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1392" windowWidth="15228" windowHeight="4620" activeTab="1"/>
  </bookViews>
  <sheets>
    <sheet name="Liquidation Value" sheetId="1" r:id="rId1"/>
    <sheet name="Replacement Costs" sheetId="2" r:id="rId2"/>
    <sheet name="ARAP" sheetId="3" r:id="rId3"/>
  </sheets>
  <definedNames>
    <definedName name="_xlnm._FilterDatabase" localSheetId="0" hidden="1">'Liquidation Value'!#REF!</definedName>
    <definedName name="_xlnm.Print_Area" localSheetId="1">'Replacement Costs'!$A$1:$BJ$65</definedName>
    <definedName name="_xlnm.Print_Titles" localSheetId="0">'Liquidation Value'!$1:$1</definedName>
    <definedName name="_xlnm.Print_Titles" localSheetId="1">'Replacement Costs'!$A:$D</definedName>
  </definedNames>
  <calcPr calcId="0" fullCalcOnLoad="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N6" i="3" l="1"/>
  <c r="N10" i="3"/>
  <c r="K2" i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/>
  <c r="K1100" i="1"/>
  <c r="L1100" i="1"/>
  <c r="M1100" i="1"/>
  <c r="K1101" i="1"/>
  <c r="L1101" i="1"/>
  <c r="M1101" i="1"/>
  <c r="K1102" i="1"/>
  <c r="L1102" i="1"/>
  <c r="M1102" i="1"/>
  <c r="K1103" i="1"/>
  <c r="L1103" i="1"/>
  <c r="M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/>
  <c r="K1114" i="1"/>
  <c r="L1114" i="1"/>
  <c r="M1114" i="1"/>
  <c r="K1115" i="1"/>
  <c r="L1115" i="1"/>
  <c r="M1115" i="1"/>
  <c r="K1116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K1121" i="1"/>
  <c r="L1121" i="1"/>
  <c r="M1121" i="1"/>
  <c r="K1122" i="1"/>
  <c r="L1122" i="1"/>
  <c r="M1122" i="1"/>
  <c r="K1123" i="1"/>
  <c r="L1123" i="1"/>
  <c r="M1123" i="1"/>
  <c r="K1124" i="1"/>
  <c r="L1124" i="1"/>
  <c r="M1124" i="1"/>
  <c r="K1125" i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K1131" i="1"/>
  <c r="L1131" i="1"/>
  <c r="M1131" i="1"/>
  <c r="K1132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K1139" i="1"/>
  <c r="L1139" i="1"/>
  <c r="M1139" i="1"/>
  <c r="K1140" i="1"/>
  <c r="L1140" i="1"/>
  <c r="M1140" i="1"/>
  <c r="K1141" i="1"/>
  <c r="L1141" i="1"/>
  <c r="M1141" i="1"/>
  <c r="K1142" i="1"/>
  <c r="L1142" i="1"/>
  <c r="M1142" i="1"/>
  <c r="K1143" i="1"/>
  <c r="L1143" i="1"/>
  <c r="M1143" i="1"/>
  <c r="K1144" i="1"/>
  <c r="L1144" i="1"/>
  <c r="M1144" i="1"/>
  <c r="K1145" i="1"/>
  <c r="L1145" i="1"/>
  <c r="M1145" i="1"/>
  <c r="K1146" i="1"/>
  <c r="L1146" i="1"/>
  <c r="M1146" i="1"/>
  <c r="K1147" i="1"/>
  <c r="L1147" i="1"/>
  <c r="M1147" i="1"/>
  <c r="K1148" i="1"/>
  <c r="L1148" i="1"/>
  <c r="M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K1159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K1168" i="1"/>
  <c r="L1168" i="1"/>
  <c r="M1168" i="1"/>
  <c r="K1169" i="1"/>
  <c r="L1169" i="1"/>
  <c r="M1169" i="1"/>
  <c r="K1170" i="1"/>
  <c r="L1170" i="1"/>
  <c r="M1170" i="1"/>
  <c r="K1171" i="1"/>
  <c r="L1171" i="1"/>
  <c r="M1171" i="1"/>
  <c r="K1172" i="1"/>
  <c r="L1172" i="1"/>
  <c r="M1172" i="1"/>
  <c r="K1173" i="1"/>
  <c r="L1173" i="1"/>
  <c r="M1173" i="1"/>
  <c r="K1174" i="1"/>
  <c r="L1174" i="1"/>
  <c r="M1174" i="1"/>
  <c r="K1175" i="1"/>
  <c r="L1175" i="1"/>
  <c r="M1175" i="1"/>
  <c r="K1176" i="1"/>
  <c r="L1176" i="1"/>
  <c r="M1176" i="1"/>
  <c r="K1177" i="1"/>
  <c r="L1177" i="1"/>
  <c r="M1177" i="1"/>
  <c r="K1178" i="1"/>
  <c r="L1178" i="1"/>
  <c r="M1178" i="1"/>
  <c r="K1179" i="1"/>
  <c r="L1179" i="1"/>
  <c r="M1179" i="1"/>
  <c r="K1180" i="1"/>
  <c r="L1180" i="1"/>
  <c r="M1180" i="1"/>
  <c r="K1181" i="1"/>
  <c r="L1181" i="1"/>
  <c r="M1181" i="1"/>
  <c r="K1182" i="1"/>
  <c r="L1182" i="1"/>
  <c r="M1182" i="1"/>
  <c r="K1183" i="1"/>
  <c r="L1183" i="1"/>
  <c r="M1183" i="1"/>
  <c r="K1184" i="1"/>
  <c r="L1184" i="1"/>
  <c r="M1184" i="1"/>
  <c r="K1185" i="1"/>
  <c r="L1185" i="1"/>
  <c r="M1185" i="1"/>
  <c r="K1186" i="1"/>
  <c r="L1186" i="1"/>
  <c r="M1186" i="1"/>
  <c r="K1187" i="1"/>
  <c r="L1187" i="1"/>
  <c r="M1187" i="1"/>
  <c r="K1188" i="1"/>
  <c r="L1188" i="1"/>
  <c r="M1188" i="1"/>
  <c r="K1189" i="1"/>
  <c r="L1189" i="1"/>
  <c r="M1189" i="1"/>
  <c r="K1190" i="1"/>
  <c r="L1190" i="1"/>
  <c r="M1190" i="1"/>
  <c r="K1191" i="1"/>
  <c r="L1191" i="1"/>
  <c r="M1191" i="1"/>
  <c r="K1192" i="1"/>
  <c r="L1192" i="1"/>
  <c r="M1192" i="1"/>
  <c r="K1193" i="1"/>
  <c r="L1193" i="1"/>
  <c r="M1193" i="1"/>
  <c r="K1194" i="1"/>
  <c r="L1194" i="1"/>
  <c r="M1194" i="1"/>
  <c r="K1195" i="1"/>
  <c r="L1195" i="1"/>
  <c r="M1195" i="1"/>
  <c r="K1196" i="1"/>
  <c r="L1196" i="1"/>
  <c r="M1196" i="1"/>
  <c r="K1197" i="1"/>
  <c r="L1197" i="1"/>
  <c r="M1197" i="1"/>
  <c r="K1198" i="1"/>
  <c r="L1198" i="1"/>
  <c r="M1198" i="1"/>
  <c r="K1199" i="1"/>
  <c r="L1199" i="1"/>
  <c r="M1199" i="1"/>
  <c r="K1200" i="1"/>
  <c r="L1200" i="1"/>
  <c r="M1200" i="1"/>
  <c r="K1201" i="1"/>
  <c r="L1201" i="1"/>
  <c r="M1201" i="1"/>
  <c r="K1202" i="1"/>
  <c r="L1202" i="1"/>
  <c r="M1202" i="1"/>
  <c r="K1203" i="1"/>
  <c r="L1203" i="1"/>
  <c r="M1203" i="1"/>
  <c r="K1204" i="1"/>
  <c r="L1204" i="1"/>
  <c r="M1204" i="1"/>
  <c r="K1205" i="1"/>
  <c r="L1205" i="1"/>
  <c r="M1205" i="1"/>
  <c r="K1206" i="1"/>
  <c r="L1206" i="1"/>
  <c r="M1206" i="1"/>
  <c r="K1207" i="1"/>
  <c r="L1207" i="1"/>
  <c r="M1207" i="1"/>
  <c r="K1208" i="1"/>
  <c r="L1208" i="1"/>
  <c r="M1208" i="1"/>
  <c r="K1209" i="1"/>
  <c r="L1209" i="1"/>
  <c r="M1209" i="1"/>
  <c r="K1210" i="1"/>
  <c r="L1210" i="1"/>
  <c r="M1210" i="1"/>
  <c r="K1211" i="1"/>
  <c r="L1211" i="1"/>
  <c r="M1211" i="1"/>
  <c r="K1212" i="1"/>
  <c r="L1212" i="1"/>
  <c r="M1212" i="1"/>
  <c r="K1213" i="1"/>
  <c r="L1213" i="1"/>
  <c r="M1213" i="1"/>
  <c r="K1214" i="1"/>
  <c r="L1214" i="1"/>
  <c r="M1214" i="1"/>
  <c r="K1215" i="1"/>
  <c r="L1215" i="1"/>
  <c r="M1215" i="1"/>
  <c r="K1216" i="1"/>
  <c r="L1216" i="1"/>
  <c r="M1216" i="1"/>
  <c r="K1217" i="1"/>
  <c r="L1217" i="1"/>
  <c r="M1217" i="1"/>
  <c r="K1218" i="1"/>
  <c r="L1218" i="1"/>
  <c r="M1218" i="1"/>
  <c r="K1219" i="1"/>
  <c r="L1219" i="1"/>
  <c r="M1219" i="1"/>
  <c r="K1220" i="1"/>
  <c r="L1220" i="1"/>
  <c r="M1220" i="1"/>
  <c r="K1221" i="1"/>
  <c r="L1221" i="1"/>
  <c r="M1221" i="1"/>
  <c r="K1222" i="1"/>
  <c r="L1222" i="1"/>
  <c r="M1222" i="1"/>
  <c r="K1223" i="1"/>
  <c r="L1223" i="1"/>
  <c r="M1223" i="1"/>
  <c r="K1224" i="1"/>
  <c r="L1224" i="1"/>
  <c r="M1224" i="1"/>
  <c r="K1225" i="1"/>
  <c r="L1225" i="1"/>
  <c r="M1225" i="1"/>
  <c r="K1226" i="1"/>
  <c r="L1226" i="1"/>
  <c r="M1226" i="1"/>
  <c r="K1227" i="1"/>
  <c r="L1227" i="1"/>
  <c r="M1227" i="1"/>
  <c r="K1228" i="1"/>
  <c r="L1228" i="1"/>
  <c r="M1228" i="1"/>
  <c r="K1229" i="1"/>
  <c r="L1229" i="1"/>
  <c r="M1229" i="1"/>
  <c r="K1230" i="1"/>
  <c r="L1230" i="1"/>
  <c r="M1230" i="1"/>
  <c r="K1231" i="1"/>
  <c r="L1231" i="1"/>
  <c r="M1231" i="1"/>
  <c r="K1232" i="1"/>
  <c r="L1232" i="1"/>
  <c r="M1232" i="1"/>
  <c r="K1233" i="1"/>
  <c r="L1233" i="1"/>
  <c r="M1233" i="1"/>
  <c r="K1234" i="1"/>
  <c r="L1234" i="1"/>
  <c r="M1234" i="1"/>
  <c r="K1235" i="1"/>
  <c r="L1235" i="1"/>
  <c r="M1235" i="1"/>
  <c r="K1236" i="1"/>
  <c r="L1236" i="1"/>
  <c r="M1236" i="1"/>
  <c r="K1237" i="1"/>
  <c r="L1237" i="1"/>
  <c r="M1237" i="1"/>
  <c r="K1238" i="1"/>
  <c r="L1238" i="1"/>
  <c r="M1238" i="1"/>
  <c r="K1239" i="1"/>
  <c r="L1239" i="1"/>
  <c r="M1239" i="1"/>
  <c r="K1240" i="1"/>
  <c r="L1240" i="1"/>
  <c r="M1240" i="1"/>
  <c r="K1241" i="1"/>
  <c r="L1241" i="1"/>
  <c r="M1241" i="1"/>
  <c r="K1242" i="1"/>
  <c r="L1242" i="1"/>
  <c r="M1242" i="1"/>
  <c r="K1243" i="1"/>
  <c r="L1243" i="1"/>
  <c r="M1243" i="1"/>
  <c r="K1244" i="1"/>
  <c r="L1244" i="1"/>
  <c r="M1244" i="1"/>
  <c r="K1245" i="1"/>
  <c r="L1245" i="1"/>
  <c r="M1245" i="1"/>
  <c r="K1246" i="1"/>
  <c r="L1246" i="1"/>
  <c r="M1246" i="1"/>
  <c r="K1247" i="1"/>
  <c r="L1247" i="1"/>
  <c r="M1247" i="1"/>
  <c r="K1248" i="1"/>
  <c r="L1248" i="1"/>
  <c r="M1248" i="1"/>
  <c r="K1249" i="1"/>
  <c r="L1249" i="1"/>
  <c r="M1249" i="1"/>
  <c r="K1250" i="1"/>
  <c r="L1250" i="1"/>
  <c r="M1250" i="1"/>
  <c r="K1251" i="1"/>
  <c r="L1251" i="1"/>
  <c r="M1251" i="1"/>
  <c r="K1252" i="1"/>
  <c r="L1252" i="1"/>
  <c r="M1252" i="1"/>
  <c r="K1253" i="1"/>
  <c r="L1253" i="1"/>
  <c r="M1253" i="1"/>
  <c r="K1254" i="1"/>
  <c r="L1254" i="1"/>
  <c r="M1254" i="1"/>
  <c r="K1255" i="1"/>
  <c r="L1255" i="1"/>
  <c r="M1255" i="1"/>
  <c r="K1256" i="1"/>
  <c r="L1256" i="1"/>
  <c r="M1256" i="1"/>
  <c r="K1257" i="1"/>
  <c r="L1257" i="1"/>
  <c r="M1257" i="1"/>
  <c r="K1258" i="1"/>
  <c r="L1258" i="1"/>
  <c r="M1258" i="1"/>
  <c r="K1259" i="1"/>
  <c r="L1259" i="1"/>
  <c r="M1259" i="1"/>
  <c r="K1260" i="1"/>
  <c r="L1260" i="1"/>
  <c r="M1260" i="1"/>
  <c r="K1261" i="1"/>
  <c r="L1261" i="1"/>
  <c r="M1261" i="1"/>
  <c r="K1262" i="1"/>
  <c r="L1262" i="1"/>
  <c r="M1262" i="1"/>
  <c r="K1263" i="1"/>
  <c r="L1263" i="1"/>
  <c r="M1263" i="1"/>
  <c r="K1264" i="1"/>
  <c r="L1264" i="1"/>
  <c r="M1264" i="1"/>
  <c r="K1265" i="1"/>
  <c r="L1265" i="1"/>
  <c r="M1265" i="1"/>
  <c r="K1266" i="1"/>
  <c r="L1266" i="1"/>
  <c r="M1266" i="1"/>
  <c r="K1267" i="1"/>
  <c r="L1267" i="1"/>
  <c r="M1267" i="1"/>
  <c r="K1268" i="1"/>
  <c r="L1268" i="1"/>
  <c r="M1268" i="1"/>
  <c r="K1269" i="1"/>
  <c r="L1269" i="1"/>
  <c r="M1269" i="1"/>
  <c r="K1270" i="1"/>
  <c r="L1270" i="1"/>
  <c r="M1270" i="1"/>
  <c r="K1271" i="1"/>
  <c r="L1271" i="1"/>
  <c r="M1271" i="1"/>
  <c r="K1272" i="1"/>
  <c r="L1272" i="1"/>
  <c r="M1272" i="1"/>
  <c r="K1273" i="1"/>
  <c r="L1273" i="1"/>
  <c r="M1273" i="1"/>
  <c r="K1274" i="1"/>
  <c r="L1274" i="1"/>
  <c r="M1274" i="1"/>
  <c r="K1275" i="1"/>
  <c r="L1275" i="1"/>
  <c r="M1275" i="1"/>
  <c r="K1276" i="1"/>
  <c r="L1276" i="1"/>
  <c r="M1276" i="1"/>
  <c r="K1277" i="1"/>
  <c r="L1277" i="1"/>
  <c r="M1277" i="1"/>
  <c r="K1278" i="1"/>
  <c r="L1278" i="1"/>
  <c r="M1278" i="1"/>
  <c r="K1279" i="1"/>
  <c r="L1279" i="1"/>
  <c r="M1279" i="1"/>
  <c r="K1280" i="1"/>
  <c r="L1280" i="1"/>
  <c r="M1280" i="1"/>
  <c r="K1281" i="1"/>
  <c r="L1281" i="1"/>
  <c r="M1281" i="1"/>
  <c r="K1282" i="1"/>
  <c r="L1282" i="1"/>
  <c r="M1282" i="1"/>
  <c r="K1283" i="1"/>
  <c r="L1283" i="1"/>
  <c r="M1283" i="1"/>
  <c r="K1284" i="1"/>
  <c r="L1284" i="1"/>
  <c r="M1284" i="1"/>
  <c r="K1285" i="1"/>
  <c r="L1285" i="1"/>
  <c r="M1285" i="1"/>
  <c r="K1286" i="1"/>
  <c r="L1286" i="1"/>
  <c r="M1286" i="1"/>
  <c r="K1287" i="1"/>
  <c r="L1287" i="1"/>
  <c r="M1287" i="1"/>
  <c r="K1288" i="1"/>
  <c r="L1288" i="1"/>
  <c r="M1288" i="1"/>
  <c r="K1289" i="1"/>
  <c r="L1289" i="1"/>
  <c r="M1289" i="1"/>
  <c r="K1290" i="1"/>
  <c r="L1290" i="1"/>
  <c r="M1290" i="1"/>
  <c r="K1291" i="1"/>
  <c r="L1291" i="1"/>
  <c r="M1291" i="1"/>
  <c r="K1292" i="1"/>
  <c r="L1292" i="1"/>
  <c r="M1292" i="1"/>
  <c r="K1293" i="1"/>
  <c r="L1293" i="1"/>
  <c r="M1293" i="1"/>
  <c r="K1294" i="1"/>
  <c r="L1294" i="1"/>
  <c r="M1294" i="1"/>
  <c r="K1295" i="1"/>
  <c r="L1295" i="1"/>
  <c r="M1295" i="1"/>
  <c r="K1296" i="1"/>
  <c r="L1296" i="1"/>
  <c r="M1296" i="1"/>
  <c r="K1297" i="1"/>
  <c r="L1297" i="1"/>
  <c r="M1297" i="1"/>
  <c r="K1298" i="1"/>
  <c r="L1298" i="1"/>
  <c r="M1298" i="1"/>
  <c r="K1299" i="1"/>
  <c r="L1299" i="1"/>
  <c r="M1299" i="1"/>
  <c r="K1300" i="1"/>
  <c r="L1300" i="1"/>
  <c r="M1300" i="1"/>
  <c r="K1301" i="1"/>
  <c r="L1301" i="1"/>
  <c r="M1301" i="1"/>
  <c r="K1302" i="1"/>
  <c r="L1302" i="1"/>
  <c r="M1302" i="1"/>
  <c r="K1303" i="1"/>
  <c r="L1303" i="1"/>
  <c r="M1303" i="1"/>
  <c r="K1304" i="1"/>
  <c r="L1304" i="1"/>
  <c r="M1304" i="1"/>
  <c r="K1305" i="1"/>
  <c r="L1305" i="1"/>
  <c r="M1305" i="1"/>
  <c r="K1306" i="1"/>
  <c r="L1306" i="1"/>
  <c r="M1306" i="1"/>
  <c r="K1307" i="1"/>
  <c r="L1307" i="1"/>
  <c r="M1307" i="1"/>
  <c r="K1308" i="1"/>
  <c r="L1308" i="1"/>
  <c r="M1308" i="1"/>
  <c r="K1309" i="1"/>
  <c r="L1309" i="1"/>
  <c r="M1309" i="1"/>
  <c r="K1310" i="1"/>
  <c r="L1310" i="1"/>
  <c r="M1310" i="1"/>
  <c r="K1311" i="1"/>
  <c r="L1311" i="1"/>
  <c r="M1311" i="1"/>
  <c r="K1312" i="1"/>
  <c r="L1312" i="1"/>
  <c r="M1312" i="1"/>
  <c r="K1313" i="1"/>
  <c r="L1313" i="1"/>
  <c r="M1313" i="1"/>
  <c r="K1314" i="1"/>
  <c r="L1314" i="1"/>
  <c r="M1314" i="1"/>
  <c r="K1315" i="1"/>
  <c r="L1315" i="1"/>
  <c r="M1315" i="1"/>
  <c r="K1316" i="1"/>
  <c r="L1316" i="1"/>
  <c r="M1316" i="1"/>
  <c r="K1317" i="1"/>
  <c r="L1317" i="1"/>
  <c r="M1317" i="1"/>
  <c r="K1318" i="1"/>
  <c r="L1318" i="1"/>
  <c r="M1318" i="1"/>
  <c r="K1319" i="1"/>
  <c r="L1319" i="1"/>
  <c r="M1319" i="1"/>
  <c r="K1320" i="1"/>
  <c r="L1320" i="1"/>
  <c r="M1320" i="1"/>
  <c r="K1321" i="1"/>
  <c r="L1321" i="1"/>
  <c r="M1321" i="1"/>
  <c r="K1322" i="1"/>
  <c r="L1322" i="1"/>
  <c r="M1322" i="1"/>
  <c r="K1323" i="1"/>
  <c r="L1323" i="1"/>
  <c r="M1323" i="1"/>
  <c r="K1324" i="1"/>
  <c r="L1324" i="1"/>
  <c r="M1324" i="1"/>
  <c r="K1325" i="1"/>
  <c r="L1325" i="1"/>
  <c r="M1325" i="1"/>
  <c r="K1326" i="1"/>
  <c r="L1326" i="1"/>
  <c r="M1326" i="1"/>
  <c r="K1327" i="1"/>
  <c r="L1327" i="1"/>
  <c r="M1327" i="1"/>
  <c r="K1328" i="1"/>
  <c r="L1328" i="1"/>
  <c r="M1328" i="1"/>
  <c r="K1329" i="1"/>
  <c r="L1329" i="1"/>
  <c r="M1329" i="1"/>
  <c r="K1330" i="1"/>
  <c r="L1330" i="1"/>
  <c r="M1330" i="1"/>
  <c r="K1331" i="1"/>
  <c r="L1331" i="1"/>
  <c r="M1331" i="1"/>
  <c r="K1332" i="1"/>
  <c r="L1332" i="1"/>
  <c r="M1332" i="1"/>
  <c r="K1333" i="1"/>
  <c r="L1333" i="1"/>
  <c r="M1333" i="1"/>
  <c r="K1334" i="1"/>
  <c r="L1334" i="1"/>
  <c r="M1334" i="1"/>
  <c r="K1335" i="1"/>
  <c r="L1335" i="1"/>
  <c r="M1335" i="1"/>
  <c r="K1336" i="1"/>
  <c r="L1336" i="1"/>
  <c r="M1336" i="1"/>
  <c r="K1337" i="1"/>
  <c r="L1337" i="1"/>
  <c r="M1337" i="1"/>
  <c r="K1338" i="1"/>
  <c r="L1338" i="1"/>
  <c r="M1338" i="1"/>
  <c r="K1339" i="1"/>
  <c r="L1339" i="1"/>
  <c r="M1339" i="1"/>
  <c r="K1340" i="1"/>
  <c r="L1340" i="1"/>
  <c r="M1340" i="1"/>
  <c r="K1341" i="1"/>
  <c r="L1341" i="1"/>
  <c r="M1341" i="1"/>
  <c r="K1342" i="1"/>
  <c r="L1342" i="1"/>
  <c r="M1342" i="1"/>
  <c r="K1343" i="1"/>
  <c r="L1343" i="1"/>
  <c r="M1343" i="1"/>
  <c r="K1344" i="1"/>
  <c r="L1344" i="1"/>
  <c r="M1344" i="1"/>
  <c r="K1345" i="1"/>
  <c r="L1345" i="1"/>
  <c r="M1345" i="1"/>
  <c r="K1346" i="1"/>
  <c r="L1346" i="1"/>
  <c r="M1346" i="1"/>
  <c r="K1347" i="1"/>
  <c r="L1347" i="1"/>
  <c r="M1347" i="1"/>
  <c r="K1348" i="1"/>
  <c r="L1348" i="1"/>
  <c r="M1348" i="1"/>
  <c r="K1349" i="1"/>
  <c r="L1349" i="1"/>
  <c r="M1349" i="1"/>
  <c r="K1350" i="1"/>
  <c r="L1350" i="1"/>
  <c r="M1350" i="1"/>
  <c r="K1351" i="1"/>
  <c r="L1351" i="1"/>
  <c r="M1351" i="1"/>
  <c r="K1352" i="1"/>
  <c r="L1352" i="1"/>
  <c r="M1352" i="1"/>
  <c r="K1353" i="1"/>
  <c r="L1353" i="1"/>
  <c r="M1353" i="1"/>
  <c r="K1354" i="1"/>
  <c r="L1354" i="1"/>
  <c r="M1354" i="1"/>
  <c r="K1355" i="1"/>
  <c r="L1355" i="1"/>
  <c r="M1355" i="1"/>
  <c r="K1356" i="1"/>
  <c r="L1356" i="1"/>
  <c r="M1356" i="1"/>
  <c r="K1357" i="1"/>
  <c r="L1357" i="1"/>
  <c r="M1357" i="1"/>
  <c r="K1358" i="1"/>
  <c r="L1358" i="1"/>
  <c r="M1358" i="1"/>
  <c r="K1359" i="1"/>
  <c r="L1359" i="1"/>
  <c r="M1359" i="1"/>
  <c r="K1360" i="1"/>
  <c r="L1360" i="1"/>
  <c r="M1360" i="1"/>
  <c r="K1361" i="1"/>
  <c r="L1361" i="1"/>
  <c r="M1361" i="1"/>
  <c r="K1362" i="1"/>
  <c r="L1362" i="1"/>
  <c r="M1362" i="1"/>
  <c r="K1363" i="1"/>
  <c r="L1363" i="1"/>
  <c r="M1363" i="1"/>
  <c r="K1364" i="1"/>
  <c r="L1364" i="1"/>
  <c r="M1364" i="1"/>
  <c r="K1365" i="1"/>
  <c r="L1365" i="1"/>
  <c r="M1365" i="1"/>
  <c r="K1366" i="1"/>
  <c r="L1366" i="1"/>
  <c r="M1366" i="1"/>
  <c r="K1367" i="1"/>
  <c r="L1367" i="1"/>
  <c r="M1367" i="1"/>
  <c r="K1368" i="1"/>
  <c r="L1368" i="1"/>
  <c r="M1368" i="1"/>
  <c r="K1369" i="1"/>
  <c r="L1369" i="1"/>
  <c r="M1369" i="1"/>
  <c r="K1370" i="1"/>
  <c r="L1370" i="1"/>
  <c r="M1370" i="1"/>
  <c r="K1371" i="1"/>
  <c r="L1371" i="1"/>
  <c r="M1371" i="1"/>
  <c r="K1372" i="1"/>
  <c r="L1372" i="1"/>
  <c r="M1372" i="1"/>
  <c r="K1373" i="1"/>
  <c r="L1373" i="1"/>
  <c r="M1373" i="1"/>
  <c r="K1374" i="1"/>
  <c r="L1374" i="1"/>
  <c r="M1374" i="1"/>
  <c r="K1375" i="1"/>
  <c r="L1375" i="1"/>
  <c r="M1375" i="1"/>
  <c r="K1376" i="1"/>
  <c r="L1376" i="1"/>
  <c r="M1376" i="1"/>
  <c r="K1377" i="1"/>
  <c r="L1377" i="1"/>
  <c r="M1377" i="1"/>
  <c r="K1378" i="1"/>
  <c r="L1378" i="1"/>
  <c r="M1378" i="1"/>
  <c r="K1379" i="1"/>
  <c r="L1379" i="1"/>
  <c r="M1379" i="1"/>
  <c r="K1380" i="1"/>
  <c r="L1380" i="1"/>
  <c r="M1380" i="1"/>
  <c r="K1381" i="1"/>
  <c r="L1381" i="1"/>
  <c r="M1381" i="1"/>
  <c r="K1382" i="1"/>
  <c r="L1382" i="1"/>
  <c r="M1382" i="1"/>
  <c r="K1383" i="1"/>
  <c r="L1383" i="1"/>
  <c r="M1383" i="1"/>
  <c r="K1384" i="1"/>
  <c r="L1384" i="1"/>
  <c r="M1384" i="1"/>
  <c r="K1385" i="1"/>
  <c r="L1385" i="1"/>
  <c r="M1385" i="1"/>
  <c r="K1386" i="1"/>
  <c r="L1386" i="1"/>
  <c r="M1386" i="1"/>
  <c r="K1387" i="1"/>
  <c r="L1387" i="1"/>
  <c r="M1387" i="1"/>
  <c r="K1388" i="1"/>
  <c r="L1388" i="1"/>
  <c r="M1388" i="1"/>
  <c r="K1389" i="1"/>
  <c r="L1389" i="1"/>
  <c r="M1389" i="1"/>
  <c r="K1390" i="1"/>
  <c r="L1390" i="1"/>
  <c r="M1390" i="1"/>
  <c r="K1391" i="1"/>
  <c r="L1391" i="1"/>
  <c r="M1391" i="1"/>
  <c r="K1392" i="1"/>
  <c r="L1392" i="1"/>
  <c r="M1392" i="1"/>
  <c r="K1393" i="1"/>
  <c r="L1393" i="1"/>
  <c r="M1393" i="1"/>
  <c r="K1394" i="1"/>
  <c r="L1394" i="1"/>
  <c r="M1394" i="1"/>
  <c r="K1395" i="1"/>
  <c r="L1395" i="1"/>
  <c r="M1395" i="1"/>
  <c r="K1396" i="1"/>
  <c r="L1396" i="1"/>
  <c r="M1396" i="1"/>
  <c r="K1397" i="1"/>
  <c r="L1397" i="1"/>
  <c r="M1397" i="1"/>
  <c r="K1398" i="1"/>
  <c r="L1398" i="1"/>
  <c r="M1398" i="1"/>
  <c r="K1399" i="1"/>
  <c r="L1399" i="1"/>
  <c r="M1399" i="1"/>
  <c r="K1400" i="1"/>
  <c r="L1400" i="1"/>
  <c r="M1400" i="1"/>
  <c r="K1401" i="1"/>
  <c r="L1401" i="1"/>
  <c r="M1401" i="1"/>
  <c r="K1402" i="1"/>
  <c r="L1402" i="1"/>
  <c r="M1402" i="1"/>
  <c r="K1403" i="1"/>
  <c r="L1403" i="1"/>
  <c r="M1403" i="1"/>
  <c r="K1404" i="1"/>
  <c r="L1404" i="1"/>
  <c r="M1404" i="1"/>
  <c r="K1405" i="1"/>
  <c r="L1405" i="1"/>
  <c r="M1405" i="1"/>
  <c r="K1406" i="1"/>
  <c r="L1406" i="1"/>
  <c r="M1406" i="1"/>
  <c r="K1407" i="1"/>
  <c r="L1407" i="1"/>
  <c r="M1407" i="1"/>
  <c r="K1408" i="1"/>
  <c r="L1408" i="1"/>
  <c r="M1408" i="1"/>
  <c r="K1409" i="1"/>
  <c r="L1409" i="1"/>
  <c r="M1409" i="1"/>
  <c r="K1410" i="1"/>
  <c r="L1410" i="1"/>
  <c r="M1410" i="1"/>
  <c r="K1411" i="1"/>
  <c r="L1411" i="1"/>
  <c r="M1411" i="1"/>
  <c r="K1412" i="1"/>
  <c r="L1412" i="1"/>
  <c r="M1412" i="1"/>
  <c r="K1413" i="1"/>
  <c r="L1413" i="1"/>
  <c r="M1413" i="1"/>
  <c r="K1414" i="1"/>
  <c r="L1414" i="1"/>
  <c r="M1414" i="1"/>
  <c r="K1415" i="1"/>
  <c r="L1415" i="1"/>
  <c r="M1415" i="1"/>
  <c r="K1416" i="1"/>
  <c r="L1416" i="1"/>
  <c r="M1416" i="1"/>
  <c r="K1417" i="1"/>
  <c r="L1417" i="1"/>
  <c r="M1417" i="1"/>
  <c r="K1418" i="1"/>
  <c r="L1418" i="1"/>
  <c r="M1418" i="1"/>
  <c r="K1419" i="1"/>
  <c r="L1419" i="1"/>
  <c r="M1419" i="1"/>
  <c r="K1420" i="1"/>
  <c r="L1420" i="1"/>
  <c r="M1420" i="1"/>
  <c r="K1421" i="1"/>
  <c r="L1421" i="1"/>
  <c r="M1421" i="1"/>
  <c r="K1422" i="1"/>
  <c r="L1422" i="1"/>
  <c r="M1422" i="1"/>
  <c r="K1423" i="1"/>
  <c r="L1423" i="1"/>
  <c r="M1423" i="1"/>
  <c r="K1424" i="1"/>
  <c r="L1424" i="1"/>
  <c r="M1424" i="1"/>
  <c r="K1425" i="1"/>
  <c r="L1425" i="1"/>
  <c r="M1425" i="1"/>
  <c r="K1426" i="1"/>
  <c r="L1426" i="1"/>
  <c r="M1426" i="1"/>
  <c r="K1427" i="1"/>
  <c r="L1427" i="1"/>
  <c r="M1427" i="1"/>
  <c r="K1428" i="1"/>
  <c r="L1428" i="1"/>
  <c r="M1428" i="1"/>
  <c r="K1429" i="1"/>
  <c r="L1429" i="1"/>
  <c r="M1429" i="1"/>
  <c r="K1430" i="1"/>
  <c r="L1430" i="1"/>
  <c r="M1430" i="1"/>
  <c r="K1431" i="1"/>
  <c r="L1431" i="1"/>
  <c r="M1431" i="1"/>
  <c r="K1432" i="1"/>
  <c r="L1432" i="1"/>
  <c r="M1432" i="1"/>
  <c r="K1433" i="1"/>
  <c r="L1433" i="1"/>
  <c r="M1433" i="1"/>
  <c r="K1434" i="1"/>
  <c r="L1434" i="1"/>
  <c r="M1434" i="1"/>
  <c r="K1435" i="1"/>
  <c r="L1435" i="1"/>
  <c r="M1435" i="1"/>
  <c r="K1436" i="1"/>
  <c r="L1436" i="1"/>
  <c r="M1436" i="1"/>
  <c r="K1437" i="1"/>
  <c r="L1437" i="1"/>
  <c r="M1437" i="1"/>
  <c r="K1438" i="1"/>
  <c r="L1438" i="1"/>
  <c r="M1438" i="1"/>
  <c r="K1439" i="1"/>
  <c r="L1439" i="1"/>
  <c r="M1439" i="1"/>
  <c r="K1440" i="1"/>
  <c r="L1440" i="1"/>
  <c r="M1440" i="1"/>
  <c r="K1441" i="1"/>
  <c r="L1441" i="1"/>
  <c r="M1441" i="1"/>
  <c r="K1442" i="1"/>
  <c r="L1442" i="1"/>
  <c r="M1442" i="1"/>
  <c r="K1443" i="1"/>
  <c r="L1443" i="1"/>
  <c r="M1443" i="1"/>
  <c r="K1444" i="1"/>
  <c r="L1444" i="1"/>
  <c r="M1444" i="1"/>
  <c r="K1445" i="1"/>
  <c r="L1445" i="1"/>
  <c r="M1445" i="1"/>
  <c r="K1446" i="1"/>
  <c r="L1446" i="1"/>
  <c r="M1446" i="1"/>
  <c r="K1447" i="1"/>
  <c r="L1447" i="1"/>
  <c r="M1447" i="1"/>
  <c r="K1448" i="1"/>
  <c r="L1448" i="1"/>
  <c r="M1448" i="1"/>
  <c r="K1449" i="1"/>
  <c r="L1449" i="1"/>
  <c r="M1449" i="1"/>
  <c r="K1450" i="1"/>
  <c r="L1450" i="1"/>
  <c r="M1450" i="1"/>
  <c r="K1451" i="1"/>
  <c r="L1451" i="1"/>
  <c r="M1451" i="1"/>
  <c r="K1452" i="1"/>
  <c r="L1452" i="1"/>
  <c r="M1452" i="1"/>
  <c r="K1453" i="1"/>
  <c r="L1453" i="1"/>
  <c r="M1453" i="1"/>
  <c r="K1454" i="1"/>
  <c r="L1454" i="1"/>
  <c r="M1454" i="1"/>
  <c r="K1455" i="1"/>
  <c r="L1455" i="1"/>
  <c r="M1455" i="1"/>
  <c r="K1456" i="1"/>
  <c r="L1456" i="1"/>
  <c r="M1456" i="1"/>
  <c r="K1457" i="1"/>
  <c r="L1457" i="1"/>
  <c r="M1457" i="1"/>
  <c r="K1458" i="1"/>
  <c r="L1458" i="1"/>
  <c r="M1458" i="1"/>
  <c r="K1459" i="1"/>
  <c r="L1459" i="1"/>
  <c r="M1459" i="1"/>
  <c r="K1460" i="1"/>
  <c r="L1460" i="1"/>
  <c r="M1460" i="1"/>
  <c r="K1461" i="1"/>
  <c r="L1461" i="1"/>
  <c r="M1461" i="1"/>
  <c r="K1462" i="1"/>
  <c r="L1462" i="1"/>
  <c r="M1462" i="1"/>
  <c r="K1463" i="1"/>
  <c r="L1463" i="1"/>
  <c r="M1463" i="1"/>
  <c r="K1464" i="1"/>
  <c r="L1464" i="1"/>
  <c r="M1464" i="1"/>
  <c r="K1465" i="1"/>
  <c r="L1465" i="1"/>
  <c r="M1465" i="1"/>
  <c r="K1466" i="1"/>
  <c r="L1466" i="1"/>
  <c r="M1466" i="1"/>
  <c r="K1467" i="1"/>
  <c r="L1467" i="1"/>
  <c r="M1467" i="1"/>
  <c r="K1468" i="1"/>
  <c r="L1468" i="1"/>
  <c r="M1468" i="1"/>
  <c r="K1469" i="1"/>
  <c r="L1469" i="1"/>
  <c r="M1469" i="1"/>
  <c r="K1470" i="1"/>
  <c r="L1470" i="1"/>
  <c r="M1470" i="1"/>
  <c r="K1471" i="1"/>
  <c r="L1471" i="1"/>
  <c r="M1471" i="1"/>
  <c r="K1472" i="1"/>
  <c r="L1472" i="1"/>
  <c r="M1472" i="1"/>
  <c r="K1473" i="1"/>
  <c r="L1473" i="1"/>
  <c r="M1473" i="1"/>
  <c r="K1474" i="1"/>
  <c r="L1474" i="1"/>
  <c r="M1474" i="1"/>
  <c r="K1475" i="1"/>
  <c r="L1475" i="1"/>
  <c r="M1475" i="1"/>
  <c r="K1476" i="1"/>
  <c r="L1476" i="1"/>
  <c r="M1476" i="1"/>
  <c r="K1477" i="1"/>
  <c r="L1477" i="1"/>
  <c r="M1477" i="1"/>
  <c r="K1478" i="1"/>
  <c r="L1478" i="1"/>
  <c r="M1478" i="1"/>
  <c r="K1479" i="1"/>
  <c r="L1479" i="1"/>
  <c r="M1479" i="1"/>
  <c r="K1480" i="1"/>
  <c r="L1480" i="1"/>
  <c r="M1480" i="1"/>
  <c r="K1481" i="1"/>
  <c r="L1481" i="1"/>
  <c r="M1481" i="1"/>
  <c r="K1482" i="1"/>
  <c r="L1482" i="1"/>
  <c r="M1482" i="1"/>
  <c r="K1483" i="1"/>
  <c r="L1483" i="1"/>
  <c r="M1483" i="1"/>
  <c r="K1484" i="1"/>
  <c r="L1484" i="1"/>
  <c r="M1484" i="1"/>
  <c r="K1485" i="1"/>
  <c r="L1485" i="1"/>
  <c r="M1485" i="1"/>
  <c r="K1486" i="1"/>
  <c r="L1486" i="1"/>
  <c r="M1486" i="1"/>
  <c r="K1487" i="1"/>
  <c r="L1487" i="1"/>
  <c r="M1487" i="1"/>
  <c r="K1488" i="1"/>
  <c r="L1488" i="1"/>
  <c r="M1488" i="1"/>
  <c r="K1489" i="1"/>
  <c r="L1489" i="1"/>
  <c r="M1489" i="1"/>
  <c r="K1490" i="1"/>
  <c r="L1490" i="1"/>
  <c r="M1490" i="1"/>
  <c r="K1491" i="1"/>
  <c r="L1491" i="1"/>
  <c r="M1491" i="1"/>
  <c r="K1492" i="1"/>
  <c r="L1492" i="1"/>
  <c r="M1492" i="1"/>
  <c r="K1493" i="1"/>
  <c r="L1493" i="1"/>
  <c r="M1493" i="1"/>
  <c r="K1494" i="1"/>
  <c r="L1494" i="1"/>
  <c r="M1494" i="1"/>
  <c r="K1495" i="1"/>
  <c r="L1495" i="1"/>
  <c r="M1495" i="1"/>
  <c r="K1496" i="1"/>
  <c r="L1496" i="1"/>
  <c r="M1496" i="1"/>
  <c r="K1497" i="1"/>
  <c r="L1497" i="1"/>
  <c r="M1497" i="1"/>
  <c r="K1498" i="1"/>
  <c r="L1498" i="1"/>
  <c r="M1498" i="1"/>
  <c r="K1499" i="1"/>
  <c r="L1499" i="1"/>
  <c r="M1499" i="1"/>
  <c r="K1500" i="1"/>
  <c r="L1500" i="1"/>
  <c r="M1500" i="1"/>
  <c r="K1501" i="1"/>
  <c r="L1501" i="1"/>
  <c r="M1501" i="1"/>
  <c r="K1502" i="1"/>
  <c r="L1502" i="1"/>
  <c r="M1502" i="1"/>
  <c r="K1503" i="1"/>
  <c r="L1503" i="1"/>
  <c r="M1503" i="1"/>
  <c r="K1504" i="1"/>
  <c r="L1504" i="1"/>
  <c r="M1504" i="1"/>
  <c r="K1505" i="1"/>
  <c r="L1505" i="1"/>
  <c r="M1505" i="1"/>
  <c r="K1506" i="1"/>
  <c r="L1506" i="1"/>
  <c r="M1506" i="1"/>
  <c r="K1507" i="1"/>
  <c r="L1507" i="1"/>
  <c r="M1507" i="1"/>
  <c r="K1508" i="1"/>
  <c r="L1508" i="1"/>
  <c r="M1508" i="1"/>
  <c r="K1509" i="1"/>
  <c r="L1509" i="1"/>
  <c r="M1509" i="1"/>
  <c r="K1510" i="1"/>
  <c r="L1510" i="1"/>
  <c r="M1510" i="1"/>
  <c r="K1511" i="1"/>
  <c r="L1511" i="1"/>
  <c r="M1511" i="1"/>
  <c r="K1512" i="1"/>
  <c r="L1512" i="1"/>
  <c r="M1512" i="1"/>
  <c r="K1513" i="1"/>
  <c r="L1513" i="1"/>
  <c r="M1513" i="1"/>
  <c r="K1514" i="1"/>
  <c r="L1514" i="1"/>
  <c r="M1514" i="1"/>
  <c r="K1515" i="1"/>
  <c r="L1515" i="1"/>
  <c r="M1515" i="1"/>
  <c r="K1516" i="1"/>
  <c r="L1516" i="1"/>
  <c r="M1516" i="1"/>
  <c r="K1517" i="1"/>
  <c r="L1517" i="1"/>
  <c r="M1517" i="1"/>
  <c r="K1518" i="1"/>
  <c r="L1518" i="1"/>
  <c r="M1518" i="1"/>
  <c r="K1519" i="1"/>
  <c r="L1519" i="1"/>
  <c r="M1519" i="1"/>
  <c r="K1520" i="1"/>
  <c r="L1520" i="1"/>
  <c r="M1520" i="1"/>
  <c r="K1521" i="1"/>
  <c r="L1521" i="1"/>
  <c r="M1521" i="1"/>
  <c r="K1522" i="1"/>
  <c r="L1522" i="1"/>
  <c r="M1522" i="1"/>
  <c r="K1523" i="1"/>
  <c r="L1523" i="1"/>
  <c r="M1523" i="1"/>
  <c r="K1524" i="1"/>
  <c r="L1524" i="1"/>
  <c r="M1524" i="1"/>
  <c r="K1525" i="1"/>
  <c r="L1525" i="1"/>
  <c r="M1525" i="1"/>
  <c r="K1526" i="1"/>
  <c r="L1526" i="1"/>
  <c r="M1526" i="1"/>
  <c r="K1527" i="1"/>
  <c r="L1527" i="1"/>
  <c r="M1527" i="1"/>
  <c r="K1528" i="1"/>
  <c r="L1528" i="1"/>
  <c r="M1528" i="1"/>
  <c r="K1529" i="1"/>
  <c r="L1529" i="1"/>
  <c r="M1529" i="1"/>
  <c r="K1530" i="1"/>
  <c r="L1530" i="1"/>
  <c r="M1530" i="1"/>
  <c r="K1531" i="1"/>
  <c r="L1531" i="1"/>
  <c r="M1531" i="1"/>
  <c r="K1532" i="1"/>
  <c r="L1532" i="1"/>
  <c r="M1532" i="1"/>
  <c r="K1533" i="1"/>
  <c r="L1533" i="1"/>
  <c r="M1533" i="1"/>
  <c r="K1534" i="1"/>
  <c r="L1534" i="1"/>
  <c r="M1534" i="1"/>
  <c r="K1535" i="1"/>
  <c r="L1535" i="1"/>
  <c r="M1535" i="1"/>
  <c r="K1536" i="1"/>
  <c r="L1536" i="1"/>
  <c r="M1536" i="1"/>
  <c r="K1537" i="1"/>
  <c r="L1537" i="1"/>
  <c r="M1537" i="1"/>
  <c r="K1538" i="1"/>
  <c r="L1538" i="1"/>
  <c r="M1538" i="1"/>
  <c r="K1539" i="1"/>
  <c r="L1539" i="1"/>
  <c r="M1539" i="1"/>
  <c r="K1540" i="1"/>
  <c r="L1540" i="1"/>
  <c r="M1540" i="1"/>
  <c r="K1541" i="1"/>
  <c r="L1541" i="1"/>
  <c r="M1541" i="1"/>
  <c r="K1542" i="1"/>
  <c r="L1542" i="1"/>
  <c r="M1542" i="1"/>
  <c r="K1543" i="1"/>
  <c r="L1543" i="1"/>
  <c r="M1543" i="1"/>
  <c r="K1544" i="1"/>
  <c r="L1544" i="1"/>
  <c r="M1544" i="1"/>
  <c r="K1545" i="1"/>
  <c r="L1545" i="1"/>
  <c r="M1545" i="1"/>
  <c r="K1546" i="1"/>
  <c r="L1546" i="1"/>
  <c r="M1546" i="1"/>
  <c r="K1547" i="1"/>
  <c r="L1547" i="1"/>
  <c r="M1547" i="1"/>
  <c r="K1548" i="1"/>
  <c r="L1548" i="1"/>
  <c r="M1548" i="1"/>
  <c r="K1549" i="1"/>
  <c r="L1549" i="1"/>
  <c r="M1549" i="1"/>
  <c r="K1550" i="1"/>
  <c r="L1550" i="1"/>
  <c r="M1550" i="1"/>
  <c r="K1551" i="1"/>
  <c r="L1551" i="1"/>
  <c r="M1551" i="1"/>
  <c r="K1552" i="1"/>
  <c r="L1552" i="1"/>
  <c r="M1552" i="1"/>
  <c r="K1553" i="1"/>
  <c r="L1553" i="1"/>
  <c r="M1553" i="1"/>
  <c r="K1554" i="1"/>
  <c r="L1554" i="1"/>
  <c r="M1554" i="1"/>
  <c r="K1555" i="1"/>
  <c r="L1555" i="1"/>
  <c r="M1555" i="1"/>
  <c r="K1556" i="1"/>
  <c r="L1556" i="1"/>
  <c r="M1556" i="1"/>
  <c r="K1557" i="1"/>
  <c r="L1557" i="1"/>
  <c r="M1557" i="1"/>
  <c r="K1558" i="1"/>
  <c r="L1558" i="1"/>
  <c r="M1558" i="1"/>
  <c r="K1559" i="1"/>
  <c r="L1559" i="1"/>
  <c r="M1559" i="1"/>
  <c r="K1560" i="1"/>
  <c r="L1560" i="1"/>
  <c r="M1560" i="1"/>
  <c r="K1561" i="1"/>
  <c r="L1561" i="1"/>
  <c r="M1561" i="1"/>
  <c r="K1562" i="1"/>
  <c r="L1562" i="1"/>
  <c r="M1562" i="1"/>
  <c r="K1563" i="1"/>
  <c r="L1563" i="1"/>
  <c r="M1563" i="1"/>
  <c r="K1564" i="1"/>
  <c r="L1564" i="1"/>
  <c r="M1564" i="1"/>
  <c r="K1565" i="1"/>
  <c r="L1565" i="1"/>
  <c r="M1565" i="1"/>
  <c r="K1566" i="1"/>
  <c r="L1566" i="1"/>
  <c r="M1566" i="1"/>
  <c r="K1567" i="1"/>
  <c r="L1567" i="1"/>
  <c r="M1567" i="1"/>
  <c r="K1568" i="1"/>
  <c r="L1568" i="1"/>
  <c r="M1568" i="1"/>
  <c r="K1569" i="1"/>
  <c r="L1569" i="1"/>
  <c r="M1569" i="1"/>
  <c r="K1570" i="1"/>
  <c r="L1570" i="1"/>
  <c r="M1570" i="1"/>
  <c r="K1571" i="1"/>
  <c r="L1571" i="1"/>
  <c r="M1571" i="1"/>
  <c r="K1572" i="1"/>
  <c r="L1572" i="1"/>
  <c r="M1572" i="1"/>
  <c r="K1573" i="1"/>
  <c r="L1573" i="1"/>
  <c r="M1573" i="1"/>
  <c r="K1574" i="1"/>
  <c r="L1574" i="1"/>
  <c r="M1574" i="1"/>
  <c r="K1575" i="1"/>
  <c r="L1575" i="1"/>
  <c r="M1575" i="1"/>
  <c r="K1576" i="1"/>
  <c r="L1576" i="1"/>
  <c r="M1576" i="1"/>
  <c r="K1577" i="1"/>
  <c r="L1577" i="1"/>
  <c r="M1577" i="1"/>
  <c r="K1578" i="1"/>
  <c r="L1578" i="1"/>
  <c r="M1578" i="1"/>
  <c r="K1579" i="1"/>
  <c r="L1579" i="1"/>
  <c r="M1579" i="1"/>
  <c r="K1580" i="1"/>
  <c r="L1580" i="1"/>
  <c r="M1580" i="1"/>
  <c r="K1581" i="1"/>
  <c r="L1581" i="1"/>
  <c r="M1581" i="1"/>
  <c r="K1582" i="1"/>
  <c r="L1582" i="1"/>
  <c r="M1582" i="1"/>
  <c r="K1583" i="1"/>
  <c r="L1583" i="1"/>
  <c r="M1583" i="1"/>
  <c r="K1584" i="1"/>
  <c r="L1584" i="1"/>
  <c r="M1584" i="1"/>
  <c r="K1585" i="1"/>
  <c r="L1585" i="1"/>
  <c r="M1585" i="1"/>
  <c r="K1586" i="1"/>
  <c r="L1586" i="1"/>
  <c r="M1586" i="1"/>
  <c r="K1587" i="1"/>
  <c r="L1587" i="1"/>
  <c r="M1587" i="1"/>
  <c r="K1588" i="1"/>
  <c r="L1588" i="1"/>
  <c r="M1588" i="1"/>
  <c r="K1589" i="1"/>
  <c r="L1589" i="1"/>
  <c r="M1589" i="1"/>
  <c r="K1590" i="1"/>
  <c r="L1590" i="1"/>
  <c r="M1590" i="1"/>
  <c r="K1591" i="1"/>
  <c r="L1591" i="1"/>
  <c r="M1591" i="1"/>
  <c r="K1592" i="1"/>
  <c r="L1592" i="1"/>
  <c r="M1592" i="1"/>
  <c r="K1593" i="1"/>
  <c r="L1593" i="1"/>
  <c r="M1593" i="1"/>
  <c r="K1594" i="1"/>
  <c r="L1594" i="1"/>
  <c r="M1594" i="1"/>
  <c r="K1595" i="1"/>
  <c r="L1595" i="1"/>
  <c r="M1595" i="1"/>
  <c r="K1596" i="1"/>
  <c r="L1596" i="1"/>
  <c r="M1596" i="1"/>
  <c r="K1597" i="1"/>
  <c r="L1597" i="1"/>
  <c r="M1597" i="1"/>
  <c r="K1598" i="1"/>
  <c r="L1598" i="1"/>
  <c r="M1598" i="1"/>
  <c r="K1599" i="1"/>
  <c r="L1599" i="1"/>
  <c r="M1599" i="1"/>
  <c r="K1600" i="1"/>
  <c r="L1600" i="1"/>
  <c r="M1600" i="1"/>
  <c r="K1601" i="1"/>
  <c r="L1601" i="1"/>
  <c r="M1601" i="1"/>
  <c r="K1602" i="1"/>
  <c r="L1602" i="1"/>
  <c r="M1602" i="1"/>
  <c r="K1603" i="1"/>
  <c r="L1603" i="1"/>
  <c r="M1603" i="1"/>
  <c r="K1604" i="1"/>
  <c r="L1604" i="1"/>
  <c r="M1604" i="1"/>
  <c r="K1605" i="1"/>
  <c r="L1605" i="1"/>
  <c r="M1605" i="1"/>
  <c r="K1606" i="1"/>
  <c r="L1606" i="1"/>
  <c r="M1606" i="1"/>
  <c r="K1607" i="1"/>
  <c r="L1607" i="1"/>
  <c r="M1607" i="1"/>
  <c r="K1608" i="1"/>
  <c r="L1608" i="1"/>
  <c r="M1608" i="1"/>
  <c r="K1609" i="1"/>
  <c r="L1609" i="1"/>
  <c r="M1609" i="1"/>
  <c r="K1610" i="1"/>
  <c r="L1610" i="1"/>
  <c r="M1610" i="1"/>
  <c r="K1611" i="1"/>
  <c r="L1611" i="1"/>
  <c r="M1611" i="1"/>
  <c r="K1612" i="1"/>
  <c r="L1612" i="1"/>
  <c r="M1612" i="1"/>
  <c r="K1613" i="1"/>
  <c r="L1613" i="1"/>
  <c r="M1613" i="1"/>
  <c r="K1614" i="1"/>
  <c r="L1614" i="1"/>
  <c r="M1614" i="1"/>
  <c r="K1615" i="1"/>
  <c r="L1615" i="1"/>
  <c r="M1615" i="1"/>
  <c r="K1616" i="1"/>
  <c r="L1616" i="1"/>
  <c r="M1616" i="1"/>
  <c r="K1617" i="1"/>
  <c r="L1617" i="1"/>
  <c r="M1617" i="1"/>
  <c r="K1618" i="1"/>
  <c r="L1618" i="1"/>
  <c r="M1618" i="1"/>
  <c r="K1619" i="1"/>
  <c r="L1619" i="1"/>
  <c r="M1619" i="1"/>
  <c r="K1620" i="1"/>
  <c r="L1620" i="1"/>
  <c r="M1620" i="1"/>
  <c r="K1621" i="1"/>
  <c r="L1621" i="1"/>
  <c r="M1621" i="1"/>
  <c r="K1622" i="1"/>
  <c r="L1622" i="1"/>
  <c r="M1622" i="1"/>
  <c r="K1623" i="1"/>
  <c r="L1623" i="1"/>
  <c r="M1623" i="1"/>
  <c r="K1624" i="1"/>
  <c r="L1624" i="1"/>
  <c r="M1624" i="1"/>
  <c r="K1625" i="1"/>
  <c r="L1625" i="1"/>
  <c r="M1625" i="1"/>
  <c r="K1626" i="1"/>
  <c r="L1626" i="1"/>
  <c r="M1626" i="1"/>
  <c r="K1627" i="1"/>
  <c r="L1627" i="1"/>
  <c r="M1627" i="1"/>
  <c r="K1628" i="1"/>
  <c r="L1628" i="1"/>
  <c r="M1628" i="1"/>
  <c r="K1629" i="1"/>
  <c r="L1629" i="1"/>
  <c r="M1629" i="1"/>
  <c r="K1630" i="1"/>
  <c r="L1630" i="1"/>
  <c r="M1630" i="1"/>
  <c r="K1631" i="1"/>
  <c r="L1631" i="1"/>
  <c r="M1631" i="1"/>
  <c r="K1632" i="1"/>
  <c r="L1632" i="1"/>
  <c r="M1632" i="1"/>
  <c r="K1633" i="1"/>
  <c r="L1633" i="1"/>
  <c r="M1633" i="1"/>
  <c r="K1634" i="1"/>
  <c r="L1634" i="1"/>
  <c r="M1634" i="1"/>
  <c r="K1635" i="1"/>
  <c r="L1635" i="1"/>
  <c r="M1635" i="1"/>
  <c r="K1636" i="1"/>
  <c r="L1636" i="1"/>
  <c r="M1636" i="1"/>
  <c r="K1637" i="1"/>
  <c r="L1637" i="1"/>
  <c r="M1637" i="1"/>
  <c r="K1638" i="1"/>
  <c r="L1638" i="1"/>
  <c r="M1638" i="1"/>
  <c r="K1639" i="1"/>
  <c r="L1639" i="1"/>
  <c r="M1639" i="1"/>
  <c r="K1640" i="1"/>
  <c r="L1640" i="1"/>
  <c r="M1640" i="1"/>
  <c r="K1641" i="1"/>
  <c r="L1641" i="1"/>
  <c r="M1641" i="1"/>
  <c r="K1642" i="1"/>
  <c r="L1642" i="1"/>
  <c r="M1642" i="1"/>
  <c r="K1643" i="1"/>
  <c r="L1643" i="1"/>
  <c r="M1643" i="1"/>
  <c r="K1644" i="1"/>
  <c r="L1644" i="1"/>
  <c r="M1644" i="1"/>
  <c r="K1645" i="1"/>
  <c r="L1645" i="1"/>
  <c r="M1645" i="1"/>
  <c r="K1646" i="1"/>
  <c r="L1646" i="1"/>
  <c r="M1646" i="1"/>
  <c r="K1647" i="1"/>
  <c r="L1647" i="1"/>
  <c r="M1647" i="1"/>
  <c r="K1648" i="1"/>
  <c r="L1648" i="1"/>
  <c r="M1648" i="1"/>
  <c r="K1649" i="1"/>
  <c r="L1649" i="1"/>
  <c r="M1649" i="1"/>
  <c r="K1650" i="1"/>
  <c r="L1650" i="1"/>
  <c r="M1650" i="1"/>
  <c r="K1651" i="1"/>
  <c r="L1651" i="1"/>
  <c r="M1651" i="1"/>
  <c r="K1652" i="1"/>
  <c r="L1652" i="1"/>
  <c r="M1652" i="1"/>
  <c r="K1653" i="1"/>
  <c r="L1653" i="1"/>
  <c r="M1653" i="1"/>
  <c r="K1654" i="1"/>
  <c r="L1654" i="1"/>
  <c r="M1654" i="1"/>
  <c r="K1655" i="1"/>
  <c r="L1655" i="1"/>
  <c r="M1655" i="1"/>
  <c r="K1656" i="1"/>
  <c r="L1656" i="1"/>
  <c r="M1656" i="1"/>
  <c r="K1657" i="1"/>
  <c r="L1657" i="1"/>
  <c r="M1657" i="1"/>
  <c r="K1658" i="1"/>
  <c r="L1658" i="1"/>
  <c r="M1658" i="1"/>
  <c r="K1659" i="1"/>
  <c r="L1659" i="1"/>
  <c r="M1659" i="1"/>
  <c r="K1660" i="1"/>
  <c r="L1660" i="1"/>
  <c r="M1660" i="1"/>
  <c r="K1661" i="1"/>
  <c r="L1661" i="1"/>
  <c r="M1661" i="1"/>
  <c r="K1662" i="1"/>
  <c r="L1662" i="1"/>
  <c r="M1662" i="1"/>
  <c r="K1663" i="1"/>
  <c r="L1663" i="1"/>
  <c r="M1663" i="1"/>
  <c r="K1664" i="1"/>
  <c r="L1664" i="1"/>
  <c r="M1664" i="1"/>
  <c r="K1665" i="1"/>
  <c r="L1665" i="1"/>
  <c r="M1665" i="1"/>
  <c r="K1666" i="1"/>
  <c r="L1666" i="1"/>
  <c r="M1666" i="1"/>
  <c r="K1667" i="1"/>
  <c r="L1667" i="1"/>
  <c r="M1667" i="1"/>
  <c r="K1668" i="1"/>
  <c r="L1668" i="1"/>
  <c r="M1668" i="1"/>
  <c r="K1669" i="1"/>
  <c r="L1669" i="1"/>
  <c r="M1669" i="1"/>
  <c r="K1670" i="1"/>
  <c r="L1670" i="1"/>
  <c r="M1670" i="1"/>
  <c r="K1671" i="1"/>
  <c r="L1671" i="1"/>
  <c r="M1671" i="1"/>
  <c r="K1672" i="1"/>
  <c r="L1672" i="1"/>
  <c r="M1672" i="1"/>
  <c r="K1673" i="1"/>
  <c r="L1673" i="1"/>
  <c r="M1673" i="1"/>
  <c r="K1674" i="1"/>
  <c r="L1674" i="1"/>
  <c r="M1674" i="1"/>
  <c r="K1675" i="1"/>
  <c r="L1675" i="1"/>
  <c r="M1675" i="1"/>
  <c r="K1676" i="1"/>
  <c r="L1676" i="1"/>
  <c r="M1676" i="1"/>
  <c r="K1677" i="1"/>
  <c r="L1677" i="1"/>
  <c r="M1677" i="1"/>
  <c r="K1678" i="1"/>
  <c r="L1678" i="1"/>
  <c r="M1678" i="1"/>
  <c r="K1679" i="1"/>
  <c r="L1679" i="1"/>
  <c r="M1679" i="1"/>
  <c r="K1680" i="1"/>
  <c r="L1680" i="1"/>
  <c r="M1680" i="1"/>
  <c r="K1681" i="1"/>
  <c r="L1681" i="1"/>
  <c r="M1681" i="1"/>
  <c r="K1682" i="1"/>
  <c r="L1682" i="1"/>
  <c r="M1682" i="1"/>
  <c r="K1683" i="1"/>
  <c r="L1683" i="1"/>
  <c r="M1683" i="1"/>
  <c r="K1684" i="1"/>
  <c r="L1684" i="1"/>
  <c r="M1684" i="1"/>
  <c r="K1685" i="1"/>
  <c r="L1685" i="1"/>
  <c r="M1685" i="1"/>
  <c r="K1686" i="1"/>
  <c r="L1686" i="1"/>
  <c r="M1686" i="1"/>
  <c r="K1687" i="1"/>
  <c r="L1687" i="1"/>
  <c r="M1687" i="1"/>
  <c r="K1688" i="1"/>
  <c r="L1688" i="1"/>
  <c r="M1688" i="1"/>
  <c r="K1689" i="1"/>
  <c r="L1689" i="1"/>
  <c r="M1689" i="1"/>
  <c r="K1690" i="1"/>
  <c r="L1690" i="1"/>
  <c r="M1690" i="1"/>
  <c r="K1691" i="1"/>
  <c r="L1691" i="1"/>
  <c r="M1691" i="1"/>
  <c r="K1692" i="1"/>
  <c r="L1692" i="1"/>
  <c r="M1692" i="1"/>
  <c r="K1693" i="1"/>
  <c r="L1693" i="1"/>
  <c r="M1693" i="1"/>
  <c r="K1694" i="1"/>
  <c r="L1694" i="1"/>
  <c r="M1694" i="1"/>
  <c r="K1695" i="1"/>
  <c r="L1695" i="1"/>
  <c r="M1695" i="1"/>
  <c r="K1696" i="1"/>
  <c r="L1696" i="1"/>
  <c r="M1696" i="1"/>
  <c r="K1697" i="1"/>
  <c r="L1697" i="1"/>
  <c r="M1697" i="1"/>
  <c r="K1698" i="1"/>
  <c r="L1698" i="1"/>
  <c r="M1698" i="1"/>
  <c r="K1699" i="1"/>
  <c r="L1699" i="1"/>
  <c r="M1699" i="1"/>
  <c r="K1700" i="1"/>
  <c r="L1700" i="1"/>
  <c r="M1700" i="1"/>
  <c r="K1701" i="1"/>
  <c r="L1701" i="1"/>
  <c r="M1701" i="1"/>
  <c r="K1702" i="1"/>
  <c r="L1702" i="1"/>
  <c r="M1702" i="1"/>
  <c r="K1703" i="1"/>
  <c r="L1703" i="1"/>
  <c r="M1703" i="1"/>
  <c r="K1704" i="1"/>
  <c r="L1704" i="1"/>
  <c r="M1704" i="1"/>
  <c r="K1705" i="1"/>
  <c r="L1705" i="1"/>
  <c r="M1705" i="1"/>
  <c r="K1706" i="1"/>
  <c r="L1706" i="1"/>
  <c r="M1706" i="1"/>
  <c r="K1707" i="1"/>
  <c r="L1707" i="1"/>
  <c r="M1707" i="1"/>
  <c r="K1708" i="1"/>
  <c r="L1708" i="1"/>
  <c r="M1708" i="1"/>
  <c r="K1709" i="1"/>
  <c r="L1709" i="1"/>
  <c r="M1709" i="1"/>
  <c r="K1710" i="1"/>
  <c r="L1710" i="1"/>
  <c r="M1710" i="1"/>
  <c r="K1711" i="1"/>
  <c r="L1711" i="1"/>
  <c r="M1711" i="1"/>
  <c r="K1712" i="1"/>
  <c r="L1712" i="1"/>
  <c r="M1712" i="1"/>
  <c r="K1713" i="1"/>
  <c r="L1713" i="1"/>
  <c r="M1713" i="1"/>
  <c r="K1714" i="1"/>
  <c r="L1714" i="1"/>
  <c r="M1714" i="1"/>
  <c r="K1715" i="1"/>
  <c r="L1715" i="1"/>
  <c r="M1715" i="1"/>
  <c r="K1716" i="1"/>
  <c r="L1716" i="1"/>
  <c r="M1716" i="1"/>
  <c r="K1717" i="1"/>
  <c r="L1717" i="1"/>
  <c r="M1717" i="1"/>
  <c r="K1718" i="1"/>
  <c r="L1718" i="1"/>
  <c r="M1718" i="1"/>
  <c r="K1719" i="1"/>
  <c r="L1719" i="1"/>
  <c r="M1719" i="1"/>
  <c r="K1720" i="1"/>
  <c r="L1720" i="1"/>
  <c r="M1720" i="1"/>
  <c r="K1721" i="1"/>
  <c r="L1721" i="1"/>
  <c r="M1721" i="1"/>
  <c r="K1722" i="1"/>
  <c r="L1722" i="1"/>
  <c r="M1722" i="1"/>
  <c r="K1723" i="1"/>
  <c r="L1723" i="1"/>
  <c r="M1723" i="1"/>
  <c r="K1724" i="1"/>
  <c r="L1724" i="1"/>
  <c r="M1724" i="1"/>
  <c r="K1725" i="1"/>
  <c r="L1725" i="1"/>
  <c r="M1725" i="1"/>
  <c r="K1726" i="1"/>
  <c r="L1726" i="1"/>
  <c r="M1726" i="1"/>
  <c r="K1727" i="1"/>
  <c r="L1727" i="1"/>
  <c r="M1727" i="1"/>
  <c r="K1728" i="1"/>
  <c r="L1728" i="1"/>
  <c r="M1728" i="1"/>
  <c r="K1729" i="1"/>
  <c r="L1729" i="1"/>
  <c r="M1729" i="1"/>
  <c r="K1730" i="1"/>
  <c r="L1730" i="1"/>
  <c r="M1730" i="1"/>
  <c r="K1731" i="1"/>
  <c r="L1731" i="1"/>
  <c r="M1731" i="1"/>
  <c r="K1732" i="1"/>
  <c r="L1732" i="1"/>
  <c r="M1732" i="1"/>
  <c r="K1733" i="1"/>
  <c r="L1733" i="1"/>
  <c r="M1733" i="1"/>
  <c r="K1734" i="1"/>
  <c r="L1734" i="1"/>
  <c r="M1734" i="1"/>
  <c r="K1735" i="1"/>
  <c r="L1735" i="1"/>
  <c r="M1735" i="1"/>
  <c r="K1736" i="1"/>
  <c r="L1736" i="1"/>
  <c r="M1736" i="1"/>
  <c r="K1737" i="1"/>
  <c r="L1737" i="1"/>
  <c r="M1737" i="1"/>
  <c r="K1738" i="1"/>
  <c r="L1738" i="1"/>
  <c r="M1738" i="1"/>
  <c r="K1739" i="1"/>
  <c r="L1739" i="1"/>
  <c r="M1739" i="1"/>
  <c r="K1740" i="1"/>
  <c r="L1740" i="1"/>
  <c r="M1740" i="1"/>
  <c r="K1741" i="1"/>
  <c r="L1741" i="1"/>
  <c r="M1741" i="1"/>
  <c r="K1742" i="1"/>
  <c r="L1742" i="1"/>
  <c r="M1742" i="1"/>
  <c r="K1743" i="1"/>
  <c r="L1743" i="1"/>
  <c r="M1743" i="1"/>
  <c r="K1744" i="1"/>
  <c r="L1744" i="1"/>
  <c r="M1744" i="1"/>
  <c r="K1745" i="1"/>
  <c r="L1745" i="1"/>
  <c r="M1745" i="1"/>
  <c r="K1746" i="1"/>
  <c r="L1746" i="1"/>
  <c r="M1746" i="1"/>
  <c r="K1747" i="1"/>
  <c r="L1747" i="1"/>
  <c r="M1747" i="1"/>
  <c r="K1748" i="1"/>
  <c r="L1748" i="1"/>
  <c r="M1748" i="1"/>
  <c r="K1749" i="1"/>
  <c r="L1749" i="1"/>
  <c r="M1749" i="1"/>
  <c r="K1750" i="1"/>
  <c r="L1750" i="1"/>
  <c r="M1750" i="1"/>
  <c r="K1751" i="1"/>
  <c r="L1751" i="1"/>
  <c r="M1751" i="1"/>
  <c r="K1752" i="1"/>
  <c r="L1752" i="1"/>
  <c r="M1752" i="1"/>
  <c r="K1753" i="1"/>
  <c r="L1753" i="1"/>
  <c r="M1753" i="1"/>
  <c r="K1754" i="1"/>
  <c r="L1754" i="1"/>
  <c r="M1754" i="1"/>
  <c r="K1755" i="1"/>
  <c r="L1755" i="1"/>
  <c r="M1755" i="1"/>
  <c r="K1756" i="1"/>
  <c r="L1756" i="1"/>
  <c r="M1756" i="1"/>
  <c r="K1757" i="1"/>
  <c r="L1757" i="1"/>
  <c r="M1757" i="1"/>
  <c r="K1758" i="1"/>
  <c r="L1758" i="1"/>
  <c r="M1758" i="1"/>
  <c r="K1759" i="1"/>
  <c r="L1759" i="1"/>
  <c r="M1759" i="1"/>
  <c r="K1760" i="1"/>
  <c r="L1760" i="1"/>
  <c r="M1760" i="1"/>
  <c r="K1761" i="1"/>
  <c r="L1761" i="1"/>
  <c r="M1761" i="1"/>
  <c r="K1762" i="1"/>
  <c r="L1762" i="1"/>
  <c r="M1762" i="1"/>
  <c r="K1763" i="1"/>
  <c r="L1763" i="1"/>
  <c r="M1763" i="1"/>
  <c r="K1764" i="1"/>
  <c r="L1764" i="1"/>
  <c r="M1764" i="1"/>
  <c r="K1765" i="1"/>
  <c r="L1765" i="1"/>
  <c r="M1765" i="1"/>
  <c r="K1766" i="1"/>
  <c r="L1766" i="1"/>
  <c r="M1766" i="1"/>
  <c r="K1767" i="1"/>
  <c r="L1767" i="1"/>
  <c r="M1767" i="1"/>
  <c r="K1768" i="1"/>
  <c r="L1768" i="1"/>
  <c r="M1768" i="1"/>
  <c r="K1769" i="1"/>
  <c r="L1769" i="1"/>
  <c r="M1769" i="1"/>
  <c r="K1770" i="1"/>
  <c r="L1770" i="1"/>
  <c r="M1770" i="1"/>
  <c r="K1771" i="1"/>
  <c r="L1771" i="1"/>
  <c r="M1771" i="1"/>
  <c r="K1772" i="1"/>
  <c r="L1772" i="1"/>
  <c r="M1772" i="1"/>
  <c r="K1773" i="1"/>
  <c r="L1773" i="1"/>
  <c r="M1773" i="1"/>
  <c r="K1774" i="1"/>
  <c r="L1774" i="1"/>
  <c r="M1774" i="1"/>
  <c r="K1775" i="1"/>
  <c r="L1775" i="1"/>
  <c r="M1775" i="1"/>
  <c r="K1776" i="1"/>
  <c r="L1776" i="1"/>
  <c r="M1776" i="1"/>
  <c r="K1777" i="1"/>
  <c r="L1777" i="1"/>
  <c r="M1777" i="1"/>
  <c r="K1778" i="1"/>
  <c r="L1778" i="1"/>
  <c r="M1778" i="1"/>
  <c r="K1779" i="1"/>
  <c r="L1779" i="1"/>
  <c r="M1779" i="1"/>
  <c r="K1780" i="1"/>
  <c r="L1780" i="1"/>
  <c r="M1780" i="1"/>
  <c r="K1781" i="1"/>
  <c r="L1781" i="1"/>
  <c r="M1781" i="1"/>
  <c r="K1782" i="1"/>
  <c r="L1782" i="1"/>
  <c r="M1782" i="1"/>
  <c r="K1783" i="1"/>
  <c r="L1783" i="1"/>
  <c r="M1783" i="1"/>
  <c r="K1784" i="1"/>
  <c r="L1784" i="1"/>
  <c r="M1784" i="1"/>
  <c r="K1785" i="1"/>
  <c r="L1785" i="1"/>
  <c r="M1785" i="1"/>
  <c r="K1786" i="1"/>
  <c r="L1786" i="1"/>
  <c r="M1786" i="1"/>
  <c r="K1787" i="1"/>
  <c r="L1787" i="1"/>
  <c r="M1787" i="1"/>
  <c r="K1788" i="1"/>
  <c r="L1788" i="1"/>
  <c r="M1788" i="1"/>
  <c r="K1789" i="1"/>
  <c r="L1789" i="1"/>
  <c r="M1789" i="1"/>
  <c r="K1790" i="1"/>
  <c r="L1790" i="1"/>
  <c r="M1790" i="1"/>
  <c r="K1791" i="1"/>
  <c r="L1791" i="1"/>
  <c r="M1791" i="1"/>
  <c r="K1792" i="1"/>
  <c r="L1792" i="1"/>
  <c r="M1792" i="1"/>
  <c r="K1793" i="1"/>
  <c r="L1793" i="1"/>
  <c r="M1793" i="1"/>
  <c r="K1794" i="1"/>
  <c r="L1794" i="1"/>
  <c r="M1794" i="1"/>
  <c r="K1795" i="1"/>
  <c r="L1795" i="1"/>
  <c r="M1795" i="1"/>
  <c r="K1796" i="1"/>
  <c r="L1796" i="1"/>
  <c r="M1796" i="1"/>
  <c r="K1797" i="1"/>
  <c r="L1797" i="1"/>
  <c r="M1797" i="1"/>
  <c r="K1798" i="1"/>
  <c r="L1798" i="1"/>
  <c r="M1798" i="1"/>
  <c r="K1799" i="1"/>
  <c r="L1799" i="1"/>
  <c r="M1799" i="1"/>
  <c r="K1800" i="1"/>
  <c r="L1800" i="1"/>
  <c r="M1800" i="1"/>
  <c r="K1801" i="1"/>
  <c r="L1801" i="1"/>
  <c r="M1801" i="1"/>
  <c r="K1802" i="1"/>
  <c r="L1802" i="1"/>
  <c r="M1802" i="1"/>
  <c r="K1803" i="1"/>
  <c r="L1803" i="1"/>
  <c r="M1803" i="1"/>
  <c r="K1804" i="1"/>
  <c r="L1804" i="1"/>
  <c r="M1804" i="1"/>
  <c r="K1805" i="1"/>
  <c r="L1805" i="1"/>
  <c r="M1805" i="1"/>
  <c r="K1806" i="1"/>
  <c r="L1806" i="1"/>
  <c r="M1806" i="1"/>
  <c r="K1807" i="1"/>
  <c r="L1807" i="1"/>
  <c r="M1807" i="1"/>
  <c r="K1808" i="1"/>
  <c r="L1808" i="1"/>
  <c r="M1808" i="1"/>
  <c r="K1809" i="1"/>
  <c r="L1809" i="1"/>
  <c r="M1809" i="1"/>
  <c r="K1810" i="1"/>
  <c r="L1810" i="1"/>
  <c r="M1810" i="1"/>
  <c r="K1811" i="1"/>
  <c r="L1811" i="1"/>
  <c r="M1811" i="1"/>
  <c r="K1812" i="1"/>
  <c r="L1812" i="1"/>
  <c r="M1812" i="1"/>
  <c r="K1813" i="1"/>
  <c r="L1813" i="1"/>
  <c r="M1813" i="1"/>
  <c r="K1814" i="1"/>
  <c r="L1814" i="1"/>
  <c r="M1814" i="1"/>
  <c r="K1815" i="1"/>
  <c r="L1815" i="1"/>
  <c r="M1815" i="1"/>
  <c r="K1816" i="1"/>
  <c r="L1816" i="1"/>
  <c r="M1816" i="1"/>
  <c r="K1817" i="1"/>
  <c r="L1817" i="1"/>
  <c r="M1817" i="1"/>
  <c r="K1818" i="1"/>
  <c r="L1818" i="1"/>
  <c r="M1818" i="1"/>
  <c r="K1819" i="1"/>
  <c r="L1819" i="1"/>
  <c r="M1819" i="1"/>
  <c r="K1820" i="1"/>
  <c r="L1820" i="1"/>
  <c r="M1820" i="1"/>
  <c r="K1821" i="1"/>
  <c r="L1821" i="1"/>
  <c r="M1821" i="1"/>
  <c r="K1822" i="1"/>
  <c r="L1822" i="1"/>
  <c r="M1822" i="1"/>
  <c r="K1823" i="1"/>
  <c r="L1823" i="1"/>
  <c r="M1823" i="1"/>
  <c r="K1824" i="1"/>
  <c r="L1824" i="1"/>
  <c r="M1824" i="1"/>
  <c r="K1825" i="1"/>
  <c r="L1825" i="1"/>
  <c r="M1825" i="1"/>
  <c r="K1826" i="1"/>
  <c r="L1826" i="1"/>
  <c r="M1826" i="1"/>
  <c r="K1827" i="1"/>
  <c r="L1827" i="1"/>
  <c r="M1827" i="1"/>
  <c r="K1828" i="1"/>
  <c r="L1828" i="1"/>
  <c r="M1828" i="1"/>
  <c r="K1829" i="1"/>
  <c r="L1829" i="1"/>
  <c r="M1829" i="1"/>
  <c r="K1830" i="1"/>
  <c r="L1830" i="1"/>
  <c r="M1830" i="1"/>
  <c r="K1831" i="1"/>
  <c r="L1831" i="1"/>
  <c r="M1831" i="1"/>
  <c r="K1832" i="1"/>
  <c r="L1832" i="1"/>
  <c r="M1832" i="1"/>
  <c r="K1833" i="1"/>
  <c r="L1833" i="1"/>
  <c r="M1833" i="1"/>
  <c r="K1834" i="1"/>
  <c r="L1834" i="1"/>
  <c r="M1834" i="1"/>
  <c r="K1835" i="1"/>
  <c r="L1835" i="1"/>
  <c r="M1835" i="1"/>
  <c r="K1836" i="1"/>
  <c r="L1836" i="1"/>
  <c r="M1836" i="1"/>
  <c r="K1837" i="1"/>
  <c r="L1837" i="1"/>
  <c r="M1837" i="1"/>
  <c r="K1838" i="1"/>
  <c r="L1838" i="1"/>
  <c r="M1838" i="1"/>
  <c r="K1839" i="1"/>
  <c r="L1839" i="1"/>
  <c r="M1839" i="1"/>
  <c r="K1840" i="1"/>
  <c r="L1840" i="1"/>
  <c r="M1840" i="1"/>
  <c r="K1841" i="1"/>
  <c r="L1841" i="1"/>
  <c r="M1841" i="1"/>
  <c r="K1842" i="1"/>
  <c r="L1842" i="1"/>
  <c r="M1842" i="1"/>
  <c r="K1843" i="1"/>
  <c r="L1843" i="1"/>
  <c r="M1843" i="1"/>
  <c r="K1844" i="1"/>
  <c r="L1844" i="1"/>
  <c r="M1844" i="1"/>
  <c r="K1845" i="1"/>
  <c r="L1845" i="1"/>
  <c r="M1845" i="1"/>
  <c r="K1846" i="1"/>
  <c r="L1846" i="1"/>
  <c r="M1846" i="1"/>
  <c r="K1847" i="1"/>
  <c r="L1847" i="1"/>
  <c r="M1847" i="1"/>
  <c r="K1848" i="1"/>
  <c r="L1848" i="1"/>
  <c r="M1848" i="1"/>
  <c r="K1849" i="1"/>
  <c r="L1849" i="1"/>
  <c r="M1849" i="1"/>
  <c r="K1850" i="1"/>
  <c r="L1850" i="1"/>
  <c r="M1850" i="1"/>
  <c r="K1851" i="1"/>
  <c r="L1851" i="1"/>
  <c r="M1851" i="1"/>
  <c r="K1852" i="1"/>
  <c r="L1852" i="1"/>
  <c r="M1852" i="1"/>
  <c r="K1853" i="1"/>
  <c r="L1853" i="1"/>
  <c r="M1853" i="1"/>
  <c r="K1854" i="1"/>
  <c r="L1854" i="1"/>
  <c r="M1854" i="1"/>
  <c r="K1855" i="1"/>
  <c r="L1855" i="1"/>
  <c r="M1855" i="1"/>
  <c r="K1856" i="1"/>
  <c r="L1856" i="1"/>
  <c r="M1856" i="1"/>
  <c r="K1857" i="1"/>
  <c r="L1857" i="1"/>
  <c r="M1857" i="1"/>
  <c r="K1858" i="1"/>
  <c r="L1858" i="1"/>
  <c r="M1858" i="1"/>
  <c r="K1859" i="1"/>
  <c r="L1859" i="1"/>
  <c r="M1859" i="1"/>
  <c r="K1860" i="1"/>
  <c r="L1860" i="1"/>
  <c r="M1860" i="1"/>
  <c r="K1861" i="1"/>
  <c r="L1861" i="1"/>
  <c r="M1861" i="1"/>
  <c r="K1862" i="1"/>
  <c r="L1862" i="1"/>
  <c r="M1862" i="1"/>
  <c r="K1863" i="1"/>
  <c r="L1863" i="1"/>
  <c r="M1863" i="1"/>
  <c r="K1864" i="1"/>
  <c r="L1864" i="1"/>
  <c r="M1864" i="1"/>
  <c r="K1865" i="1"/>
  <c r="L1865" i="1"/>
  <c r="M1865" i="1"/>
  <c r="K1866" i="1"/>
  <c r="L1866" i="1"/>
  <c r="M1866" i="1"/>
  <c r="K1867" i="1"/>
  <c r="L1867" i="1"/>
  <c r="M1867" i="1"/>
  <c r="K1868" i="1"/>
  <c r="L1868" i="1"/>
  <c r="M1868" i="1"/>
  <c r="K1869" i="1"/>
  <c r="L1869" i="1"/>
  <c r="M1869" i="1"/>
  <c r="K1870" i="1"/>
  <c r="L1870" i="1"/>
  <c r="M1870" i="1"/>
  <c r="K1871" i="1"/>
  <c r="L1871" i="1"/>
  <c r="M1871" i="1"/>
  <c r="K1872" i="1"/>
  <c r="L1872" i="1"/>
  <c r="M1872" i="1"/>
  <c r="K1873" i="1"/>
  <c r="L1873" i="1"/>
  <c r="M1873" i="1"/>
  <c r="K1874" i="1"/>
  <c r="L1874" i="1"/>
  <c r="M1874" i="1"/>
  <c r="K1875" i="1"/>
  <c r="L1875" i="1"/>
  <c r="M1875" i="1"/>
  <c r="K1876" i="1"/>
  <c r="L1876" i="1"/>
  <c r="M1876" i="1"/>
  <c r="K1877" i="1"/>
  <c r="L1877" i="1"/>
  <c r="M1877" i="1"/>
  <c r="K1878" i="1"/>
  <c r="L1878" i="1"/>
  <c r="M1878" i="1"/>
  <c r="K1879" i="1"/>
  <c r="L1879" i="1"/>
  <c r="M1879" i="1"/>
  <c r="K1880" i="1"/>
  <c r="L1880" i="1"/>
  <c r="M1880" i="1"/>
  <c r="K1881" i="1"/>
  <c r="L1881" i="1"/>
  <c r="M1881" i="1"/>
  <c r="K1882" i="1"/>
  <c r="L1882" i="1"/>
  <c r="M1882" i="1"/>
  <c r="K1883" i="1"/>
  <c r="L1883" i="1"/>
  <c r="M1883" i="1"/>
  <c r="K1884" i="1"/>
  <c r="L1884" i="1"/>
  <c r="M1884" i="1"/>
  <c r="K1885" i="1"/>
  <c r="L1885" i="1"/>
  <c r="M1885" i="1"/>
  <c r="K1886" i="1"/>
  <c r="L1886" i="1"/>
  <c r="M1886" i="1"/>
  <c r="K1887" i="1"/>
  <c r="L1887" i="1"/>
  <c r="M1887" i="1"/>
  <c r="K1888" i="1"/>
  <c r="L1888" i="1"/>
  <c r="M1888" i="1"/>
  <c r="K1889" i="1"/>
  <c r="L1889" i="1"/>
  <c r="M1889" i="1"/>
  <c r="K1890" i="1"/>
  <c r="L1890" i="1"/>
  <c r="M1890" i="1"/>
  <c r="K1891" i="1"/>
  <c r="L1891" i="1"/>
  <c r="M1891" i="1"/>
  <c r="K1892" i="1"/>
  <c r="L1892" i="1"/>
  <c r="M1892" i="1"/>
  <c r="K1893" i="1"/>
  <c r="L1893" i="1"/>
  <c r="M1893" i="1"/>
  <c r="K1894" i="1"/>
  <c r="L1894" i="1"/>
  <c r="M1894" i="1"/>
  <c r="K1895" i="1"/>
  <c r="L1895" i="1"/>
  <c r="M1895" i="1"/>
  <c r="K1896" i="1"/>
  <c r="L1896" i="1"/>
  <c r="M1896" i="1"/>
  <c r="K1897" i="1"/>
  <c r="L1897" i="1"/>
  <c r="M1897" i="1"/>
  <c r="K1898" i="1"/>
  <c r="L1898" i="1"/>
  <c r="M1898" i="1"/>
  <c r="K1899" i="1"/>
  <c r="L1899" i="1"/>
  <c r="M1899" i="1"/>
  <c r="K1900" i="1"/>
  <c r="L1900" i="1"/>
  <c r="M1900" i="1"/>
  <c r="K1901" i="1"/>
  <c r="L1901" i="1"/>
  <c r="M1901" i="1"/>
  <c r="K1902" i="1"/>
  <c r="L1902" i="1"/>
  <c r="M1902" i="1"/>
  <c r="K1903" i="1"/>
  <c r="L1903" i="1"/>
  <c r="M1903" i="1"/>
  <c r="K1904" i="1"/>
  <c r="L1904" i="1"/>
  <c r="M1904" i="1"/>
  <c r="K1905" i="1"/>
  <c r="L1905" i="1"/>
  <c r="M1905" i="1"/>
  <c r="K1906" i="1"/>
  <c r="L1906" i="1"/>
  <c r="M1906" i="1"/>
  <c r="K1907" i="1"/>
  <c r="L1907" i="1"/>
  <c r="M1907" i="1"/>
  <c r="K1908" i="1"/>
  <c r="L1908" i="1"/>
  <c r="M1908" i="1"/>
  <c r="K1909" i="1"/>
  <c r="L1909" i="1"/>
  <c r="M1909" i="1"/>
  <c r="K1910" i="1"/>
  <c r="L1910" i="1"/>
  <c r="M1910" i="1"/>
  <c r="K1911" i="1"/>
  <c r="L1911" i="1"/>
  <c r="M1911" i="1"/>
  <c r="K1912" i="1"/>
  <c r="L1912" i="1"/>
  <c r="M1912" i="1"/>
  <c r="K1913" i="1"/>
  <c r="L1913" i="1"/>
  <c r="M1913" i="1"/>
  <c r="K1914" i="1"/>
  <c r="L1914" i="1"/>
  <c r="M1914" i="1"/>
  <c r="K1915" i="1"/>
  <c r="L1915" i="1"/>
  <c r="M1915" i="1"/>
  <c r="K1916" i="1"/>
  <c r="L1916" i="1"/>
  <c r="M1916" i="1"/>
  <c r="K1917" i="1"/>
  <c r="L1917" i="1"/>
  <c r="M1917" i="1"/>
  <c r="K1918" i="1"/>
  <c r="L1918" i="1"/>
  <c r="M1918" i="1"/>
  <c r="K1919" i="1"/>
  <c r="L1919" i="1"/>
  <c r="M1919" i="1"/>
  <c r="K1920" i="1"/>
  <c r="L1920" i="1"/>
  <c r="M1920" i="1"/>
  <c r="K1921" i="1"/>
  <c r="L1921" i="1"/>
  <c r="M1921" i="1"/>
  <c r="K1922" i="1"/>
  <c r="L1922" i="1"/>
  <c r="M1922" i="1"/>
  <c r="K1923" i="1"/>
  <c r="L1923" i="1"/>
  <c r="M1923" i="1"/>
  <c r="K1924" i="1"/>
  <c r="L1924" i="1"/>
  <c r="M1924" i="1"/>
  <c r="K1925" i="1"/>
  <c r="L1925" i="1"/>
  <c r="M1925" i="1"/>
  <c r="K1926" i="1"/>
  <c r="L1926" i="1"/>
  <c r="M1926" i="1"/>
  <c r="K1927" i="1"/>
  <c r="L1927" i="1"/>
  <c r="M1927" i="1"/>
  <c r="K1928" i="1"/>
  <c r="L1928" i="1"/>
  <c r="M1928" i="1"/>
  <c r="K1929" i="1"/>
  <c r="L1929" i="1"/>
  <c r="M1929" i="1"/>
  <c r="K1930" i="1"/>
  <c r="L1930" i="1"/>
  <c r="M1930" i="1"/>
  <c r="K1931" i="1"/>
  <c r="L1931" i="1"/>
  <c r="M1931" i="1"/>
  <c r="K1932" i="1"/>
  <c r="L1932" i="1"/>
  <c r="M1932" i="1"/>
  <c r="K1933" i="1"/>
  <c r="L1933" i="1"/>
  <c r="M1933" i="1"/>
  <c r="K1934" i="1"/>
  <c r="L1934" i="1"/>
  <c r="M1934" i="1"/>
  <c r="K1935" i="1"/>
  <c r="L1935" i="1"/>
  <c r="M1935" i="1"/>
  <c r="K1936" i="1"/>
  <c r="L1936" i="1"/>
  <c r="M1936" i="1"/>
  <c r="K1937" i="1"/>
  <c r="L1937" i="1"/>
  <c r="M1937" i="1"/>
  <c r="K1938" i="1"/>
  <c r="L1938" i="1"/>
  <c r="M1938" i="1"/>
  <c r="K1939" i="1"/>
  <c r="L1939" i="1"/>
  <c r="M1939" i="1"/>
  <c r="K1940" i="1"/>
  <c r="L1940" i="1"/>
  <c r="M1940" i="1"/>
  <c r="K1941" i="1"/>
  <c r="L1941" i="1"/>
  <c r="M1941" i="1"/>
  <c r="K1942" i="1"/>
  <c r="L1942" i="1"/>
  <c r="M1942" i="1"/>
  <c r="K1943" i="1"/>
  <c r="L1943" i="1"/>
  <c r="M1943" i="1"/>
  <c r="K1944" i="1"/>
  <c r="L1944" i="1"/>
  <c r="M1944" i="1"/>
  <c r="K1945" i="1"/>
  <c r="L1945" i="1"/>
  <c r="M1945" i="1"/>
  <c r="K1946" i="1"/>
  <c r="L1946" i="1"/>
  <c r="M1946" i="1"/>
  <c r="K1947" i="1"/>
  <c r="L1947" i="1"/>
  <c r="M1947" i="1"/>
  <c r="K1948" i="1"/>
  <c r="L1948" i="1"/>
  <c r="M1948" i="1"/>
  <c r="K1949" i="1"/>
  <c r="L1949" i="1"/>
  <c r="M1949" i="1"/>
  <c r="K1950" i="1"/>
  <c r="L1950" i="1"/>
  <c r="M1950" i="1"/>
  <c r="K1951" i="1"/>
  <c r="L1951" i="1"/>
  <c r="M1951" i="1"/>
  <c r="K1952" i="1"/>
  <c r="L1952" i="1"/>
  <c r="M1952" i="1"/>
  <c r="K1953" i="1"/>
  <c r="L1953" i="1"/>
  <c r="M1953" i="1"/>
  <c r="K1954" i="1"/>
  <c r="L1954" i="1"/>
  <c r="M1954" i="1"/>
  <c r="K1955" i="1"/>
  <c r="L1955" i="1"/>
  <c r="M1955" i="1"/>
  <c r="K1956" i="1"/>
  <c r="L1956" i="1"/>
  <c r="M1956" i="1"/>
  <c r="K1957" i="1"/>
  <c r="L1957" i="1"/>
  <c r="M1957" i="1"/>
  <c r="K1958" i="1"/>
  <c r="L1958" i="1"/>
  <c r="M1958" i="1"/>
  <c r="K1959" i="1"/>
  <c r="L1959" i="1"/>
  <c r="M1959" i="1"/>
  <c r="K1960" i="1"/>
  <c r="L1960" i="1"/>
  <c r="M1960" i="1"/>
  <c r="K1961" i="1"/>
  <c r="L1961" i="1"/>
  <c r="M1961" i="1"/>
  <c r="K1962" i="1"/>
  <c r="L1962" i="1"/>
  <c r="M1962" i="1"/>
  <c r="K1963" i="1"/>
  <c r="L1963" i="1"/>
  <c r="M1963" i="1"/>
  <c r="K1964" i="1"/>
  <c r="L1964" i="1"/>
  <c r="M1964" i="1"/>
  <c r="K1965" i="1"/>
  <c r="L1965" i="1"/>
  <c r="M1965" i="1"/>
  <c r="K1966" i="1"/>
  <c r="L1966" i="1"/>
  <c r="M1966" i="1"/>
  <c r="K1968" i="1"/>
  <c r="L1968" i="1"/>
  <c r="M1968" i="1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G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E64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</calcChain>
</file>

<file path=xl/sharedStrings.xml><?xml version="1.0" encoding="utf-8"?>
<sst xmlns="http://schemas.openxmlformats.org/spreadsheetml/2006/main" count="13857" uniqueCount="73">
  <si>
    <t>Buy</t>
  </si>
  <si>
    <t xml:space="preserve"> </t>
  </si>
  <si>
    <t>Deal ID</t>
  </si>
  <si>
    <t>Deal Date</t>
  </si>
  <si>
    <t>Forward Date</t>
  </si>
  <si>
    <t>Bid/Offer</t>
  </si>
  <si>
    <t>Physical</t>
  </si>
  <si>
    <t>Grand Total</t>
  </si>
  <si>
    <t>Average of Bid/Offer</t>
  </si>
  <si>
    <t>Monthly Cost of Capital - NPW</t>
  </si>
  <si>
    <t>PV of Monthly Cost of Credit at T-Bill Rate</t>
  </si>
  <si>
    <t>Total Cost of Credit to NPW</t>
  </si>
  <si>
    <t>N/A</t>
  </si>
  <si>
    <t>Utility</t>
  </si>
  <si>
    <t>RateSchedule</t>
  </si>
  <si>
    <t>Nominal Vol</t>
  </si>
  <si>
    <t>Disc Vol</t>
  </si>
  <si>
    <t>ContractPrice</t>
  </si>
  <si>
    <t>Nymex 11/30</t>
  </si>
  <si>
    <t>Notional Value</t>
  </si>
  <si>
    <t>Liquidated Non-Discounted</t>
  </si>
  <si>
    <t>Liquidated Discounted</t>
  </si>
  <si>
    <t>Deal Type</t>
  </si>
  <si>
    <t>Counterparty</t>
  </si>
  <si>
    <t>Selling Index</t>
  </si>
  <si>
    <t>Delivery Index</t>
  </si>
  <si>
    <t>Service Level</t>
  </si>
  <si>
    <t>NYMEX</t>
  </si>
  <si>
    <t>Firm</t>
  </si>
  <si>
    <t>Fixed</t>
  </si>
  <si>
    <t>Sum of Nominal Vol</t>
  </si>
  <si>
    <t>Fixed Total</t>
  </si>
  <si>
    <t>Margin Requirement - Fixed NYMEX</t>
  </si>
  <si>
    <t>Cumulative Margin Required</t>
  </si>
  <si>
    <t>A/P</t>
  </si>
  <si>
    <t>A/R</t>
  </si>
  <si>
    <t>TCO Pool</t>
  </si>
  <si>
    <t>Index</t>
  </si>
  <si>
    <t>ENA</t>
  </si>
  <si>
    <t>IF-CGT/APPALAC</t>
  </si>
  <si>
    <t>IF-ELPO/PERMIAN</t>
  </si>
  <si>
    <t>IF-ELPO/SJ</t>
  </si>
  <si>
    <t>Sonat LA Pool</t>
  </si>
  <si>
    <t>IF-SONAT/LA</t>
  </si>
  <si>
    <t>TETCO/ELA Pool</t>
  </si>
  <si>
    <t>IF-TETCO/ELA</t>
  </si>
  <si>
    <t>New Jersey Natural Gas Co.</t>
  </si>
  <si>
    <t>IF-TETCO/M3</t>
  </si>
  <si>
    <t>TRANSCO ZN4 Pool</t>
  </si>
  <si>
    <t>IF-TRANSCO/Z4</t>
  </si>
  <si>
    <t>TRANSCO ZN6 Pool</t>
  </si>
  <si>
    <t>IF-TRANSCO/Z6</t>
  </si>
  <si>
    <t>Gas Financials</t>
  </si>
  <si>
    <t>Due 12/05/2001</t>
  </si>
  <si>
    <t>GDD Swap that was due on 12/07/2001</t>
  </si>
  <si>
    <t>Basis for Dec that has not been invoiced</t>
  </si>
  <si>
    <t>Invoiced and is due on the 12th</t>
  </si>
  <si>
    <t>Power Financial</t>
  </si>
  <si>
    <t>Sub-Total - GAS</t>
  </si>
  <si>
    <t xml:space="preserve">  TOTAL</t>
  </si>
  <si>
    <t>Index Total</t>
  </si>
  <si>
    <t>NYMEX Total</t>
  </si>
  <si>
    <t>IF-CGT/APPALAC Total</t>
  </si>
  <si>
    <t>IF-ELPO/PERMIAN Total</t>
  </si>
  <si>
    <t>IF-ELPO/SJ Total</t>
  </si>
  <si>
    <t>IF-SONAT/LA Total</t>
  </si>
  <si>
    <t>IF-TETCO/ELA Total</t>
  </si>
  <si>
    <t>IF-TETCO/M3 Total</t>
  </si>
  <si>
    <t>IF-TRANSCO/Z4 Total</t>
  </si>
  <si>
    <t>IF-TRANSCO/Z6 Total</t>
  </si>
  <si>
    <t>Margin Required By Deal Type</t>
  </si>
  <si>
    <t>Margin Requirement - Basis Hedges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</si>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</sst>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8" formatCode="_(* #,##0.000_);_(* \(#,##0.0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1">
    <xf numFmtId="0" fontId="0" fillId="0" borderId="0" xfId="0"/>
    <xf numFmtId="14" fontId="0" fillId="0" borderId="0" xfId="0" applyNumberFormat="1"/>
    <xf numFmtId="0" fontId="3" fillId="0" borderId="0" xfId="0" applyFont="1"/>
    <xf numFmtId="9" fontId="3" fillId="0" borderId="0" xfId="0" applyNumberFormat="1" applyFont="1"/>
    <xf numFmtId="165" fontId="3" fillId="0" borderId="0" xfId="2" applyNumberFormat="1" applyFont="1"/>
    <xf numFmtId="10" fontId="3" fillId="0" borderId="0" xfId="2" applyNumberFormat="1" applyFont="1"/>
    <xf numFmtId="0" fontId="4" fillId="2" borderId="0" xfId="0" applyFont="1" applyFill="1"/>
    <xf numFmtId="44" fontId="0" fillId="0" borderId="0" xfId="0" applyNumberFormat="1"/>
    <xf numFmtId="165" fontId="4" fillId="2" borderId="0" xfId="0" applyNumberFormat="1" applyFont="1" applyFill="1"/>
    <xf numFmtId="43" fontId="0" fillId="0" borderId="0" xfId="1" applyFont="1"/>
    <xf numFmtId="164" fontId="1" fillId="0" borderId="0" xfId="1" applyNumberFormat="1"/>
    <xf numFmtId="168" fontId="1" fillId="0" borderId="0" xfId="1" applyNumberFormat="1"/>
    <xf numFmtId="44" fontId="1" fillId="0" borderId="0" xfId="2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4" fontId="3" fillId="0" borderId="1" xfId="0" applyNumberFormat="1" applyFont="1" applyBorder="1"/>
    <xf numFmtId="14" fontId="3" fillId="0" borderId="2" xfId="0" applyNumberFormat="1" applyFont="1" applyBorder="1"/>
    <xf numFmtId="0" fontId="3" fillId="0" borderId="1" xfId="0" applyNumberFormat="1" applyFont="1" applyBorder="1"/>
    <xf numFmtId="0" fontId="3" fillId="0" borderId="2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5" xfId="0" applyNumberFormat="1" applyFont="1" applyBorder="1"/>
    <xf numFmtId="0" fontId="3" fillId="0" borderId="0" xfId="0" applyNumberFormat="1" applyFont="1"/>
    <xf numFmtId="164" fontId="3" fillId="0" borderId="0" xfId="1" applyNumberFormat="1" applyFont="1" applyAlignment="1">
      <alignment horizontal="left"/>
    </xf>
    <xf numFmtId="164" fontId="4" fillId="2" borderId="0" xfId="1" applyNumberFormat="1" applyFont="1" applyFill="1" applyBorder="1" applyAlignment="1">
      <alignment horizontal="left"/>
    </xf>
    <xf numFmtId="165" fontId="3" fillId="0" borderId="0" xfId="2" applyNumberFormat="1" applyFont="1" applyAlignment="1">
      <alignment horizontal="left"/>
    </xf>
    <xf numFmtId="165" fontId="4" fillId="0" borderId="6" xfId="2" applyNumberFormat="1" applyFont="1" applyBorder="1" applyAlignment="1">
      <alignment horizontal="left"/>
    </xf>
    <xf numFmtId="165" fontId="3" fillId="0" borderId="7" xfId="2" applyNumberFormat="1" applyFont="1" applyBorder="1" applyAlignment="1">
      <alignment horizontal="left"/>
    </xf>
    <xf numFmtId="165" fontId="3" fillId="0" borderId="8" xfId="2" applyNumberFormat="1" applyFont="1" applyBorder="1" applyAlignment="1">
      <alignment horizontal="left"/>
    </xf>
    <xf numFmtId="165" fontId="3" fillId="0" borderId="9" xfId="2" applyNumberFormat="1" applyFont="1" applyBorder="1" applyAlignment="1">
      <alignment horizontal="left"/>
    </xf>
    <xf numFmtId="0" fontId="4" fillId="0" borderId="0" xfId="0" applyFont="1"/>
    <xf numFmtId="165" fontId="3" fillId="0" borderId="0" xfId="0" applyNumberFormat="1" applyFont="1"/>
    <xf numFmtId="165" fontId="4" fillId="0" borderId="0" xfId="2" applyNumberFormat="1" applyFont="1"/>
    <xf numFmtId="44" fontId="1" fillId="0" borderId="0" xfId="2" applyFont="1"/>
    <xf numFmtId="164" fontId="0" fillId="0" borderId="0" xfId="0" applyNumberFormat="1"/>
    <xf numFmtId="44" fontId="2" fillId="0" borderId="0" xfId="2" applyFont="1"/>
    <xf numFmtId="7" fontId="0" fillId="0" borderId="0" xfId="0" applyNumberFormat="1" applyAlignment="1">
      <alignment horizontal="center"/>
    </xf>
    <xf numFmtId="7" fontId="0" fillId="0" borderId="0" xfId="0" applyNumberFormat="1"/>
    <xf numFmtId="14" fontId="3" fillId="0" borderId="10" xfId="0" applyNumberFormat="1" applyFont="1" applyBorder="1"/>
    <xf numFmtId="164" fontId="3" fillId="0" borderId="0" xfId="1" applyNumberFormat="1" applyFont="1"/>
    <xf numFmtId="164" fontId="3" fillId="0" borderId="1" xfId="1" applyNumberFormat="1" applyFont="1" applyBorder="1"/>
    <xf numFmtId="164" fontId="3" fillId="0" borderId="2" xfId="1" applyNumberFormat="1" applyFont="1" applyBorder="1"/>
    <xf numFmtId="164" fontId="3" fillId="0" borderId="10" xfId="1" applyNumberFormat="1" applyFont="1" applyBorder="1"/>
    <xf numFmtId="164" fontId="3" fillId="0" borderId="11" xfId="1" applyNumberFormat="1" applyFont="1" applyBorder="1"/>
    <xf numFmtId="164" fontId="3" fillId="0" borderId="4" xfId="1" applyNumberFormat="1" applyFont="1" applyBorder="1"/>
    <xf numFmtId="164" fontId="3" fillId="0" borderId="5" xfId="1" applyNumberFormat="1" applyFont="1" applyBorder="1"/>
    <xf numFmtId="164" fontId="3" fillId="0" borderId="12" xfId="1" applyNumberFormat="1" applyFont="1" applyBorder="1"/>
    <xf numFmtId="164" fontId="3" fillId="0" borderId="13" xfId="1" applyNumberFormat="1" applyFont="1" applyBorder="1"/>
    <xf numFmtId="164" fontId="3" fillId="0" borderId="14" xfId="1" applyNumberFormat="1" applyFont="1" applyBorder="1"/>
    <xf numFmtId="164" fontId="3" fillId="0" borderId="15" xfId="1" applyNumberFormat="1" applyFont="1" applyBorder="1"/>
    <xf numFmtId="164" fontId="3" fillId="0" borderId="16" xfId="1" applyNumberFormat="1" applyFont="1" applyBorder="1"/>
    <xf numFmtId="0" fontId="3" fillId="0" borderId="10" xfId="0" applyNumberFormat="1" applyFont="1" applyBorder="1"/>
    <xf numFmtId="0" fontId="3" fillId="0" borderId="12" xfId="0" applyNumberFormat="1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3" xfId="0" applyNumberFormat="1" applyFont="1" applyBorder="1"/>
    <xf numFmtId="0" fontId="3" fillId="0" borderId="15" xfId="0" applyNumberFormat="1" applyFont="1" applyBorder="1"/>
    <xf numFmtId="0" fontId="3" fillId="0" borderId="16" xfId="0" applyNumberFormat="1" applyFont="1" applyBorder="1"/>
    <xf numFmtId="17" fontId="3" fillId="0" borderId="0" xfId="1" applyNumberFormat="1" applyFont="1" applyAlignment="1"/>
    <xf numFmtId="17" fontId="3" fillId="0" borderId="1" xfId="1" applyNumberFormat="1" applyFont="1" applyBorder="1" applyAlignment="1">
      <alignment horizontal="right"/>
    </xf>
    <xf numFmtId="17" fontId="3" fillId="0" borderId="2" xfId="1" applyNumberFormat="1" applyFont="1" applyBorder="1" applyAlignment="1">
      <alignment horizontal="right"/>
    </xf>
    <xf numFmtId="17" fontId="3" fillId="0" borderId="0" xfId="1" applyNumberFormat="1" applyFont="1" applyAlignment="1">
      <alignment horizontal="right"/>
    </xf>
    <xf numFmtId="165" fontId="3" fillId="0" borderId="17" xfId="2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0" fontId="4" fillId="0" borderId="19" xfId="0" applyFont="1" applyBorder="1"/>
    <xf numFmtId="0" fontId="3" fillId="0" borderId="20" xfId="0" applyFont="1" applyBorder="1"/>
    <xf numFmtId="44" fontId="3" fillId="0" borderId="0" xfId="0" applyNumberFormat="1" applyFont="1"/>
    <xf numFmtId="0" fontId="3" fillId="0" borderId="16" xfId="0" pivotButton="1" applyFont="1" applyBorder="1"/>
    <xf numFmtId="0" fontId="3" fillId="0" borderId="1" xfId="0" pivotButton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Excel%20Files/ENABankrupt/Gas%20ENA-EES%20w-Notional%20Value_FINAL2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Excel%20Files/ENABankrupt/Gas%20ENA-EES%20w-Notional%20Value_FINAL2.xls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rmans" refreshedDate="37242.342571180554" createdVersion="1" recordCount="2131">
  <cacheSource type="worksheet">
    <worksheetSource ref="A1:AH2132" sheet="ENA Financial" r:id="rId2"/>
  </cacheSource>
  <cacheFields count="34">
    <cacheField name="Deal ID" numFmtId="0">
      <sharedItems containsSemiMixedTypes="0" containsString="0" containsNumber="1" containsInteger="1" minValue="9916" maxValue="29003"/>
    </cacheField>
    <cacheField name="Ticket" numFmtId="0">
      <sharedItems containsString="0" containsBlank="1" containsNumber="1" containsInteger="1" minValue="26" maxValue="958"/>
    </cacheField>
    <cacheField name="Deal Date" numFmtId="0">
      <sharedItems containsSemiMixedTypes="0" containsNonDate="0" containsDate="1" containsString="0" minDate="2000-07-07T00:00:00" maxDate="2001-11-21T00:00:00"/>
    </cacheField>
    <cacheField name="Forward Date" numFmtId="0">
      <sharedItems containsSemiMixedTypes="0" containsNonDate="0" containsDate="1" containsString="0" minDate="2001-12-01T00:00:00" maxDate="2006-10-02T00:00:00" count="59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</sharedItems>
    </cacheField>
    <cacheField name="Contract ID" numFmtId="0">
      <sharedItems containsSemiMixedTypes="0" containsString="0" containsNumber="1" containsInteger="1" minValue="319916" maxValue="9997381"/>
    </cacheField>
    <cacheField name="Utility" numFmtId="0">
      <sharedItems count="9">
        <s v="TCO Pool"/>
        <s v="EP Permian"/>
        <s v="El Paso San Juan"/>
        <s v="Sonat LA Pool"/>
        <s v="TETCO/ELA Pool"/>
        <s v="New Jersey Natural Gas Co."/>
        <s v="TRANSCO ZN4 Pool"/>
        <s v="TRANSCO ZN6 Pool"/>
        <s v="NYMEX"/>
      </sharedItems>
    </cacheField>
    <cacheField name="RateSchedule" numFmtId="0">
      <sharedItems count="1">
        <s v="Firm"/>
      </sharedItems>
    </cacheField>
    <cacheField name="ContractPV" numFmtId="0">
      <sharedItems containsSemiMixedTypes="0" containsString="0" containsNumber="1" minValue="-16343173.460000001" maxValue="6648645.6399999997"/>
    </cacheField>
    <cacheField name="Nominal Vol" numFmtId="0">
      <sharedItems containsSemiMixedTypes="0" containsString="0" containsNumber="1" containsInteger="1" minValue="-2850000" maxValue="1600000"/>
    </cacheField>
    <cacheField name="Disc Vol" numFmtId="0">
      <sharedItems containsSemiMixedTypes="0" containsString="0" containsNumber="1" minValue="-2844764.75" maxValue="1586788.94"/>
    </cacheField>
    <cacheField name="WholesaleVol" numFmtId="0">
      <sharedItems containsSemiMixedTypes="0" containsString="0" containsNumber="1" containsInteger="1" minValue="-100000" maxValue="2850000"/>
    </cacheField>
    <cacheField name="ContractPrice" numFmtId="0">
      <sharedItems containsSemiMixedTypes="0" containsString="0" containsNumber="1" minValue="-0.36499999999999999" maxValue="6.18"/>
    </cacheField>
    <cacheField name="Bid/Offer" numFmtId="0">
      <sharedItems containsString="0" containsBlank="1" containsNumber="1" minValue="-5.5E-2" maxValue="3.64"/>
    </cacheField>
    <cacheField name="Nymex 11/30" numFmtId="0">
      <sharedItems containsString="0" containsBlank="1" count="1">
        <m/>
      </sharedItems>
    </cacheField>
    <cacheField name="Notional Value" numFmtId="0">
      <sharedItems containsSemiMixedTypes="0" containsString="0" containsNumber="1" minValue="-8508000" maxValue="4992000"/>
    </cacheField>
    <cacheField name="Liquidated Non-Discounted" numFmtId="0">
      <sharedItems containsSemiMixedTypes="0" containsString="0" containsNumber="1" minValue="-2240000" maxValue="8792250"/>
    </cacheField>
    <cacheField name="Liquidated Discounted" numFmtId="0">
      <sharedItems containsSemiMixedTypes="0" containsString="0" containsNumber="1" minValue="-2221504.5160000003" maxValue="8776099.2537500001"/>
    </cacheField>
    <cacheField name="Deal Type" numFmtId="0">
      <sharedItems count="2">
        <s v="Index"/>
        <s v="Fixed"/>
      </sharedItems>
    </cacheField>
    <cacheField name="Counterparty" numFmtId="0">
      <sharedItems count="1">
        <s v="ENA"/>
      </sharedItems>
    </cacheField>
    <cacheField name="Selling Index" numFmtId="0">
      <sharedItems count="2">
        <s v="NYMEX"/>
        <s v="N/A"/>
      </sharedItems>
    </cacheField>
    <cacheField name="Delivery Index" numFmtId="0">
      <sharedItems count="9">
        <s v="IF-CGT/APPALAC"/>
        <s v="IF-ELPO/PERMIAN"/>
        <s v="IF-ELPO/SJ"/>
        <s v="IF-SONAT/LA"/>
        <s v="IF-TETCO/ELA"/>
        <s v="IF-TETCO/M3"/>
        <s v="IF-TRANSCO/Z4"/>
        <s v="IF-TRANSCO/Z6"/>
        <s v="NYMEX"/>
      </sharedItems>
    </cacheField>
    <cacheField name="Service Level" numFmtId="0">
      <sharedItems count="1">
        <s v="Firm"/>
      </sharedItems>
    </cacheField>
    <cacheField name="Buy" numFmtId="0">
      <sharedItems containsSemiMixedTypes="0" containsString="0" containsNumber="1" containsInteger="1" minValue="0" maxValue="1" count="2">
        <n v="0"/>
        <n v="1"/>
      </sharedItems>
    </cacheField>
    <cacheField name="Physical" numFmtId="0">
      <sharedItems containsSemiMixedTypes="0" containsString="0" containsNumber="1" containsInteger="1" minValue="0" maxValue="0" count="1">
        <n v="0"/>
      </sharedItems>
    </cacheField>
    <cacheField name="ContToMidPV" numFmtId="0">
      <sharedItems containsSemiMixedTypes="0" containsString="0" containsNumber="1" minValue="-2207223.41" maxValue="8659463.8900000006"/>
    </cacheField>
    <cacheField name="Nominal_Price" numFmtId="0">
      <sharedItems containsSemiMixedTypes="0" containsString="0" containsNumber="1" minValue="-2225600" maxValue="8675400"/>
    </cacheField>
    <cacheField name="Deal Status" numFmtId="0">
      <sharedItems count="1">
        <s v="Active"/>
      </sharedItems>
    </cacheField>
    <cacheField name="DealActivity_NM" numFmtId="0">
      <sharedItems count="12">
        <s v="IF CGT/APPL"/>
        <s v="N/A"/>
        <s v="AGL Customer Blend"/>
        <s v="Michcon"/>
        <s v="IF CNG/Appl"/>
        <s v="TET M3"/>
        <s v="Transco Z6 NNY"/>
        <s v="NGI Chi Gate"/>
        <s v="PECO Blend"/>
        <s v="EOG Blend"/>
        <s v="PNG"/>
        <s v="Future Storage"/>
      </sharedItems>
    </cacheField>
    <cacheField name="CounterPartyType_ID" numFmtId="0">
      <sharedItems containsSemiMixedTypes="0" containsString="0" containsNumber="1" containsInteger="1" minValue="3" maxValue="3" count="1">
        <n v="3"/>
      </sharedItems>
    </cacheField>
    <cacheField name="NymexDelta" numFmtId="0">
      <sharedItems containsSemiMixedTypes="0" containsString="0" containsNumber="1" minValue="-2844764.75" maxValue="1586788.94"/>
    </cacheField>
    <cacheField name="CashFlow" numFmtId="0">
      <sharedItems containsSemiMixedTypes="0" containsString="0" containsNumber="1" minValue="-8659463.8900000006" maxValue="2207223.41"/>
    </cacheField>
    <cacheField name="Total Basis Delta" numFmtId="0">
      <sharedItems containsSemiMixedTypes="0" containsString="0" containsNumber="1" minValue="-2495407.67" maxValue="911471.85"/>
    </cacheField>
    <cacheField name="Customer Count" numFmtId="0">
      <sharedItems containsSemiMixedTypes="0" containsString="0" containsNumber="1" containsInteger="1" minValue="1" maxValue="1" count="1">
        <n v="1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hermans" refreshedDate="37242.341392013892" createdVersion="1" recordCount="2131">
  <cacheSource type="worksheet">
    <worksheetSource ref="A1:AH2132" sheet="ENA Financial" r:id="rId2"/>
  </cacheSource>
  <cacheFields count="34">
    <cacheField name="Deal ID" numFmtId="0">
      <sharedItems containsSemiMixedTypes="0" containsString="0" containsNumber="1" containsInteger="1" minValue="9916" maxValue="29003"/>
    </cacheField>
    <cacheField name="Ticket" numFmtId="0">
      <sharedItems containsString="0" containsBlank="1" containsNumber="1" containsInteger="1" minValue="26" maxValue="958"/>
    </cacheField>
    <cacheField name="Deal Date" numFmtId="0">
      <sharedItems containsSemiMixedTypes="0" containsNonDate="0" containsDate="1" containsString="0" minDate="2000-07-07T00:00:00" maxDate="2001-11-21T00:00:00"/>
    </cacheField>
    <cacheField name="Forward Date" numFmtId="0">
      <sharedItems containsSemiMixedTypes="0" containsNonDate="0" containsDate="1" containsString="0" minDate="2001-12-01T00:00:00" maxDate="2006-10-02T00:00:00" count="59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</sharedItems>
    </cacheField>
    <cacheField name="Contract ID" numFmtId="0">
      <sharedItems containsSemiMixedTypes="0" containsString="0" containsNumber="1" containsInteger="1" minValue="319916" maxValue="9997381"/>
    </cacheField>
    <cacheField name="Utility" numFmtId="0">
      <sharedItems count="9">
        <s v="TCO Pool"/>
        <s v="EP Permian"/>
        <s v="El Paso San Juan"/>
        <s v="Sonat LA Pool"/>
        <s v="TETCO/ELA Pool"/>
        <s v="New Jersey Natural Gas Co."/>
        <s v="TRANSCO ZN4 Pool"/>
        <s v="TRANSCO ZN6 Pool"/>
        <s v="NYMEX"/>
      </sharedItems>
    </cacheField>
    <cacheField name="RateSchedule" numFmtId="0">
      <sharedItems count="1">
        <s v="Firm"/>
      </sharedItems>
    </cacheField>
    <cacheField name="ContractPV" numFmtId="0">
      <sharedItems containsSemiMixedTypes="0" containsString="0" containsNumber="1" minValue="-16343173.460000001" maxValue="6648645.6399999997"/>
    </cacheField>
    <cacheField name="Nominal Vol" numFmtId="0">
      <sharedItems containsSemiMixedTypes="0" containsString="0" containsNumber="1" containsInteger="1" minValue="-2850000" maxValue="1600000"/>
    </cacheField>
    <cacheField name="Disc Vol" numFmtId="0">
      <sharedItems containsSemiMixedTypes="0" containsString="0" containsNumber="1" minValue="-2844764.75" maxValue="1586788.94"/>
    </cacheField>
    <cacheField name="WholesaleVol" numFmtId="0">
      <sharedItems containsSemiMixedTypes="0" containsString="0" containsNumber="1" containsInteger="1" minValue="-100000" maxValue="2850000"/>
    </cacheField>
    <cacheField name="ContractPrice" numFmtId="0">
      <sharedItems containsSemiMixedTypes="0" containsString="0" containsNumber="1" minValue="-0.36499999999999999" maxValue="6.18"/>
    </cacheField>
    <cacheField name="Bid/Offer" numFmtId="0">
      <sharedItems containsString="0" containsBlank="1" containsNumber="1" minValue="-5.5E-2" maxValue="3.64"/>
    </cacheField>
    <cacheField name="Nymex 11/30" numFmtId="0">
      <sharedItems containsString="0" containsBlank="1" count="1">
        <m/>
      </sharedItems>
    </cacheField>
    <cacheField name="Notional Value" numFmtId="0">
      <sharedItems containsSemiMixedTypes="0" containsString="0" containsNumber="1" minValue="-8508000" maxValue="4992000"/>
    </cacheField>
    <cacheField name="Liquidated Non-Discounted" numFmtId="0">
      <sharedItems containsSemiMixedTypes="0" containsString="0" containsNumber="1" minValue="-2240000" maxValue="8792250"/>
    </cacheField>
    <cacheField name="Liquidated Discounted" numFmtId="0">
      <sharedItems containsSemiMixedTypes="0" containsString="0" containsNumber="1" minValue="-2221504.5160000003" maxValue="8776099.2537500001"/>
    </cacheField>
    <cacheField name="Deal Type" numFmtId="0">
      <sharedItems count="2">
        <s v="Index"/>
        <s v="Fixed"/>
      </sharedItems>
    </cacheField>
    <cacheField name="Counterparty" numFmtId="0">
      <sharedItems count="1">
        <s v="ENA"/>
      </sharedItems>
    </cacheField>
    <cacheField name="Selling Index" numFmtId="0">
      <sharedItems count="2">
        <s v="NYMEX"/>
        <s v="N/A"/>
      </sharedItems>
    </cacheField>
    <cacheField name="Delivery Index" numFmtId="0">
      <sharedItems count="9">
        <s v="IF-CGT/APPALAC"/>
        <s v="IF-ELPO/PERMIAN"/>
        <s v="IF-ELPO/SJ"/>
        <s v="IF-SONAT/LA"/>
        <s v="IF-TETCO/ELA"/>
        <s v="IF-TETCO/M3"/>
        <s v="IF-TRANSCO/Z4"/>
        <s v="IF-TRANSCO/Z6"/>
        <s v="NYMEX"/>
      </sharedItems>
    </cacheField>
    <cacheField name="Service Level" numFmtId="0">
      <sharedItems count="1">
        <s v="Firm"/>
      </sharedItems>
    </cacheField>
    <cacheField name="Buy" numFmtId="0">
      <sharedItems containsSemiMixedTypes="0" containsString="0" containsNumber="1" containsInteger="1" minValue="0" maxValue="1" count="2">
        <n v="0"/>
        <n v="1"/>
      </sharedItems>
    </cacheField>
    <cacheField name="Physical" numFmtId="0">
      <sharedItems containsSemiMixedTypes="0" containsString="0" containsNumber="1" containsInteger="1" minValue="0" maxValue="0" count="1">
        <n v="0"/>
      </sharedItems>
    </cacheField>
    <cacheField name="ContToMidPV" numFmtId="0">
      <sharedItems containsSemiMixedTypes="0" containsString="0" containsNumber="1" minValue="-2207223.41" maxValue="8659463.8900000006"/>
    </cacheField>
    <cacheField name="Nominal_Price" numFmtId="0">
      <sharedItems containsSemiMixedTypes="0" containsString="0" containsNumber="1" minValue="-2225600" maxValue="8675400"/>
    </cacheField>
    <cacheField name="Deal Status" numFmtId="0">
      <sharedItems count="1">
        <s v="Active"/>
      </sharedItems>
    </cacheField>
    <cacheField name="DealActivity_NM" numFmtId="0">
      <sharedItems count="12">
        <s v="IF CGT/APPL"/>
        <s v="N/A"/>
        <s v="AGL Customer Blend"/>
        <s v="Michcon"/>
        <s v="IF CNG/Appl"/>
        <s v="TET M3"/>
        <s v="Transco Z6 NNY"/>
        <s v="NGI Chi Gate"/>
        <s v="PECO Blend"/>
        <s v="EOG Blend"/>
        <s v="PNG"/>
        <s v="Future Storage"/>
      </sharedItems>
    </cacheField>
    <cacheField name="CounterPartyType_ID" numFmtId="0">
      <sharedItems containsSemiMixedTypes="0" containsString="0" containsNumber="1" containsInteger="1" minValue="3" maxValue="3" count="1">
        <n v="3"/>
      </sharedItems>
    </cacheField>
    <cacheField name="NymexDelta" numFmtId="0">
      <sharedItems containsSemiMixedTypes="0" containsString="0" containsNumber="1" minValue="-2844764.75" maxValue="1586788.94"/>
    </cacheField>
    <cacheField name="CashFlow" numFmtId="0">
      <sharedItems containsSemiMixedTypes="0" containsString="0" containsNumber="1" minValue="-8659463.8900000006" maxValue="2207223.41"/>
    </cacheField>
    <cacheField name="Total Basis Delta" numFmtId="0">
      <sharedItems containsSemiMixedTypes="0" containsString="0" containsNumber="1" minValue="-2495407.67" maxValue="911471.85"/>
    </cacheField>
    <cacheField name="Customer Count" numFmtId="0">
      <sharedItems containsSemiMixedTypes="0" containsString="0" containsNumber="1" containsInteger="1" minValue="1" maxValue="1" count="1">
        <n v="1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1">
  <r>
    <n v="20178"/>
    <m/>
    <d v="2000-10-19T00:00:00"/>
    <x v="0"/>
    <n v="9990037"/>
    <x v="0"/>
    <x v="0"/>
    <n v="-29000"/>
    <n v="-100000"/>
    <n v="-100000"/>
    <n v="100000"/>
    <n v="0.28999999999999998"/>
    <m/>
    <x v="0"/>
    <n v="0"/>
    <n v="14250"/>
    <n v="14250"/>
    <x v="0"/>
    <x v="0"/>
    <x v="0"/>
    <x v="0"/>
    <x v="0"/>
    <x v="0"/>
    <x v="0"/>
    <n v="14250"/>
    <n v="14250"/>
    <x v="0"/>
    <x v="0"/>
    <x v="0"/>
    <n v="0"/>
    <n v="-14250"/>
    <n v="-100000"/>
    <x v="0"/>
    <s v="InterBook Deal (Rolled Back) DS#002(Accrual to Spec shifts)"/>
  </r>
  <r>
    <n v="22109"/>
    <m/>
    <d v="2001-01-12T00:00:00"/>
    <x v="0"/>
    <n v="9990037"/>
    <x v="0"/>
    <x v="0"/>
    <n v="29000"/>
    <n v="100000"/>
    <n v="100000"/>
    <n v="-100000"/>
    <n v="0.28999999999999998"/>
    <m/>
    <x v="0"/>
    <n v="0"/>
    <n v="-14250"/>
    <n v="-14250"/>
    <x v="0"/>
    <x v="0"/>
    <x v="0"/>
    <x v="0"/>
    <x v="0"/>
    <x v="0"/>
    <x v="0"/>
    <n v="-14250"/>
    <n v="-14250"/>
    <x v="0"/>
    <x v="1"/>
    <x v="0"/>
    <n v="0"/>
    <n v="14250"/>
    <n v="100000"/>
    <x v="0"/>
    <s v="InterBook Deal Rollback of Deal 20178: DS#002(Accrual to Spe"/>
  </r>
  <r>
    <n v="22110"/>
    <m/>
    <d v="2001-01-12T00:00:00"/>
    <x v="0"/>
    <n v="9990037"/>
    <x v="0"/>
    <x v="0"/>
    <n v="-29000"/>
    <n v="-100000"/>
    <n v="-100000"/>
    <n v="100000"/>
    <n v="0.28999999999999998"/>
    <m/>
    <x v="0"/>
    <n v="0"/>
    <n v="14250"/>
    <n v="14250"/>
    <x v="0"/>
    <x v="0"/>
    <x v="0"/>
    <x v="0"/>
    <x v="0"/>
    <x v="0"/>
    <x v="0"/>
    <n v="14250"/>
    <n v="14250"/>
    <x v="0"/>
    <x v="1"/>
    <x v="0"/>
    <n v="0"/>
    <n v="-14250"/>
    <n v="-100000"/>
    <x v="0"/>
    <s v="DS#002"/>
  </r>
  <r>
    <n v="22129"/>
    <n v="216"/>
    <d v="2001-01-17T00:00:00"/>
    <x v="0"/>
    <n v="9991383"/>
    <x v="0"/>
    <x v="0"/>
    <n v="-666500"/>
    <n v="-2150000"/>
    <n v="-2150000"/>
    <n v="2150000"/>
    <n v="0.31"/>
    <m/>
    <x v="0"/>
    <n v="0"/>
    <n v="349375"/>
    <n v="349375"/>
    <x v="0"/>
    <x v="0"/>
    <x v="0"/>
    <x v="0"/>
    <x v="0"/>
    <x v="0"/>
    <x v="0"/>
    <n v="349375"/>
    <n v="349375"/>
    <x v="0"/>
    <x v="0"/>
    <x v="0"/>
    <n v="0"/>
    <n v="-349375"/>
    <n v="-2150000"/>
    <x v="0"/>
    <s v="DS #000216 Basis hedge on storage withdrawals for TCO"/>
  </r>
  <r>
    <n v="20101"/>
    <m/>
    <d v="2000-09-05T00:00:00"/>
    <x v="0"/>
    <n v="320059"/>
    <x v="0"/>
    <x v="0"/>
    <n v="152500"/>
    <n v="500000"/>
    <n v="500000"/>
    <n v="500000"/>
    <n v="0.30499999999999999"/>
    <m/>
    <x v="0"/>
    <n v="0"/>
    <n v="-78750"/>
    <n v="-78750"/>
    <x v="0"/>
    <x v="0"/>
    <x v="0"/>
    <x v="0"/>
    <x v="0"/>
    <x v="1"/>
    <x v="0"/>
    <n v="-78750"/>
    <n v="-78750"/>
    <x v="0"/>
    <x v="0"/>
    <x v="0"/>
    <n v="0"/>
    <n v="78750"/>
    <n v="500000"/>
    <x v="0"/>
    <s v="Purchashed from Dick Jenkins"/>
  </r>
  <r>
    <n v="20103"/>
    <m/>
    <d v="2000-09-07T00:00:00"/>
    <x v="0"/>
    <n v="320061"/>
    <x v="0"/>
    <x v="0"/>
    <n v="100500"/>
    <n v="300000"/>
    <n v="300000"/>
    <n v="300000"/>
    <n v="0.33500000000000002"/>
    <m/>
    <x v="0"/>
    <n v="0"/>
    <n v="-56250"/>
    <n v="-56250"/>
    <x v="0"/>
    <x v="0"/>
    <x v="0"/>
    <x v="0"/>
    <x v="0"/>
    <x v="1"/>
    <x v="0"/>
    <n v="-56250"/>
    <n v="-56250"/>
    <x v="0"/>
    <x v="0"/>
    <x v="0"/>
    <n v="0"/>
    <n v="56250"/>
    <n v="300000"/>
    <x v="0"/>
    <s v="Purchased Basis from Dick Jenkins through Mike Garred"/>
  </r>
  <r>
    <n v="20160"/>
    <m/>
    <d v="2000-10-12T00:00:00"/>
    <x v="0"/>
    <n v="320118"/>
    <x v="0"/>
    <x v="0"/>
    <n v="185000"/>
    <n v="500000"/>
    <n v="500000"/>
    <n v="500000"/>
    <n v="0.37"/>
    <m/>
    <x v="0"/>
    <n v="0"/>
    <n v="-111250"/>
    <n v="-111250"/>
    <x v="0"/>
    <x v="0"/>
    <x v="0"/>
    <x v="0"/>
    <x v="0"/>
    <x v="1"/>
    <x v="0"/>
    <n v="-111250"/>
    <n v="-111250"/>
    <x v="0"/>
    <x v="0"/>
    <x v="0"/>
    <n v="0"/>
    <n v="111250"/>
    <n v="500000"/>
    <x v="0"/>
    <s v="Jeff P purchased from Brad McKay"/>
  </r>
  <r>
    <n v="20894"/>
    <n v="61"/>
    <d v="2000-11-07T00:00:00"/>
    <x v="0"/>
    <n v="9990546"/>
    <x v="0"/>
    <x v="0"/>
    <n v="33600"/>
    <n v="120000"/>
    <n v="120000"/>
    <n v="120000"/>
    <n v="0.28000000000000003"/>
    <m/>
    <x v="0"/>
    <n v="0"/>
    <n v="-15900"/>
    <n v="-15900"/>
    <x v="0"/>
    <x v="0"/>
    <x v="0"/>
    <x v="0"/>
    <x v="0"/>
    <x v="1"/>
    <x v="0"/>
    <n v="-15900"/>
    <n v="-15900"/>
    <x v="0"/>
    <x v="0"/>
    <x v="0"/>
    <n v="0"/>
    <n v="15900"/>
    <n v="120000"/>
    <x v="0"/>
    <s v="DS #000061 Orig put in at 12,000/mo s/b 120,000."/>
  </r>
  <r>
    <n v="21687"/>
    <n v="91"/>
    <d v="2000-12-06T00:00:00"/>
    <x v="0"/>
    <n v="9991104"/>
    <x v="0"/>
    <x v="0"/>
    <n v="57375"/>
    <n v="150000"/>
    <n v="150000"/>
    <n v="150000"/>
    <n v="0.38250000000000001"/>
    <m/>
    <x v="0"/>
    <n v="0"/>
    <n v="-35250"/>
    <n v="-35250"/>
    <x v="0"/>
    <x v="0"/>
    <x v="0"/>
    <x v="0"/>
    <x v="0"/>
    <x v="1"/>
    <x v="0"/>
    <n v="-35250"/>
    <n v="-35250"/>
    <x v="0"/>
    <x v="0"/>
    <x v="0"/>
    <n v="0"/>
    <n v="35250"/>
    <n v="150000"/>
    <x v="0"/>
    <s v="DS #000091"/>
  </r>
  <r>
    <n v="21716"/>
    <m/>
    <d v="2000-12-12T00:00:00"/>
    <x v="0"/>
    <n v="9991088"/>
    <x v="0"/>
    <x v="0"/>
    <n v="93000"/>
    <n v="300000"/>
    <n v="300000"/>
    <n v="300000"/>
    <n v="0.31"/>
    <m/>
    <x v="0"/>
    <n v="0"/>
    <n v="-48750"/>
    <n v="-48750"/>
    <x v="0"/>
    <x v="0"/>
    <x v="0"/>
    <x v="0"/>
    <x v="0"/>
    <x v="1"/>
    <x v="0"/>
    <n v="-48750"/>
    <n v="-48750"/>
    <x v="0"/>
    <x v="0"/>
    <x v="0"/>
    <n v="0"/>
    <n v="48750"/>
    <n v="300000"/>
    <x v="0"/>
    <s v="Recreation of Deal 21669 - Added February 2002"/>
  </r>
  <r>
    <n v="21941"/>
    <n v="125"/>
    <d v="2000-12-18T00:00:00"/>
    <x v="0"/>
    <n v="9991226"/>
    <x v="0"/>
    <x v="0"/>
    <n v="37000"/>
    <n v="100000"/>
    <n v="100000"/>
    <n v="100000"/>
    <n v="0.37"/>
    <m/>
    <x v="0"/>
    <n v="0"/>
    <n v="-22250"/>
    <n v="-22250"/>
    <x v="0"/>
    <x v="0"/>
    <x v="0"/>
    <x v="0"/>
    <x v="0"/>
    <x v="1"/>
    <x v="0"/>
    <n v="-22250"/>
    <n v="-22250"/>
    <x v="0"/>
    <x v="0"/>
    <x v="0"/>
    <n v="0"/>
    <n v="22250"/>
    <n v="100000"/>
    <x v="0"/>
    <s v="DS #000125"/>
  </r>
  <r>
    <n v="22720"/>
    <n v="182"/>
    <d v="2001-03-02T00:00:00"/>
    <x v="0"/>
    <n v="9991298"/>
    <x v="0"/>
    <x v="0"/>
    <n v="51000"/>
    <n v="150000"/>
    <n v="150000"/>
    <n v="150000"/>
    <n v="0.34"/>
    <m/>
    <x v="0"/>
    <n v="0"/>
    <n v="-28875"/>
    <n v="-28875"/>
    <x v="0"/>
    <x v="0"/>
    <x v="0"/>
    <x v="0"/>
    <x v="0"/>
    <x v="1"/>
    <x v="0"/>
    <n v="-28875"/>
    <n v="-28875"/>
    <x v="0"/>
    <x v="0"/>
    <x v="0"/>
    <n v="0"/>
    <n v="28875"/>
    <n v="150000"/>
    <x v="0"/>
    <s v="DS #000182"/>
  </r>
  <r>
    <n v="25098"/>
    <n v="437"/>
    <d v="2001-06-07T00:00:00"/>
    <x v="0"/>
    <n v="9993933"/>
    <x v="0"/>
    <x v="0"/>
    <n v="59994.15"/>
    <n v="226393"/>
    <n v="226393"/>
    <n v="226393"/>
    <n v="0.26500000000000001"/>
    <m/>
    <x v="0"/>
    <n v="0"/>
    <n v="-26601.18"/>
    <n v="-26601.18"/>
    <x v="0"/>
    <x v="0"/>
    <x v="0"/>
    <x v="0"/>
    <x v="0"/>
    <x v="1"/>
    <x v="0"/>
    <n v="-26601.18"/>
    <n v="-26601.18"/>
    <x v="0"/>
    <x v="0"/>
    <x v="0"/>
    <n v="0"/>
    <n v="26601.18"/>
    <n v="226393"/>
    <x v="0"/>
    <m/>
  </r>
  <r>
    <n v="25442"/>
    <n v="713"/>
    <d v="2001-06-29T00:00:00"/>
    <x v="0"/>
    <n v="9994234"/>
    <x v="0"/>
    <x v="0"/>
    <n v="149643.6"/>
    <n v="623515"/>
    <n v="623515"/>
    <n v="623515"/>
    <n v="0.24"/>
    <m/>
    <x v="0"/>
    <n v="0"/>
    <n v="-57675.14"/>
    <n v="-57675.14"/>
    <x v="0"/>
    <x v="0"/>
    <x v="0"/>
    <x v="0"/>
    <x v="0"/>
    <x v="1"/>
    <x v="0"/>
    <n v="-57675.14"/>
    <n v="-57675.14"/>
    <x v="0"/>
    <x v="0"/>
    <x v="0"/>
    <n v="0"/>
    <n v="57675.14"/>
    <n v="623515"/>
    <x v="0"/>
    <m/>
  </r>
  <r>
    <n v="28361"/>
    <n v="901"/>
    <d v="2001-10-03T00:00:00"/>
    <x v="0"/>
    <n v="9996870"/>
    <x v="0"/>
    <x v="0"/>
    <n v="36812.5"/>
    <n v="155000"/>
    <n v="155000"/>
    <n v="155000"/>
    <n v="0.23749999999999999"/>
    <m/>
    <x v="0"/>
    <n v="0"/>
    <n v="-13950"/>
    <n v="-13950"/>
    <x v="0"/>
    <x v="0"/>
    <x v="0"/>
    <x v="0"/>
    <x v="0"/>
    <x v="1"/>
    <x v="0"/>
    <n v="-13950"/>
    <n v="-13950"/>
    <x v="0"/>
    <x v="0"/>
    <x v="0"/>
    <n v="0"/>
    <n v="13950"/>
    <n v="155000"/>
    <x v="0"/>
    <m/>
  </r>
  <r>
    <n v="28362"/>
    <n v="901"/>
    <d v="2001-10-03T00:00:00"/>
    <x v="0"/>
    <n v="9996871"/>
    <x v="0"/>
    <x v="0"/>
    <n v="36812.5"/>
    <n v="155000"/>
    <n v="155000"/>
    <n v="155000"/>
    <n v="0.23749999999999999"/>
    <m/>
    <x v="0"/>
    <n v="0"/>
    <n v="-13950"/>
    <n v="-13950"/>
    <x v="0"/>
    <x v="0"/>
    <x v="0"/>
    <x v="0"/>
    <x v="0"/>
    <x v="1"/>
    <x v="0"/>
    <n v="-13950"/>
    <n v="-13950"/>
    <x v="0"/>
    <x v="0"/>
    <x v="0"/>
    <n v="0"/>
    <n v="13950"/>
    <n v="155000"/>
    <x v="0"/>
    <m/>
  </r>
  <r>
    <n v="29002"/>
    <n v="957"/>
    <d v="2001-11-20T00:00:00"/>
    <x v="0"/>
    <n v="9997380"/>
    <x v="0"/>
    <x v="0"/>
    <n v="53475"/>
    <n v="310000"/>
    <n v="310000"/>
    <n v="310000"/>
    <n v="0.17249999999999999"/>
    <m/>
    <x v="0"/>
    <n v="0"/>
    <n v="-7750"/>
    <n v="-7750"/>
    <x v="0"/>
    <x v="0"/>
    <x v="0"/>
    <x v="0"/>
    <x v="0"/>
    <x v="1"/>
    <x v="0"/>
    <n v="-7750"/>
    <n v="-7750"/>
    <x v="0"/>
    <x v="0"/>
    <x v="0"/>
    <n v="0"/>
    <n v="7750"/>
    <n v="310000"/>
    <x v="0"/>
    <m/>
  </r>
  <r>
    <n v="29003"/>
    <n v="958"/>
    <d v="2001-11-20T00:00:00"/>
    <x v="0"/>
    <n v="9997381"/>
    <x v="0"/>
    <x v="0"/>
    <n v="51925"/>
    <n v="310000"/>
    <n v="310000"/>
    <n v="310000"/>
    <n v="0.16750000000000001"/>
    <m/>
    <x v="0"/>
    <n v="0"/>
    <n v="-6200"/>
    <n v="-6200"/>
    <x v="0"/>
    <x v="0"/>
    <x v="0"/>
    <x v="0"/>
    <x v="0"/>
    <x v="1"/>
    <x v="0"/>
    <n v="-6200"/>
    <n v="-6200"/>
    <x v="0"/>
    <x v="0"/>
    <x v="0"/>
    <n v="0"/>
    <n v="6200"/>
    <n v="310000"/>
    <x v="0"/>
    <m/>
  </r>
  <r>
    <n v="22680"/>
    <n v="331"/>
    <d v="2001-02-27T00:00:00"/>
    <x v="0"/>
    <n v="9991643"/>
    <x v="1"/>
    <x v="0"/>
    <n v="-12100"/>
    <n v="-220000"/>
    <n v="-220000"/>
    <n v="220000"/>
    <n v="5.5E-2"/>
    <m/>
    <x v="0"/>
    <n v="0"/>
    <n v="6820"/>
    <n v="6820"/>
    <x v="0"/>
    <x v="0"/>
    <x v="0"/>
    <x v="1"/>
    <x v="0"/>
    <x v="0"/>
    <x v="0"/>
    <n v="6820"/>
    <n v="6820"/>
    <x v="0"/>
    <x v="1"/>
    <x v="0"/>
    <n v="0"/>
    <n v="-6820"/>
    <n v="-220000"/>
    <x v="0"/>
    <s v="DS #000331"/>
  </r>
  <r>
    <n v="22684"/>
    <n v="335"/>
    <d v="2001-02-28T00:00:00"/>
    <x v="0"/>
    <n v="9991647"/>
    <x v="1"/>
    <x v="0"/>
    <n v="11550"/>
    <n v="110000"/>
    <n v="110000"/>
    <n v="110000"/>
    <n v="0.105"/>
    <m/>
    <x v="0"/>
    <n v="0"/>
    <n v="-8910"/>
    <n v="-8910"/>
    <x v="0"/>
    <x v="0"/>
    <x v="0"/>
    <x v="1"/>
    <x v="0"/>
    <x v="1"/>
    <x v="0"/>
    <n v="-8910"/>
    <n v="-8910"/>
    <x v="0"/>
    <x v="1"/>
    <x v="0"/>
    <n v="0"/>
    <n v="8910"/>
    <n v="110000"/>
    <x v="0"/>
    <s v="DS #000335"/>
  </r>
  <r>
    <n v="22730"/>
    <n v="321"/>
    <d v="2001-03-05T00:00:00"/>
    <x v="0"/>
    <n v="9991658"/>
    <x v="1"/>
    <x v="0"/>
    <n v="22550"/>
    <n v="110000"/>
    <n v="110000"/>
    <n v="110000"/>
    <n v="0.20499999999999999"/>
    <m/>
    <x v="0"/>
    <n v="0"/>
    <n v="-19910"/>
    <n v="-19910"/>
    <x v="0"/>
    <x v="0"/>
    <x v="0"/>
    <x v="1"/>
    <x v="0"/>
    <x v="1"/>
    <x v="0"/>
    <n v="-19910"/>
    <n v="-19910"/>
    <x v="0"/>
    <x v="1"/>
    <x v="0"/>
    <n v="0"/>
    <n v="19910"/>
    <n v="110000"/>
    <x v="0"/>
    <s v="DS #000321"/>
  </r>
  <r>
    <n v="22678"/>
    <n v="330"/>
    <d v="2001-02-27T00:00:00"/>
    <x v="0"/>
    <n v="9991641"/>
    <x v="2"/>
    <x v="0"/>
    <n v="80300"/>
    <n v="-220000"/>
    <n v="-220000"/>
    <n v="220000"/>
    <n v="-0.36499999999999999"/>
    <m/>
    <x v="0"/>
    <n v="0"/>
    <n v="-42900"/>
    <n v="-42900"/>
    <x v="0"/>
    <x v="0"/>
    <x v="0"/>
    <x v="2"/>
    <x v="0"/>
    <x v="0"/>
    <x v="0"/>
    <n v="-42900"/>
    <n v="-42900"/>
    <x v="0"/>
    <x v="1"/>
    <x v="0"/>
    <n v="0"/>
    <n v="42900"/>
    <n v="-220000"/>
    <x v="0"/>
    <s v="DS #000330"/>
  </r>
  <r>
    <n v="22731"/>
    <n v="322"/>
    <d v="2001-03-05T00:00:00"/>
    <x v="0"/>
    <n v="9991659"/>
    <x v="2"/>
    <x v="0"/>
    <n v="-29700"/>
    <n v="220000"/>
    <n v="220000"/>
    <n v="220000"/>
    <n v="-0.13500000000000001"/>
    <m/>
    <x v="0"/>
    <n v="0"/>
    <n v="-7700"/>
    <n v="-7700"/>
    <x v="0"/>
    <x v="0"/>
    <x v="0"/>
    <x v="2"/>
    <x v="0"/>
    <x v="1"/>
    <x v="0"/>
    <n v="-7700"/>
    <n v="-7700"/>
    <x v="0"/>
    <x v="1"/>
    <x v="0"/>
    <n v="0"/>
    <n v="7700"/>
    <n v="220000"/>
    <x v="0"/>
    <s v="DS #000322"/>
  </r>
  <r>
    <n v="9934"/>
    <m/>
    <d v="2000-07-07T00:00:00"/>
    <x v="0"/>
    <n v="319934"/>
    <x v="3"/>
    <x v="0"/>
    <n v="7.99"/>
    <n v="701"/>
    <n v="701"/>
    <n v="701"/>
    <n v="1.14E-2"/>
    <m/>
    <x v="0"/>
    <n v="0"/>
    <n v="-39.54"/>
    <n v="-39.54"/>
    <x v="0"/>
    <x v="0"/>
    <x v="0"/>
    <x v="3"/>
    <x v="0"/>
    <x v="1"/>
    <x v="0"/>
    <n v="-39.54"/>
    <n v="-39.54"/>
    <x v="0"/>
    <x v="2"/>
    <x v="0"/>
    <n v="0"/>
    <n v="39.54"/>
    <n v="701"/>
    <x v="0"/>
    <s v="Sonat Buy Financial - N67489.B"/>
  </r>
  <r>
    <n v="20890"/>
    <m/>
    <d v="2000-11-06T00:00:00"/>
    <x v="0"/>
    <n v="319933"/>
    <x v="3"/>
    <x v="0"/>
    <n v="-9.23"/>
    <n v="369"/>
    <n v="369"/>
    <n v="369"/>
    <n v="-2.5000000000000001E-2"/>
    <m/>
    <x v="0"/>
    <n v="0"/>
    <n v="-7.38"/>
    <n v="-7.38"/>
    <x v="0"/>
    <x v="0"/>
    <x v="0"/>
    <x v="3"/>
    <x v="0"/>
    <x v="1"/>
    <x v="0"/>
    <n v="-7.38"/>
    <n v="-7.38"/>
    <x v="0"/>
    <x v="2"/>
    <x v="0"/>
    <n v="0"/>
    <n v="7.38"/>
    <n v="369"/>
    <x v="0"/>
    <s v="Sonat Financial Buy - N73427.B Input as Physical s/b Financi"/>
  </r>
  <r>
    <n v="22564"/>
    <n v="306"/>
    <d v="2001-02-15T00:00:00"/>
    <x v="0"/>
    <n v="9991595"/>
    <x v="3"/>
    <x v="0"/>
    <n v="-500"/>
    <n v="100000"/>
    <n v="100000"/>
    <n v="100000"/>
    <n v="-5.0000000000000001E-3"/>
    <m/>
    <x v="0"/>
    <n v="0"/>
    <n v="-4000"/>
    <n v="-4000"/>
    <x v="0"/>
    <x v="0"/>
    <x v="0"/>
    <x v="3"/>
    <x v="0"/>
    <x v="1"/>
    <x v="0"/>
    <n v="-4000"/>
    <n v="-4000"/>
    <x v="0"/>
    <x v="2"/>
    <x v="0"/>
    <n v="0"/>
    <n v="4000"/>
    <n v="100000"/>
    <x v="0"/>
    <s v="DS #000306"/>
  </r>
  <r>
    <n v="27284"/>
    <n v="824"/>
    <d v="2001-08-20T00:00:00"/>
    <x v="0"/>
    <n v="9995964"/>
    <x v="3"/>
    <x v="0"/>
    <n v="-10064.84"/>
    <n v="805187"/>
    <n v="805187"/>
    <n v="805187"/>
    <n v="-1.2500000000000001E-2"/>
    <m/>
    <x v="0"/>
    <n v="0"/>
    <n v="-26168.58"/>
    <n v="-26168.58"/>
    <x v="0"/>
    <x v="0"/>
    <x v="0"/>
    <x v="3"/>
    <x v="0"/>
    <x v="1"/>
    <x v="0"/>
    <n v="-26168.58"/>
    <n v="-26168.58"/>
    <x v="0"/>
    <x v="2"/>
    <x v="0"/>
    <n v="0"/>
    <n v="26168.58"/>
    <n v="805187"/>
    <x v="0"/>
    <m/>
  </r>
  <r>
    <n v="9941"/>
    <m/>
    <d v="2000-07-07T00:00:00"/>
    <x v="0"/>
    <n v="319941"/>
    <x v="4"/>
    <x v="0"/>
    <n v="158.72"/>
    <n v="-3968"/>
    <n v="-3968"/>
    <n v="3968"/>
    <n v="-0.04"/>
    <m/>
    <x v="0"/>
    <n v="0"/>
    <n v="119.04"/>
    <n v="119.04"/>
    <x v="0"/>
    <x v="0"/>
    <x v="0"/>
    <x v="4"/>
    <x v="0"/>
    <x v="0"/>
    <x v="0"/>
    <n v="119.04"/>
    <n v="119.04"/>
    <x v="0"/>
    <x v="0"/>
    <x v="0"/>
    <n v="0"/>
    <n v="-119.04"/>
    <n v="-3968"/>
    <x v="0"/>
    <s v="Tetco-ELA Sale Financial - N73425.A"/>
  </r>
  <r>
    <n v="9950"/>
    <m/>
    <d v="2000-07-07T00:00:00"/>
    <x v="0"/>
    <n v="319950"/>
    <x v="5"/>
    <x v="0"/>
    <n v="1380.5"/>
    <n v="3596"/>
    <n v="3596"/>
    <n v="3596"/>
    <n v="0.38390000000000002"/>
    <m/>
    <x v="0"/>
    <n v="0"/>
    <n v="1028.82"/>
    <n v="1028.82"/>
    <x v="0"/>
    <x v="0"/>
    <x v="0"/>
    <x v="5"/>
    <x v="0"/>
    <x v="1"/>
    <x v="0"/>
    <n v="1028.82"/>
    <n v="1028.82"/>
    <x v="0"/>
    <x v="0"/>
    <x v="0"/>
    <n v="0"/>
    <n v="-1028.82"/>
    <n v="3596"/>
    <x v="0"/>
    <s v="TetcoMD Buy Financial - N73425.7"/>
  </r>
  <r>
    <n v="27285"/>
    <n v="822"/>
    <d v="2001-08-20T00:00:00"/>
    <x v="0"/>
    <n v="9995965"/>
    <x v="6"/>
    <x v="0"/>
    <n v="22934.07"/>
    <n v="316332"/>
    <n v="316332"/>
    <n v="316332"/>
    <n v="7.2499999999999995E-2"/>
    <m/>
    <x v="0"/>
    <n v="0"/>
    <n v="-11862.45"/>
    <n v="-11862.45"/>
    <x v="0"/>
    <x v="0"/>
    <x v="0"/>
    <x v="6"/>
    <x v="0"/>
    <x v="1"/>
    <x v="0"/>
    <n v="-11862.45"/>
    <n v="-11862.45"/>
    <x v="0"/>
    <x v="2"/>
    <x v="0"/>
    <n v="0"/>
    <n v="11862.45"/>
    <n v="316332"/>
    <x v="0"/>
    <m/>
  </r>
  <r>
    <n v="26966"/>
    <n v="809"/>
    <d v="2001-08-01T00:00:00"/>
    <x v="0"/>
    <n v="9995732"/>
    <x v="7"/>
    <x v="0"/>
    <n v="-190650"/>
    <n v="-155000"/>
    <n v="-155000"/>
    <n v="155000"/>
    <n v="1.23"/>
    <m/>
    <x v="0"/>
    <n v="0"/>
    <n v="60450"/>
    <n v="60450"/>
    <x v="0"/>
    <x v="0"/>
    <x v="0"/>
    <x v="7"/>
    <x v="0"/>
    <x v="0"/>
    <x v="0"/>
    <n v="60450"/>
    <n v="60450"/>
    <x v="0"/>
    <x v="1"/>
    <x v="0"/>
    <n v="0"/>
    <n v="-60450"/>
    <n v="-155000"/>
    <x v="0"/>
    <m/>
  </r>
  <r>
    <n v="28768"/>
    <n v="724"/>
    <d v="2001-11-15T00:00:00"/>
    <x v="0"/>
    <n v="9995404"/>
    <x v="7"/>
    <x v="0"/>
    <n v="-184450"/>
    <n v="-155000"/>
    <n v="-155000"/>
    <n v="155000"/>
    <n v="1.19"/>
    <m/>
    <x v="0"/>
    <n v="0"/>
    <n v="54250"/>
    <n v="54250"/>
    <x v="0"/>
    <x v="0"/>
    <x v="0"/>
    <x v="7"/>
    <x v="0"/>
    <x v="0"/>
    <x v="0"/>
    <n v="54250"/>
    <n v="54250"/>
    <x v="0"/>
    <x v="1"/>
    <x v="0"/>
    <n v="0"/>
    <n v="-54250"/>
    <n v="-155000"/>
    <x v="0"/>
    <m/>
  </r>
  <r>
    <n v="25097"/>
    <n v="436"/>
    <d v="2001-06-07T00:00:00"/>
    <x v="0"/>
    <n v="9993932"/>
    <x v="7"/>
    <x v="0"/>
    <n v="203825"/>
    <n v="155000"/>
    <n v="155000"/>
    <n v="155000"/>
    <n v="1.3149999999999999"/>
    <m/>
    <x v="0"/>
    <n v="0"/>
    <n v="-73625"/>
    <n v="-73625"/>
    <x v="0"/>
    <x v="0"/>
    <x v="0"/>
    <x v="7"/>
    <x v="0"/>
    <x v="1"/>
    <x v="0"/>
    <n v="-73625"/>
    <n v="-73625"/>
    <x v="0"/>
    <x v="1"/>
    <x v="0"/>
    <n v="0"/>
    <n v="73625"/>
    <n v="155000"/>
    <x v="0"/>
    <m/>
  </r>
  <r>
    <n v="25263"/>
    <n v="642"/>
    <d v="2001-06-19T00:00:00"/>
    <x v="0"/>
    <n v="9994085"/>
    <x v="7"/>
    <x v="0"/>
    <n v="199950"/>
    <n v="155000"/>
    <n v="155000"/>
    <n v="155000"/>
    <n v="1.29"/>
    <m/>
    <x v="0"/>
    <n v="0"/>
    <n v="-69750"/>
    <n v="-69750"/>
    <x v="0"/>
    <x v="0"/>
    <x v="0"/>
    <x v="7"/>
    <x v="0"/>
    <x v="1"/>
    <x v="0"/>
    <n v="-69750"/>
    <n v="-69750"/>
    <x v="0"/>
    <x v="1"/>
    <x v="0"/>
    <n v="0"/>
    <n v="69750"/>
    <n v="155000"/>
    <x v="0"/>
    <m/>
  </r>
  <r>
    <n v="20176"/>
    <m/>
    <d v="2000-10-19T00:00:00"/>
    <x v="0"/>
    <n v="9990035"/>
    <x v="8"/>
    <x v="0"/>
    <n v="-465000"/>
    <n v="-100000"/>
    <n v="-100000"/>
    <n v="100000"/>
    <n v="4.6500000000000004"/>
    <m/>
    <x v="0"/>
    <n v="0"/>
    <n v="233400"/>
    <n v="233400"/>
    <x v="1"/>
    <x v="0"/>
    <x v="0"/>
    <x v="8"/>
    <x v="0"/>
    <x v="0"/>
    <x v="0"/>
    <n v="233400"/>
    <n v="233400"/>
    <x v="0"/>
    <x v="0"/>
    <x v="0"/>
    <n v="-100000"/>
    <n v="-233400"/>
    <n v="0"/>
    <x v="0"/>
    <s v="DS#003"/>
  </r>
  <r>
    <n v="22104"/>
    <n v="205"/>
    <d v="2001-01-11T00:00:00"/>
    <x v="0"/>
    <n v="9991358"/>
    <x v="8"/>
    <x v="0"/>
    <n v="-595000"/>
    <n v="-100000"/>
    <n v="-100000"/>
    <n v="100000"/>
    <n v="5.95"/>
    <m/>
    <x v="0"/>
    <n v="0"/>
    <n v="363400"/>
    <n v="363400"/>
    <x v="1"/>
    <x v="0"/>
    <x v="0"/>
    <x v="8"/>
    <x v="0"/>
    <x v="0"/>
    <x v="0"/>
    <n v="363400"/>
    <n v="363400"/>
    <x v="0"/>
    <x v="1"/>
    <x v="0"/>
    <n v="-100000"/>
    <n v="-363400"/>
    <n v="0"/>
    <x v="0"/>
    <s v="DS #000205"/>
  </r>
  <r>
    <n v="22113"/>
    <n v="213"/>
    <d v="2001-01-16T00:00:00"/>
    <x v="0"/>
    <n v="9991368"/>
    <x v="8"/>
    <x v="0"/>
    <n v="-2398000"/>
    <n v="-400000"/>
    <n v="-400000"/>
    <n v="400000"/>
    <n v="5.9950000000000001"/>
    <m/>
    <x v="0"/>
    <n v="0"/>
    <n v="1471600"/>
    <n v="1471600"/>
    <x v="1"/>
    <x v="0"/>
    <x v="1"/>
    <x v="8"/>
    <x v="0"/>
    <x v="0"/>
    <x v="0"/>
    <n v="1471600"/>
    <n v="1471600"/>
    <x v="0"/>
    <x v="2"/>
    <x v="0"/>
    <n v="-400000"/>
    <n v="-1471600"/>
    <n v="0"/>
    <x v="0"/>
    <s v="DS #000213"/>
  </r>
  <r>
    <n v="22114"/>
    <n v="214"/>
    <d v="2001-01-16T00:00:00"/>
    <x v="0"/>
    <n v="9991369"/>
    <x v="8"/>
    <x v="0"/>
    <n v="-897000"/>
    <n v="-150000"/>
    <n v="-150000"/>
    <n v="150000"/>
    <n v="5.98"/>
    <m/>
    <x v="0"/>
    <n v="0"/>
    <n v="549600"/>
    <n v="549600"/>
    <x v="1"/>
    <x v="0"/>
    <x v="1"/>
    <x v="8"/>
    <x v="0"/>
    <x v="0"/>
    <x v="0"/>
    <n v="549600"/>
    <n v="549600"/>
    <x v="0"/>
    <x v="1"/>
    <x v="0"/>
    <n v="-150000"/>
    <n v="-549600"/>
    <n v="0"/>
    <x v="0"/>
    <s v="DS #000214"/>
  </r>
  <r>
    <n v="22130"/>
    <n v="220"/>
    <d v="2001-01-17T00:00:00"/>
    <x v="0"/>
    <n v="9991384"/>
    <x v="8"/>
    <x v="0"/>
    <n v="-14362500"/>
    <n v="-2500000"/>
    <n v="-2500000"/>
    <n v="2500000"/>
    <n v="5.7450000000000001"/>
    <m/>
    <x v="0"/>
    <n v="0"/>
    <n v="8572500"/>
    <n v="8572500"/>
    <x v="1"/>
    <x v="0"/>
    <x v="1"/>
    <x v="8"/>
    <x v="0"/>
    <x v="0"/>
    <x v="0"/>
    <n v="8572500"/>
    <n v="8572500"/>
    <x v="0"/>
    <x v="0"/>
    <x v="0"/>
    <n v="-2500000"/>
    <n v="-8572500"/>
    <n v="0"/>
    <x v="0"/>
    <s v="DS #000220 Nymex hedge against storage withdrawals for TCO "/>
  </r>
  <r>
    <n v="22160"/>
    <n v="246"/>
    <d v="2001-01-25T00:00:00"/>
    <x v="0"/>
    <n v="9991410"/>
    <x v="8"/>
    <x v="0"/>
    <n v="-393050"/>
    <n v="-70000"/>
    <n v="-70000"/>
    <n v="70000"/>
    <n v="5.6150000000000002"/>
    <m/>
    <x v="0"/>
    <n v="0"/>
    <n v="230930"/>
    <n v="230930"/>
    <x v="1"/>
    <x v="0"/>
    <x v="1"/>
    <x v="8"/>
    <x v="0"/>
    <x v="0"/>
    <x v="0"/>
    <n v="230930"/>
    <n v="230930"/>
    <x v="0"/>
    <x v="1"/>
    <x v="0"/>
    <n v="-70000"/>
    <n v="-230930"/>
    <n v="0"/>
    <x v="0"/>
    <s v="DS #000246"/>
  </r>
  <r>
    <n v="22313"/>
    <n v="257"/>
    <d v="2001-01-30T00:00:00"/>
    <x v="0"/>
    <n v="9991446"/>
    <x v="8"/>
    <x v="0"/>
    <n v="-1362760"/>
    <n v="-248000"/>
    <n v="-248000"/>
    <n v="248000"/>
    <n v="5.4950000000000001"/>
    <m/>
    <x v="0"/>
    <n v="0"/>
    <n v="788392"/>
    <n v="788392"/>
    <x v="1"/>
    <x v="0"/>
    <x v="1"/>
    <x v="8"/>
    <x v="0"/>
    <x v="0"/>
    <x v="0"/>
    <n v="788392"/>
    <n v="788392"/>
    <x v="0"/>
    <x v="2"/>
    <x v="0"/>
    <n v="-248000"/>
    <n v="-788392"/>
    <n v="0"/>
    <x v="0"/>
    <s v="DS #000257"/>
  </r>
  <r>
    <n v="22314"/>
    <n v="257"/>
    <d v="2001-01-30T00:00:00"/>
    <x v="0"/>
    <n v="9991446"/>
    <x v="8"/>
    <x v="0"/>
    <n v="-604450"/>
    <n v="-110000"/>
    <n v="-110000"/>
    <n v="110000"/>
    <n v="5.4950000000000001"/>
    <m/>
    <x v="0"/>
    <n v="0"/>
    <n v="349690"/>
    <n v="349690"/>
    <x v="1"/>
    <x v="0"/>
    <x v="1"/>
    <x v="8"/>
    <x v="0"/>
    <x v="0"/>
    <x v="0"/>
    <n v="349690"/>
    <n v="349690"/>
    <x v="0"/>
    <x v="2"/>
    <x v="0"/>
    <n v="-110000"/>
    <n v="-349690"/>
    <n v="0"/>
    <x v="0"/>
    <s v="DS #000257"/>
  </r>
  <r>
    <n v="22315"/>
    <n v="257"/>
    <d v="2001-01-30T00:00:00"/>
    <x v="0"/>
    <n v="9991446"/>
    <x v="8"/>
    <x v="0"/>
    <n v="-2060625"/>
    <n v="-375000"/>
    <n v="-375000"/>
    <n v="375000"/>
    <n v="5.4950000000000001"/>
    <m/>
    <x v="0"/>
    <n v="0"/>
    <n v="1192125"/>
    <n v="1192125"/>
    <x v="1"/>
    <x v="0"/>
    <x v="1"/>
    <x v="8"/>
    <x v="0"/>
    <x v="0"/>
    <x v="0"/>
    <n v="1192125"/>
    <n v="1192125"/>
    <x v="0"/>
    <x v="0"/>
    <x v="0"/>
    <n v="-375000"/>
    <n v="-1192125"/>
    <n v="0"/>
    <x v="0"/>
    <s v="DS #000257"/>
  </r>
  <r>
    <n v="22325"/>
    <n v="261"/>
    <d v="2001-01-30T00:00:00"/>
    <x v="0"/>
    <n v="9991458"/>
    <x v="8"/>
    <x v="0"/>
    <n v="-1619650"/>
    <n v="-290000"/>
    <n v="-290000"/>
    <n v="290000"/>
    <n v="5.585"/>
    <m/>
    <x v="0"/>
    <n v="0"/>
    <n v="948010"/>
    <n v="948010"/>
    <x v="1"/>
    <x v="0"/>
    <x v="1"/>
    <x v="8"/>
    <x v="0"/>
    <x v="0"/>
    <x v="0"/>
    <n v="948010"/>
    <n v="948010"/>
    <x v="0"/>
    <x v="2"/>
    <x v="0"/>
    <n v="-290000"/>
    <n v="-948010"/>
    <n v="0"/>
    <x v="0"/>
    <s v="DS #000261"/>
  </r>
  <r>
    <n v="23722"/>
    <n v="350"/>
    <d v="2001-03-13T00:00:00"/>
    <x v="0"/>
    <n v="9992818"/>
    <x v="8"/>
    <x v="0"/>
    <n v="-435200"/>
    <n v="-80000"/>
    <n v="-80000"/>
    <n v="80000"/>
    <n v="5.44"/>
    <m/>
    <x v="0"/>
    <n v="0"/>
    <n v="249920"/>
    <n v="249920"/>
    <x v="1"/>
    <x v="0"/>
    <x v="1"/>
    <x v="8"/>
    <x v="0"/>
    <x v="0"/>
    <x v="0"/>
    <n v="249920"/>
    <n v="249920"/>
    <x v="0"/>
    <x v="1"/>
    <x v="0"/>
    <n v="-80000"/>
    <n v="-249920"/>
    <n v="0"/>
    <x v="0"/>
    <s v="DS #000350"/>
  </r>
  <r>
    <n v="23918"/>
    <n v="340"/>
    <d v="2001-03-30T00:00:00"/>
    <x v="0"/>
    <n v="9992835"/>
    <x v="8"/>
    <x v="0"/>
    <n v="-113520"/>
    <n v="-22000"/>
    <n v="-22000"/>
    <n v="22000"/>
    <n v="5.16"/>
    <m/>
    <x v="0"/>
    <n v="0"/>
    <n v="62568"/>
    <n v="62568"/>
    <x v="1"/>
    <x v="0"/>
    <x v="1"/>
    <x v="8"/>
    <x v="0"/>
    <x v="0"/>
    <x v="0"/>
    <n v="62568"/>
    <n v="62568"/>
    <x v="0"/>
    <x v="3"/>
    <x v="0"/>
    <n v="-22000"/>
    <n v="-62568"/>
    <n v="0"/>
    <x v="0"/>
    <s v="DS# 000340"/>
  </r>
  <r>
    <n v="24215"/>
    <n v="409"/>
    <d v="2001-04-18T00:00:00"/>
    <x v="0"/>
    <n v="9993176"/>
    <x v="8"/>
    <x v="0"/>
    <n v="-622409.74"/>
    <n v="-108264"/>
    <n v="-108264"/>
    <n v="108264"/>
    <n v="5.7489999999999997"/>
    <m/>
    <x v="0"/>
    <n v="0"/>
    <n v="371670.31"/>
    <n v="371670.31"/>
    <x v="1"/>
    <x v="0"/>
    <x v="1"/>
    <x v="8"/>
    <x v="0"/>
    <x v="0"/>
    <x v="0"/>
    <n v="371670.31"/>
    <n v="371670.31"/>
    <x v="0"/>
    <x v="1"/>
    <x v="0"/>
    <n v="-108264"/>
    <n v="-371670.31"/>
    <n v="0"/>
    <x v="0"/>
    <s v="DS #000409"/>
  </r>
  <r>
    <n v="25057"/>
    <n v="438"/>
    <d v="2001-06-06T00:00:00"/>
    <x v="0"/>
    <n v="9993419"/>
    <x v="8"/>
    <x v="0"/>
    <n v="-678795.94"/>
    <n v="-125517"/>
    <n v="-125517"/>
    <n v="125517"/>
    <n v="5.4080000000000004"/>
    <m/>
    <x v="0"/>
    <n v="0"/>
    <n v="388098.56"/>
    <n v="388098.56"/>
    <x v="1"/>
    <x v="0"/>
    <x v="1"/>
    <x v="8"/>
    <x v="0"/>
    <x v="0"/>
    <x v="0"/>
    <n v="388098.56"/>
    <n v="388098.56"/>
    <x v="0"/>
    <x v="2"/>
    <x v="0"/>
    <n v="-125517"/>
    <n v="-388098.56"/>
    <n v="0"/>
    <x v="0"/>
    <s v="DS #000438"/>
  </r>
  <r>
    <n v="25193"/>
    <n v="627"/>
    <d v="2001-06-14T00:00:00"/>
    <x v="0"/>
    <n v="9994020"/>
    <x v="8"/>
    <x v="0"/>
    <n v="-342325.3"/>
    <n v="-75652"/>
    <n v="-75652"/>
    <n v="75652"/>
    <n v="4.5250000000000004"/>
    <m/>
    <x v="0"/>
    <n v="0"/>
    <n v="167115.26999999999"/>
    <n v="167115.26999999999"/>
    <x v="1"/>
    <x v="0"/>
    <x v="1"/>
    <x v="8"/>
    <x v="0"/>
    <x v="0"/>
    <x v="0"/>
    <n v="167115.26999999999"/>
    <n v="167115.26999999999"/>
    <x v="0"/>
    <x v="4"/>
    <x v="0"/>
    <n v="-75652"/>
    <n v="-167115.26999999999"/>
    <n v="0"/>
    <x v="0"/>
    <m/>
  </r>
  <r>
    <n v="25345"/>
    <n v="680"/>
    <d v="2001-06-25T00:00:00"/>
    <x v="0"/>
    <n v="9994154"/>
    <x v="8"/>
    <x v="0"/>
    <n v="-13543.05"/>
    <n v="-3390"/>
    <n v="-3390"/>
    <n v="3390"/>
    <n v="3.9950000000000001"/>
    <m/>
    <x v="0"/>
    <n v="0"/>
    <n v="5691.81"/>
    <n v="5691.81"/>
    <x v="1"/>
    <x v="0"/>
    <x v="1"/>
    <x v="8"/>
    <x v="0"/>
    <x v="0"/>
    <x v="0"/>
    <n v="5691.81"/>
    <n v="5691.81"/>
    <x v="0"/>
    <x v="0"/>
    <x v="0"/>
    <n v="-3390"/>
    <n v="-5691.81"/>
    <n v="0"/>
    <x v="0"/>
    <s v="Hedge against AES Storage"/>
  </r>
  <r>
    <n v="25346"/>
    <n v="680"/>
    <d v="2001-06-25T00:00:00"/>
    <x v="0"/>
    <n v="9994155"/>
    <x v="8"/>
    <x v="0"/>
    <n v="-473227.73"/>
    <n v="-118455"/>
    <n v="-118455"/>
    <n v="118455"/>
    <n v="3.9950000000000001"/>
    <m/>
    <x v="0"/>
    <n v="0"/>
    <n v="198885.95"/>
    <n v="198885.95"/>
    <x v="1"/>
    <x v="0"/>
    <x v="1"/>
    <x v="8"/>
    <x v="0"/>
    <x v="0"/>
    <x v="0"/>
    <n v="198885.95"/>
    <n v="198885.95"/>
    <x v="0"/>
    <x v="4"/>
    <x v="0"/>
    <n v="-118455"/>
    <n v="-198885.95"/>
    <n v="0"/>
    <x v="0"/>
    <m/>
  </r>
  <r>
    <n v="25404"/>
    <n v="708"/>
    <d v="2001-06-28T00:00:00"/>
    <x v="0"/>
    <n v="9994196"/>
    <x v="8"/>
    <x v="0"/>
    <n v="-303412.5"/>
    <n v="-77500"/>
    <n v="-77500"/>
    <n v="77500"/>
    <n v="3.915"/>
    <m/>
    <x v="0"/>
    <n v="0"/>
    <n v="123922.5"/>
    <n v="123922.5"/>
    <x v="1"/>
    <x v="0"/>
    <x v="1"/>
    <x v="8"/>
    <x v="0"/>
    <x v="0"/>
    <x v="0"/>
    <n v="123922.5"/>
    <n v="123922.5"/>
    <x v="0"/>
    <x v="1"/>
    <x v="0"/>
    <n v="-77500"/>
    <n v="-123922.5"/>
    <n v="0"/>
    <x v="0"/>
    <m/>
  </r>
  <r>
    <n v="26611"/>
    <n v="723"/>
    <d v="2001-07-05T00:00:00"/>
    <x v="0"/>
    <n v="9995403"/>
    <x v="8"/>
    <x v="0"/>
    <n v="-594425"/>
    <n v="-155000"/>
    <n v="-155000"/>
    <n v="155000"/>
    <n v="3.835"/>
    <m/>
    <x v="0"/>
    <n v="0"/>
    <n v="235445"/>
    <n v="235445"/>
    <x v="1"/>
    <x v="0"/>
    <x v="1"/>
    <x v="8"/>
    <x v="0"/>
    <x v="0"/>
    <x v="0"/>
    <n v="235445"/>
    <n v="235445"/>
    <x v="0"/>
    <x v="1"/>
    <x v="0"/>
    <n v="-155000"/>
    <n v="-235445"/>
    <n v="0"/>
    <x v="0"/>
    <m/>
  </r>
  <r>
    <n v="26668"/>
    <n v="682"/>
    <d v="2001-07-10T00:00:00"/>
    <x v="0"/>
    <n v="9995460"/>
    <x v="8"/>
    <x v="0"/>
    <n v="-388000"/>
    <n v="-100000"/>
    <n v="-100000"/>
    <n v="100000"/>
    <n v="3.88"/>
    <m/>
    <x v="0"/>
    <n v="0"/>
    <n v="156400"/>
    <n v="156400"/>
    <x v="1"/>
    <x v="0"/>
    <x v="1"/>
    <x v="8"/>
    <x v="0"/>
    <x v="0"/>
    <x v="0"/>
    <n v="156400"/>
    <n v="156400"/>
    <x v="0"/>
    <x v="1"/>
    <x v="0"/>
    <n v="-100000"/>
    <n v="-156400"/>
    <n v="0"/>
    <x v="0"/>
    <m/>
  </r>
  <r>
    <n v="26695"/>
    <n v="733"/>
    <d v="2001-07-12T00:00:00"/>
    <x v="0"/>
    <n v="9995487"/>
    <x v="8"/>
    <x v="0"/>
    <n v="-309612.5"/>
    <n v="-77500"/>
    <n v="-77500"/>
    <n v="77500"/>
    <n v="3.9950000000000001"/>
    <m/>
    <x v="0"/>
    <n v="0"/>
    <n v="130122.5"/>
    <n v="130122.5"/>
    <x v="1"/>
    <x v="0"/>
    <x v="1"/>
    <x v="8"/>
    <x v="0"/>
    <x v="0"/>
    <x v="0"/>
    <n v="130122.5"/>
    <n v="130122.5"/>
    <x v="0"/>
    <x v="1"/>
    <x v="0"/>
    <n v="-77500"/>
    <n v="-130122.5"/>
    <n v="0"/>
    <x v="0"/>
    <m/>
  </r>
  <r>
    <n v="26698"/>
    <n v="735"/>
    <d v="2001-07-12T00:00:00"/>
    <x v="0"/>
    <n v="9995490"/>
    <x v="8"/>
    <x v="0"/>
    <n v="-307287.5"/>
    <n v="-77500"/>
    <n v="-77500"/>
    <n v="77500"/>
    <n v="3.9649999999999999"/>
    <m/>
    <x v="0"/>
    <n v="0"/>
    <n v="127797.5"/>
    <n v="127797.5"/>
    <x v="1"/>
    <x v="0"/>
    <x v="1"/>
    <x v="8"/>
    <x v="0"/>
    <x v="0"/>
    <x v="0"/>
    <n v="127797.5"/>
    <n v="127797.5"/>
    <x v="0"/>
    <x v="1"/>
    <x v="0"/>
    <n v="-77500"/>
    <n v="-127797.5"/>
    <n v="0"/>
    <x v="0"/>
    <m/>
  </r>
  <r>
    <n v="26850"/>
    <n v="721"/>
    <d v="2001-07-27T00:00:00"/>
    <x v="0"/>
    <n v="9995399"/>
    <x v="8"/>
    <x v="0"/>
    <n v="-297212.5"/>
    <n v="-77500"/>
    <n v="-77500"/>
    <n v="77500"/>
    <n v="3.835"/>
    <m/>
    <x v="0"/>
    <n v="0"/>
    <n v="117722.5"/>
    <n v="117722.5"/>
    <x v="1"/>
    <x v="0"/>
    <x v="1"/>
    <x v="8"/>
    <x v="0"/>
    <x v="0"/>
    <x v="0"/>
    <n v="117722.5"/>
    <n v="117722.5"/>
    <x v="0"/>
    <x v="4"/>
    <x v="0"/>
    <n v="-77500"/>
    <n v="-117722.5"/>
    <n v="0"/>
    <x v="0"/>
    <m/>
  </r>
  <r>
    <n v="28117"/>
    <n v="832"/>
    <d v="2001-09-18T00:00:00"/>
    <x v="0"/>
    <n v="9996548"/>
    <x v="8"/>
    <x v="0"/>
    <n v="-246791.44"/>
    <n v="-78596"/>
    <n v="-78596"/>
    <n v="78596"/>
    <n v="3.14"/>
    <m/>
    <x v="0"/>
    <n v="0"/>
    <n v="64763.1"/>
    <n v="64763.1"/>
    <x v="1"/>
    <x v="0"/>
    <x v="1"/>
    <x v="8"/>
    <x v="0"/>
    <x v="0"/>
    <x v="0"/>
    <n v="64763.1"/>
    <n v="64763.1"/>
    <x v="0"/>
    <x v="1"/>
    <x v="0"/>
    <n v="-78596"/>
    <n v="-64763.1"/>
    <n v="0"/>
    <x v="0"/>
    <m/>
  </r>
  <r>
    <n v="28119"/>
    <n v="832"/>
    <d v="2001-09-19T00:00:00"/>
    <x v="0"/>
    <n v="9996548"/>
    <x v="8"/>
    <x v="0"/>
    <n v="-227185.28"/>
    <n v="-72352"/>
    <n v="-72352"/>
    <n v="72352"/>
    <n v="3.14"/>
    <m/>
    <x v="0"/>
    <n v="0"/>
    <n v="59618.05"/>
    <n v="59618.05"/>
    <x v="1"/>
    <x v="0"/>
    <x v="1"/>
    <x v="8"/>
    <x v="0"/>
    <x v="0"/>
    <x v="0"/>
    <n v="59618.05"/>
    <n v="59618.05"/>
    <x v="0"/>
    <x v="0"/>
    <x v="0"/>
    <n v="-72352"/>
    <n v="-59618.05"/>
    <n v="0"/>
    <x v="0"/>
    <m/>
  </r>
  <r>
    <n v="28127"/>
    <n v="843"/>
    <d v="2001-09-19T00:00:00"/>
    <x v="0"/>
    <n v="9996592"/>
    <x v="8"/>
    <x v="0"/>
    <n v="-188739.68"/>
    <n v="-63378"/>
    <n v="-63378"/>
    <n v="63378"/>
    <n v="2.9780000000000002"/>
    <m/>
    <x v="0"/>
    <n v="0"/>
    <n v="41956.24"/>
    <n v="41956.24"/>
    <x v="1"/>
    <x v="0"/>
    <x v="1"/>
    <x v="8"/>
    <x v="0"/>
    <x v="0"/>
    <x v="0"/>
    <n v="41956.24"/>
    <n v="41956.24"/>
    <x v="0"/>
    <x v="4"/>
    <x v="0"/>
    <n v="-63378"/>
    <n v="-41956.24"/>
    <n v="0"/>
    <x v="0"/>
    <m/>
  </r>
  <r>
    <n v="28129"/>
    <n v="843"/>
    <d v="2001-09-19T00:00:00"/>
    <x v="0"/>
    <n v="9996592"/>
    <x v="8"/>
    <x v="0"/>
    <n v="-300370.01"/>
    <n v="-100863"/>
    <n v="-100863"/>
    <n v="100863"/>
    <n v="2.9780000000000002"/>
    <m/>
    <x v="0"/>
    <n v="0"/>
    <n v="66771.31"/>
    <n v="66771.31"/>
    <x v="1"/>
    <x v="0"/>
    <x v="1"/>
    <x v="8"/>
    <x v="0"/>
    <x v="0"/>
    <x v="0"/>
    <n v="66771.31"/>
    <n v="66771.31"/>
    <x v="0"/>
    <x v="0"/>
    <x v="0"/>
    <n v="-100863"/>
    <n v="-66771.31"/>
    <n v="0"/>
    <x v="0"/>
    <m/>
  </r>
  <r>
    <n v="28457"/>
    <n v="917"/>
    <d v="2001-10-16T00:00:00"/>
    <x v="0"/>
    <n v="9996946"/>
    <x v="8"/>
    <x v="0"/>
    <n v="-2880000"/>
    <n v="-1000000"/>
    <n v="-1000000"/>
    <n v="1000000"/>
    <n v="2.88"/>
    <m/>
    <x v="0"/>
    <n v="0"/>
    <n v="564000"/>
    <n v="564000"/>
    <x v="1"/>
    <x v="0"/>
    <x v="1"/>
    <x v="8"/>
    <x v="0"/>
    <x v="0"/>
    <x v="0"/>
    <n v="564000"/>
    <n v="564000"/>
    <x v="0"/>
    <x v="1"/>
    <x v="0"/>
    <n v="-1000000"/>
    <n v="-564000"/>
    <n v="0"/>
    <x v="0"/>
    <m/>
  </r>
  <r>
    <n v="28462"/>
    <n v="896"/>
    <d v="2001-10-18T00:00:00"/>
    <x v="0"/>
    <n v="9996951"/>
    <x v="8"/>
    <x v="0"/>
    <n v="-2565000"/>
    <n v="-900000"/>
    <n v="-900000"/>
    <n v="900000"/>
    <n v="2.85"/>
    <m/>
    <x v="0"/>
    <n v="0"/>
    <n v="480600"/>
    <n v="480600"/>
    <x v="1"/>
    <x v="0"/>
    <x v="1"/>
    <x v="8"/>
    <x v="0"/>
    <x v="0"/>
    <x v="0"/>
    <n v="480600"/>
    <n v="480600"/>
    <x v="0"/>
    <x v="1"/>
    <x v="0"/>
    <n v="-900000"/>
    <n v="-480600"/>
    <n v="0"/>
    <x v="0"/>
    <m/>
  </r>
  <r>
    <n v="28464"/>
    <n v="920"/>
    <d v="2001-10-18T00:00:00"/>
    <x v="0"/>
    <n v="9996953"/>
    <x v="8"/>
    <x v="0"/>
    <n v="-2742500"/>
    <n v="-1000000"/>
    <n v="-1000000"/>
    <n v="1000000"/>
    <n v="2.7425000000000002"/>
    <m/>
    <x v="0"/>
    <n v="0"/>
    <n v="426500"/>
    <n v="426500"/>
    <x v="1"/>
    <x v="0"/>
    <x v="1"/>
    <x v="8"/>
    <x v="0"/>
    <x v="0"/>
    <x v="0"/>
    <n v="426500"/>
    <n v="426500"/>
    <x v="0"/>
    <x v="1"/>
    <x v="0"/>
    <n v="-1000000"/>
    <n v="-426500"/>
    <n v="0"/>
    <x v="0"/>
    <m/>
  </r>
  <r>
    <n v="28465"/>
    <n v="921"/>
    <d v="2001-10-18T00:00:00"/>
    <x v="0"/>
    <n v="9996954"/>
    <x v="8"/>
    <x v="0"/>
    <n v="-677650.55"/>
    <n v="-238190"/>
    <n v="-238190"/>
    <n v="238190"/>
    <n v="2.8450000000000002"/>
    <m/>
    <x v="0"/>
    <n v="0"/>
    <n v="126002.51"/>
    <n v="126002.51"/>
    <x v="1"/>
    <x v="0"/>
    <x v="1"/>
    <x v="8"/>
    <x v="0"/>
    <x v="0"/>
    <x v="0"/>
    <n v="126002.51"/>
    <n v="126002.51"/>
    <x v="0"/>
    <x v="1"/>
    <x v="0"/>
    <n v="-238190"/>
    <n v="-126002.51"/>
    <n v="0"/>
    <x v="0"/>
    <m/>
  </r>
  <r>
    <n v="28611"/>
    <m/>
    <d v="2001-11-05T00:00:00"/>
    <x v="0"/>
    <n v="9990022"/>
    <x v="8"/>
    <x v="0"/>
    <n v="-244750"/>
    <n v="-50000"/>
    <n v="-50000"/>
    <n v="50000"/>
    <n v="4.8949999999999996"/>
    <m/>
    <x v="0"/>
    <n v="0"/>
    <n v="128950"/>
    <n v="128950"/>
    <x v="1"/>
    <x v="0"/>
    <x v="1"/>
    <x v="8"/>
    <x v="0"/>
    <x v="0"/>
    <x v="0"/>
    <n v="128950"/>
    <n v="128950"/>
    <x v="0"/>
    <x v="0"/>
    <x v="0"/>
    <n v="-50000"/>
    <n v="-128950"/>
    <n v="0"/>
    <x v="0"/>
    <s v="Charlie Otto"/>
  </r>
  <r>
    <n v="9916"/>
    <m/>
    <d v="2000-07-07T00:00:00"/>
    <x v="0"/>
    <n v="319916"/>
    <x v="8"/>
    <x v="0"/>
    <n v="-12638.89"/>
    <n v="-5192"/>
    <n v="-5192"/>
    <n v="-5192"/>
    <n v="2.4342999999999999"/>
    <m/>
    <x v="0"/>
    <n v="0"/>
    <n v="614.21"/>
    <n v="614.21"/>
    <x v="1"/>
    <x v="0"/>
    <x v="1"/>
    <x v="8"/>
    <x v="0"/>
    <x v="1"/>
    <x v="0"/>
    <n v="614.21"/>
    <n v="614.21"/>
    <x v="0"/>
    <x v="0"/>
    <x v="0"/>
    <n v="-5192"/>
    <n v="-614.21"/>
    <n v="0"/>
    <x v="0"/>
    <s v="Nymex Buy N67489.1"/>
  </r>
  <r>
    <n v="9917"/>
    <m/>
    <d v="2000-07-07T00:00:00"/>
    <x v="0"/>
    <n v="319917"/>
    <x v="8"/>
    <x v="0"/>
    <n v="993.02"/>
    <n v="369"/>
    <n v="369"/>
    <n v="369"/>
    <n v="2.6911"/>
    <m/>
    <x v="0"/>
    <n v="0"/>
    <n v="-138.41"/>
    <n v="-138.41"/>
    <x v="1"/>
    <x v="0"/>
    <x v="1"/>
    <x v="8"/>
    <x v="0"/>
    <x v="1"/>
    <x v="0"/>
    <n v="-138.41"/>
    <n v="-138.41"/>
    <x v="0"/>
    <x v="0"/>
    <x v="0"/>
    <n v="369"/>
    <n v="138.41"/>
    <n v="0"/>
    <x v="0"/>
    <s v="Nymex Buy N73425.1"/>
  </r>
  <r>
    <n v="20106"/>
    <m/>
    <d v="2000-09-08T00:00:00"/>
    <x v="0"/>
    <n v="320064"/>
    <x v="8"/>
    <x v="0"/>
    <n v="214000"/>
    <n v="50000"/>
    <n v="50000"/>
    <n v="50000"/>
    <n v="4.28"/>
    <m/>
    <x v="0"/>
    <n v="0"/>
    <n v="-98200"/>
    <n v="-98200"/>
    <x v="1"/>
    <x v="0"/>
    <x v="1"/>
    <x v="8"/>
    <x v="0"/>
    <x v="1"/>
    <x v="0"/>
    <n v="-98200"/>
    <n v="-98200"/>
    <x v="0"/>
    <x v="0"/>
    <x v="0"/>
    <n v="50000"/>
    <n v="98200"/>
    <n v="0"/>
    <x v="0"/>
    <m/>
  </r>
  <r>
    <n v="20143"/>
    <m/>
    <d v="2000-10-11T00:00:00"/>
    <x v="0"/>
    <n v="320101"/>
    <x v="8"/>
    <x v="0"/>
    <n v="938000"/>
    <n v="200000"/>
    <n v="200000"/>
    <n v="200000"/>
    <n v="4.6900000000000004"/>
    <m/>
    <x v="0"/>
    <n v="0"/>
    <n v="-474800"/>
    <n v="-474800"/>
    <x v="1"/>
    <x v="0"/>
    <x v="1"/>
    <x v="8"/>
    <x v="0"/>
    <x v="1"/>
    <x v="0"/>
    <n v="-474800"/>
    <n v="-474800"/>
    <x v="0"/>
    <x v="0"/>
    <x v="0"/>
    <n v="200000"/>
    <n v="474800"/>
    <n v="0"/>
    <x v="0"/>
    <s v="George Gilbert"/>
  </r>
  <r>
    <n v="20147"/>
    <m/>
    <d v="2000-10-11T00:00:00"/>
    <x v="0"/>
    <n v="320105"/>
    <x v="8"/>
    <x v="0"/>
    <n v="947000"/>
    <n v="200000"/>
    <n v="200000"/>
    <n v="200000"/>
    <n v="4.7350000000000003"/>
    <m/>
    <x v="0"/>
    <n v="0"/>
    <n v="-483800"/>
    <n v="-483800"/>
    <x v="1"/>
    <x v="0"/>
    <x v="1"/>
    <x v="8"/>
    <x v="0"/>
    <x v="1"/>
    <x v="0"/>
    <n v="-483800"/>
    <n v="-483800"/>
    <x v="0"/>
    <x v="0"/>
    <x v="0"/>
    <n v="200000"/>
    <n v="483800"/>
    <n v="0"/>
    <x v="0"/>
    <s v="George Gilbert"/>
  </r>
  <r>
    <n v="20153"/>
    <m/>
    <d v="2000-10-12T00:00:00"/>
    <x v="0"/>
    <n v="320111"/>
    <x v="8"/>
    <x v="0"/>
    <n v="742500"/>
    <n v="150000"/>
    <n v="150000"/>
    <n v="150000"/>
    <n v="4.95"/>
    <m/>
    <x v="0"/>
    <n v="0"/>
    <n v="-395100"/>
    <n v="-395100"/>
    <x v="1"/>
    <x v="0"/>
    <x v="1"/>
    <x v="8"/>
    <x v="0"/>
    <x v="1"/>
    <x v="0"/>
    <n v="-395100"/>
    <n v="-395100"/>
    <x v="0"/>
    <x v="2"/>
    <x v="0"/>
    <n v="150000"/>
    <n v="395100"/>
    <n v="0"/>
    <x v="0"/>
    <s v="George Gilbert"/>
  </r>
  <r>
    <n v="20177"/>
    <m/>
    <d v="2000-10-19T00:00:00"/>
    <x v="0"/>
    <n v="9990036"/>
    <x v="8"/>
    <x v="0"/>
    <n v="1096800"/>
    <n v="240000"/>
    <n v="240000"/>
    <n v="240000"/>
    <n v="4.57"/>
    <m/>
    <x v="0"/>
    <n v="0"/>
    <n v="-540960"/>
    <n v="-540960"/>
    <x v="1"/>
    <x v="0"/>
    <x v="0"/>
    <x v="8"/>
    <x v="0"/>
    <x v="1"/>
    <x v="0"/>
    <n v="-540960"/>
    <n v="-540960"/>
    <x v="0"/>
    <x v="0"/>
    <x v="0"/>
    <n v="240000"/>
    <n v="540960"/>
    <n v="0"/>
    <x v="0"/>
    <s v="DS#004"/>
  </r>
  <r>
    <n v="21177"/>
    <n v="30"/>
    <d v="2000-11-14T00:00:00"/>
    <x v="0"/>
    <n v="9990586"/>
    <x v="8"/>
    <x v="0"/>
    <n v="468000"/>
    <n v="100000"/>
    <n v="100000"/>
    <n v="100000"/>
    <n v="4.68"/>
    <m/>
    <x v="0"/>
    <n v="0"/>
    <n v="-236400"/>
    <n v="-236400"/>
    <x v="1"/>
    <x v="0"/>
    <x v="0"/>
    <x v="8"/>
    <x v="0"/>
    <x v="1"/>
    <x v="0"/>
    <n v="-236400"/>
    <n v="-236400"/>
    <x v="0"/>
    <x v="0"/>
    <x v="0"/>
    <n v="100000"/>
    <n v="236400"/>
    <n v="0"/>
    <x v="0"/>
    <s v="DS #000030"/>
  </r>
  <r>
    <n v="21724"/>
    <m/>
    <d v="2000-12-13T00:00:00"/>
    <x v="0"/>
    <n v="9991135"/>
    <x v="8"/>
    <x v="0"/>
    <n v="377600"/>
    <n v="80000"/>
    <n v="80000"/>
    <n v="80000"/>
    <n v="4.72"/>
    <m/>
    <x v="0"/>
    <n v="0"/>
    <n v="-192320"/>
    <n v="-192320"/>
    <x v="1"/>
    <x v="0"/>
    <x v="1"/>
    <x v="8"/>
    <x v="0"/>
    <x v="1"/>
    <x v="0"/>
    <n v="-192320"/>
    <n v="-192320"/>
    <x v="0"/>
    <x v="0"/>
    <x v="0"/>
    <n v="80000"/>
    <n v="192320"/>
    <n v="0"/>
    <x v="0"/>
    <m/>
  </r>
  <r>
    <n v="21752"/>
    <n v="107"/>
    <d v="2000-12-14T00:00:00"/>
    <x v="0"/>
    <n v="9991164"/>
    <x v="8"/>
    <x v="0"/>
    <n v="151650"/>
    <n v="30000"/>
    <n v="30000"/>
    <n v="30000"/>
    <n v="5.0549999999999997"/>
    <m/>
    <x v="0"/>
    <n v="0"/>
    <n v="-82170"/>
    <n v="-82170"/>
    <x v="1"/>
    <x v="0"/>
    <x v="0"/>
    <x v="8"/>
    <x v="0"/>
    <x v="1"/>
    <x v="0"/>
    <n v="-82170"/>
    <n v="-82170"/>
    <x v="0"/>
    <x v="0"/>
    <x v="0"/>
    <n v="30000"/>
    <n v="82170"/>
    <n v="0"/>
    <x v="0"/>
    <s v="DS #000107"/>
  </r>
  <r>
    <n v="21948"/>
    <n v="129"/>
    <d v="2000-12-18T00:00:00"/>
    <x v="0"/>
    <n v="9991231"/>
    <x v="8"/>
    <x v="0"/>
    <n v="527000"/>
    <n v="100000"/>
    <n v="100000"/>
    <n v="100000"/>
    <n v="5.27"/>
    <m/>
    <x v="0"/>
    <n v="0"/>
    <n v="-295400"/>
    <n v="-295400"/>
    <x v="1"/>
    <x v="0"/>
    <x v="0"/>
    <x v="8"/>
    <x v="0"/>
    <x v="1"/>
    <x v="0"/>
    <n v="-295400"/>
    <n v="-295400"/>
    <x v="0"/>
    <x v="0"/>
    <x v="0"/>
    <n v="100000"/>
    <n v="295400"/>
    <n v="0"/>
    <x v="0"/>
    <s v="DS #000129"/>
  </r>
  <r>
    <n v="21969"/>
    <n v="143"/>
    <d v="2000-12-26T00:00:00"/>
    <x v="0"/>
    <n v="9991254"/>
    <x v="8"/>
    <x v="0"/>
    <n v="435120"/>
    <n v="80000"/>
    <n v="80000"/>
    <n v="80000"/>
    <n v="5.4390000000000001"/>
    <m/>
    <x v="0"/>
    <n v="0"/>
    <n v="-249840"/>
    <n v="-249840"/>
    <x v="1"/>
    <x v="0"/>
    <x v="0"/>
    <x v="8"/>
    <x v="0"/>
    <x v="1"/>
    <x v="0"/>
    <n v="-249840"/>
    <n v="-249840"/>
    <x v="0"/>
    <x v="0"/>
    <x v="0"/>
    <n v="80000"/>
    <n v="249840"/>
    <n v="0"/>
    <x v="0"/>
    <s v="InterBook Deal (Rolled Back) DS #000143(Accrual to Spec shif"/>
  </r>
  <r>
    <n v="22042"/>
    <n v="143"/>
    <d v="2001-01-09T00:00:00"/>
    <x v="0"/>
    <n v="9991254"/>
    <x v="8"/>
    <x v="0"/>
    <n v="-435120"/>
    <n v="-80000"/>
    <n v="-80000"/>
    <n v="-80000"/>
    <n v="5.4390000000000001"/>
    <m/>
    <x v="0"/>
    <n v="0"/>
    <n v="249840"/>
    <n v="249840"/>
    <x v="1"/>
    <x v="0"/>
    <x v="0"/>
    <x v="8"/>
    <x v="0"/>
    <x v="1"/>
    <x v="0"/>
    <n v="249840"/>
    <n v="249840"/>
    <x v="0"/>
    <x v="1"/>
    <x v="0"/>
    <n v="-80000"/>
    <n v="-249840"/>
    <n v="0"/>
    <x v="0"/>
    <s v="InterBook Deal Rollback of Deal 21969: DS #000143(Accrual to"/>
  </r>
  <r>
    <n v="22094"/>
    <n v="202"/>
    <d v="2001-01-10T00:00:00"/>
    <x v="0"/>
    <n v="9991352"/>
    <x v="8"/>
    <x v="0"/>
    <n v="606500"/>
    <n v="100000"/>
    <n v="100000"/>
    <n v="100000"/>
    <n v="6.0650000000000004"/>
    <m/>
    <x v="0"/>
    <n v="0"/>
    <n v="-374900"/>
    <n v="-374900"/>
    <x v="1"/>
    <x v="0"/>
    <x v="0"/>
    <x v="8"/>
    <x v="0"/>
    <x v="1"/>
    <x v="0"/>
    <n v="-374900"/>
    <n v="-374900"/>
    <x v="0"/>
    <x v="1"/>
    <x v="0"/>
    <n v="100000"/>
    <n v="374900"/>
    <n v="0"/>
    <x v="0"/>
    <s v="DS #000202"/>
  </r>
  <r>
    <n v="22095"/>
    <n v="203"/>
    <d v="2001-01-10T00:00:00"/>
    <x v="0"/>
    <n v="9991353"/>
    <x v="8"/>
    <x v="0"/>
    <n v="913500"/>
    <n v="150000"/>
    <n v="150000"/>
    <n v="150000"/>
    <n v="6.09"/>
    <m/>
    <x v="0"/>
    <n v="0"/>
    <n v="-566100"/>
    <n v="-566100"/>
    <x v="1"/>
    <x v="0"/>
    <x v="0"/>
    <x v="8"/>
    <x v="0"/>
    <x v="1"/>
    <x v="0"/>
    <n v="-566100"/>
    <n v="-566100"/>
    <x v="0"/>
    <x v="1"/>
    <x v="0"/>
    <n v="150000"/>
    <n v="566100"/>
    <n v="0"/>
    <x v="0"/>
    <s v="DS #000203"/>
  </r>
  <r>
    <n v="22116"/>
    <n v="143"/>
    <d v="2001-01-16T00:00:00"/>
    <x v="0"/>
    <n v="9991254"/>
    <x v="8"/>
    <x v="0"/>
    <n v="435120"/>
    <n v="80000"/>
    <n v="80000"/>
    <n v="80000"/>
    <n v="5.4390000000000001"/>
    <m/>
    <x v="0"/>
    <n v="0"/>
    <n v="-249840"/>
    <n v="-249840"/>
    <x v="1"/>
    <x v="0"/>
    <x v="1"/>
    <x v="8"/>
    <x v="0"/>
    <x v="1"/>
    <x v="0"/>
    <n v="-249840"/>
    <n v="-249840"/>
    <x v="0"/>
    <x v="1"/>
    <x v="0"/>
    <n v="80000"/>
    <n v="249840"/>
    <n v="0"/>
    <x v="0"/>
    <s v="DS #000143"/>
  </r>
  <r>
    <n v="22186"/>
    <n v="251"/>
    <d v="2001-01-26T00:00:00"/>
    <x v="0"/>
    <n v="9991435"/>
    <x v="8"/>
    <x v="0"/>
    <n v="236670"/>
    <n v="42000"/>
    <n v="42000"/>
    <n v="42000"/>
    <n v="5.6349999999999998"/>
    <m/>
    <x v="0"/>
    <n v="0"/>
    <n v="-139398"/>
    <n v="-139398"/>
    <x v="1"/>
    <x v="0"/>
    <x v="1"/>
    <x v="8"/>
    <x v="0"/>
    <x v="1"/>
    <x v="0"/>
    <n v="-139398"/>
    <n v="-139398"/>
    <x v="0"/>
    <x v="0"/>
    <x v="0"/>
    <n v="42000"/>
    <n v="139398"/>
    <n v="0"/>
    <x v="0"/>
    <s v="DS #000251"/>
  </r>
  <r>
    <n v="22187"/>
    <n v="251"/>
    <d v="2001-01-26T00:00:00"/>
    <x v="0"/>
    <n v="9991435"/>
    <x v="8"/>
    <x v="0"/>
    <n v="135240"/>
    <n v="24000"/>
    <n v="24000"/>
    <n v="24000"/>
    <n v="5.6349999999999998"/>
    <m/>
    <x v="0"/>
    <n v="0"/>
    <n v="-79656"/>
    <n v="-79656"/>
    <x v="1"/>
    <x v="0"/>
    <x v="1"/>
    <x v="8"/>
    <x v="0"/>
    <x v="1"/>
    <x v="0"/>
    <n v="-79656"/>
    <n v="-79656"/>
    <x v="0"/>
    <x v="2"/>
    <x v="0"/>
    <n v="24000"/>
    <n v="79656"/>
    <n v="0"/>
    <x v="0"/>
    <s v="DS #000251"/>
  </r>
  <r>
    <n v="22188"/>
    <n v="251"/>
    <d v="2001-01-26T00:00:00"/>
    <x v="0"/>
    <n v="9991435"/>
    <x v="8"/>
    <x v="0"/>
    <n v="22540"/>
    <n v="4000"/>
    <n v="4000"/>
    <n v="4000"/>
    <n v="5.6349999999999998"/>
    <m/>
    <x v="0"/>
    <n v="0"/>
    <n v="-13276"/>
    <n v="-13276"/>
    <x v="1"/>
    <x v="0"/>
    <x v="1"/>
    <x v="8"/>
    <x v="0"/>
    <x v="1"/>
    <x v="0"/>
    <n v="-13276"/>
    <n v="-13276"/>
    <x v="0"/>
    <x v="0"/>
    <x v="0"/>
    <n v="4000"/>
    <n v="13276"/>
    <n v="0"/>
    <x v="0"/>
    <s v="DS #000251"/>
  </r>
  <r>
    <n v="22246"/>
    <n v="197"/>
    <d v="2001-01-26T00:00:00"/>
    <x v="0"/>
    <n v="9991346"/>
    <x v="8"/>
    <x v="0"/>
    <n v="2428000"/>
    <n v="400000"/>
    <n v="400000"/>
    <n v="400000"/>
    <n v="6.07"/>
    <m/>
    <x v="0"/>
    <n v="0"/>
    <n v="-1501600"/>
    <n v="-1501600"/>
    <x v="1"/>
    <x v="0"/>
    <x v="1"/>
    <x v="8"/>
    <x v="0"/>
    <x v="1"/>
    <x v="0"/>
    <n v="-1501600"/>
    <n v="-1501600"/>
    <x v="0"/>
    <x v="2"/>
    <x v="0"/>
    <n v="400000"/>
    <n v="1501600"/>
    <n v="0"/>
    <x v="0"/>
    <s v="DS #000197"/>
  </r>
  <r>
    <n v="22251"/>
    <n v="232"/>
    <d v="2001-01-26T00:00:00"/>
    <x v="0"/>
    <n v="9991400"/>
    <x v="8"/>
    <x v="0"/>
    <n v="604450"/>
    <n v="110000"/>
    <n v="110000"/>
    <n v="110000"/>
    <n v="5.4950000000000001"/>
    <m/>
    <x v="0"/>
    <n v="0"/>
    <n v="-349690"/>
    <n v="-349690"/>
    <x v="1"/>
    <x v="0"/>
    <x v="1"/>
    <x v="8"/>
    <x v="0"/>
    <x v="1"/>
    <x v="0"/>
    <n v="-349690"/>
    <n v="-349690"/>
    <x v="0"/>
    <x v="2"/>
    <x v="0"/>
    <n v="110000"/>
    <n v="349690"/>
    <n v="0"/>
    <x v="0"/>
    <s v="DS #000232"/>
  </r>
  <r>
    <n v="22253"/>
    <n v="232"/>
    <d v="2001-01-26T00:00:00"/>
    <x v="0"/>
    <n v="9991400"/>
    <x v="8"/>
    <x v="0"/>
    <n v="549500"/>
    <n v="100000"/>
    <n v="100000"/>
    <n v="100000"/>
    <n v="5.4950000000000001"/>
    <m/>
    <x v="0"/>
    <n v="0"/>
    <n v="-317900"/>
    <n v="-317900"/>
    <x v="1"/>
    <x v="0"/>
    <x v="1"/>
    <x v="8"/>
    <x v="0"/>
    <x v="1"/>
    <x v="0"/>
    <n v="-317900"/>
    <n v="-317900"/>
    <x v="0"/>
    <x v="0"/>
    <x v="0"/>
    <n v="100000"/>
    <n v="317900"/>
    <n v="0"/>
    <x v="0"/>
    <s v="DS #000232"/>
  </r>
  <r>
    <n v="22293"/>
    <n v="185"/>
    <d v="2001-01-30T00:00:00"/>
    <x v="0"/>
    <n v="9991300"/>
    <x v="8"/>
    <x v="0"/>
    <n v="882750"/>
    <n v="150000"/>
    <n v="150000"/>
    <n v="150000"/>
    <n v="5.8849999999999998"/>
    <m/>
    <x v="0"/>
    <n v="0"/>
    <n v="-535350"/>
    <n v="-535350"/>
    <x v="1"/>
    <x v="0"/>
    <x v="1"/>
    <x v="8"/>
    <x v="0"/>
    <x v="1"/>
    <x v="0"/>
    <n v="-535350"/>
    <n v="-535350"/>
    <x v="0"/>
    <x v="1"/>
    <x v="0"/>
    <n v="150000"/>
    <n v="535350"/>
    <n v="0"/>
    <x v="0"/>
    <s v="DS #000185"/>
  </r>
  <r>
    <n v="22294"/>
    <n v="185"/>
    <d v="2001-01-30T00:00:00"/>
    <x v="0"/>
    <n v="9991300"/>
    <x v="8"/>
    <x v="0"/>
    <n v="647350"/>
    <n v="110000"/>
    <n v="110000"/>
    <n v="110000"/>
    <n v="5.8849999999999998"/>
    <m/>
    <x v="0"/>
    <n v="0"/>
    <n v="-392590"/>
    <n v="-392590"/>
    <x v="1"/>
    <x v="0"/>
    <x v="1"/>
    <x v="8"/>
    <x v="0"/>
    <x v="1"/>
    <x v="0"/>
    <n v="-392590"/>
    <n v="-392590"/>
    <x v="0"/>
    <x v="0"/>
    <x v="0"/>
    <n v="110000"/>
    <n v="392590"/>
    <n v="0"/>
    <x v="0"/>
    <s v="DS #000185"/>
  </r>
  <r>
    <n v="22297"/>
    <n v="185"/>
    <d v="2001-01-30T00:00:00"/>
    <x v="0"/>
    <n v="9991300"/>
    <x v="8"/>
    <x v="0"/>
    <n v="70620"/>
    <n v="12000"/>
    <n v="12000"/>
    <n v="12000"/>
    <n v="5.8849999999999998"/>
    <m/>
    <x v="0"/>
    <n v="0"/>
    <n v="-42828"/>
    <n v="-42828"/>
    <x v="1"/>
    <x v="0"/>
    <x v="1"/>
    <x v="8"/>
    <x v="0"/>
    <x v="1"/>
    <x v="0"/>
    <n v="-42828"/>
    <n v="-42828"/>
    <x v="0"/>
    <x v="5"/>
    <x v="0"/>
    <n v="12000"/>
    <n v="42828"/>
    <n v="0"/>
    <x v="0"/>
    <s v="DS #000185"/>
  </r>
  <r>
    <n v="22298"/>
    <n v="185"/>
    <d v="2001-01-30T00:00:00"/>
    <x v="0"/>
    <n v="9991300"/>
    <x v="8"/>
    <x v="0"/>
    <n v="676775"/>
    <n v="115000"/>
    <n v="115000"/>
    <n v="115000"/>
    <n v="5.8849999999999998"/>
    <m/>
    <x v="0"/>
    <n v="0"/>
    <n v="-410435"/>
    <n v="-410435"/>
    <x v="1"/>
    <x v="0"/>
    <x v="1"/>
    <x v="8"/>
    <x v="0"/>
    <x v="1"/>
    <x v="0"/>
    <n v="-410435"/>
    <n v="-410435"/>
    <x v="0"/>
    <x v="0"/>
    <x v="0"/>
    <n v="115000"/>
    <n v="410435"/>
    <n v="0"/>
    <x v="0"/>
    <s v="DS #000185"/>
  </r>
  <r>
    <n v="22299"/>
    <n v="185"/>
    <d v="2001-01-30T00:00:00"/>
    <x v="0"/>
    <n v="9991300"/>
    <x v="8"/>
    <x v="0"/>
    <n v="253055"/>
    <n v="43000"/>
    <n v="43000"/>
    <n v="43000"/>
    <n v="5.8849999999999998"/>
    <m/>
    <x v="0"/>
    <n v="0"/>
    <n v="-153467"/>
    <n v="-153467"/>
    <x v="1"/>
    <x v="0"/>
    <x v="1"/>
    <x v="8"/>
    <x v="0"/>
    <x v="1"/>
    <x v="0"/>
    <n v="-153467"/>
    <n v="-153467"/>
    <x v="0"/>
    <x v="0"/>
    <x v="0"/>
    <n v="43000"/>
    <n v="153467"/>
    <n v="0"/>
    <x v="0"/>
    <s v="DS #000185"/>
  </r>
  <r>
    <n v="22300"/>
    <n v="185"/>
    <d v="2001-01-30T00:00:00"/>
    <x v="0"/>
    <n v="9991300"/>
    <x v="8"/>
    <x v="0"/>
    <n v="335445"/>
    <n v="57000"/>
    <n v="57000"/>
    <n v="57000"/>
    <n v="5.8849999999999998"/>
    <m/>
    <x v="0"/>
    <n v="0"/>
    <n v="-203433"/>
    <n v="-203433"/>
    <x v="1"/>
    <x v="0"/>
    <x v="1"/>
    <x v="8"/>
    <x v="0"/>
    <x v="1"/>
    <x v="0"/>
    <n v="-203433"/>
    <n v="-203433"/>
    <x v="0"/>
    <x v="2"/>
    <x v="0"/>
    <n v="57000"/>
    <n v="203433"/>
    <n v="0"/>
    <x v="0"/>
    <s v="DS #000185"/>
  </r>
  <r>
    <n v="22301"/>
    <n v="185"/>
    <d v="2001-01-30T00:00:00"/>
    <x v="0"/>
    <n v="9991300"/>
    <x v="8"/>
    <x v="0"/>
    <n v="76505"/>
    <n v="13000"/>
    <n v="13000"/>
    <n v="13000"/>
    <n v="5.8849999999999998"/>
    <m/>
    <x v="0"/>
    <n v="0"/>
    <n v="-46397"/>
    <n v="-46397"/>
    <x v="1"/>
    <x v="0"/>
    <x v="1"/>
    <x v="8"/>
    <x v="0"/>
    <x v="1"/>
    <x v="0"/>
    <n v="-46397"/>
    <n v="-46397"/>
    <x v="0"/>
    <x v="5"/>
    <x v="0"/>
    <n v="13000"/>
    <n v="46397"/>
    <n v="0"/>
    <x v="0"/>
    <s v="DS #000185"/>
  </r>
  <r>
    <n v="22407"/>
    <n v="290"/>
    <d v="2001-02-07T00:00:00"/>
    <x v="0"/>
    <n v="9991518"/>
    <x v="8"/>
    <x v="0"/>
    <n v="330600"/>
    <n v="60000"/>
    <n v="60000"/>
    <n v="60000"/>
    <n v="5.51"/>
    <m/>
    <x v="0"/>
    <n v="0"/>
    <n v="-191640"/>
    <n v="-191640"/>
    <x v="1"/>
    <x v="0"/>
    <x v="1"/>
    <x v="8"/>
    <x v="0"/>
    <x v="1"/>
    <x v="0"/>
    <n v="-191640"/>
    <n v="-191640"/>
    <x v="0"/>
    <x v="2"/>
    <x v="0"/>
    <n v="60000"/>
    <n v="191640"/>
    <n v="0"/>
    <x v="0"/>
    <s v="DS #000290"/>
  </r>
  <r>
    <n v="22581"/>
    <n v="294"/>
    <d v="2001-02-16T00:00:00"/>
    <x v="0"/>
    <n v="9991565"/>
    <x v="8"/>
    <x v="0"/>
    <n v="913600"/>
    <n v="160000"/>
    <n v="160000"/>
    <n v="160000"/>
    <n v="5.71"/>
    <m/>
    <x v="0"/>
    <n v="0"/>
    <n v="-543040"/>
    <n v="-543040"/>
    <x v="1"/>
    <x v="0"/>
    <x v="1"/>
    <x v="8"/>
    <x v="0"/>
    <x v="1"/>
    <x v="0"/>
    <n v="-543040"/>
    <n v="-543040"/>
    <x v="0"/>
    <x v="2"/>
    <x v="0"/>
    <n v="160000"/>
    <n v="543040"/>
    <n v="0"/>
    <x v="0"/>
    <s v="DS #000294"/>
  </r>
  <r>
    <n v="22584"/>
    <n v="294"/>
    <d v="2001-02-16T00:00:00"/>
    <x v="0"/>
    <n v="9991565"/>
    <x v="8"/>
    <x v="0"/>
    <n v="885050"/>
    <n v="155000"/>
    <n v="155000"/>
    <n v="155000"/>
    <n v="5.71"/>
    <m/>
    <x v="0"/>
    <n v="0"/>
    <n v="-526070"/>
    <n v="-526070"/>
    <x v="1"/>
    <x v="0"/>
    <x v="1"/>
    <x v="8"/>
    <x v="0"/>
    <x v="1"/>
    <x v="0"/>
    <n v="-526070"/>
    <n v="-526070"/>
    <x v="0"/>
    <x v="3"/>
    <x v="0"/>
    <n v="155000"/>
    <n v="526070"/>
    <n v="0"/>
    <x v="0"/>
    <s v="DS #000294"/>
  </r>
  <r>
    <n v="22588"/>
    <n v="294"/>
    <d v="2001-02-16T00:00:00"/>
    <x v="0"/>
    <n v="9991565"/>
    <x v="8"/>
    <x v="0"/>
    <n v="799400"/>
    <n v="140000"/>
    <n v="140000"/>
    <n v="140000"/>
    <n v="5.71"/>
    <m/>
    <x v="0"/>
    <n v="0"/>
    <n v="-475160"/>
    <n v="-475160"/>
    <x v="1"/>
    <x v="0"/>
    <x v="1"/>
    <x v="8"/>
    <x v="0"/>
    <x v="1"/>
    <x v="0"/>
    <n v="-475160"/>
    <n v="-475160"/>
    <x v="0"/>
    <x v="0"/>
    <x v="0"/>
    <n v="140000"/>
    <n v="475160"/>
    <n v="0"/>
    <x v="0"/>
    <s v="DS #000294"/>
  </r>
  <r>
    <n v="22589"/>
    <n v="294"/>
    <d v="2001-02-16T00:00:00"/>
    <x v="0"/>
    <n v="9991565"/>
    <x v="8"/>
    <x v="0"/>
    <n v="485350"/>
    <n v="85000"/>
    <n v="85000"/>
    <n v="85000"/>
    <n v="5.71"/>
    <m/>
    <x v="0"/>
    <n v="0"/>
    <n v="-288490"/>
    <n v="-288490"/>
    <x v="1"/>
    <x v="0"/>
    <x v="1"/>
    <x v="8"/>
    <x v="0"/>
    <x v="1"/>
    <x v="0"/>
    <n v="-288490"/>
    <n v="-288490"/>
    <x v="0"/>
    <x v="0"/>
    <x v="0"/>
    <n v="85000"/>
    <n v="288490"/>
    <n v="0"/>
    <x v="0"/>
    <s v="DS #000294"/>
  </r>
  <r>
    <n v="22637"/>
    <n v="302"/>
    <d v="2001-02-20T00:00:00"/>
    <x v="0"/>
    <n v="9991587"/>
    <x v="8"/>
    <x v="0"/>
    <n v="952850"/>
    <n v="170000"/>
    <n v="170000"/>
    <n v="170000"/>
    <n v="5.6050000000000004"/>
    <m/>
    <x v="0"/>
    <n v="0"/>
    <n v="-559130"/>
    <n v="-559130"/>
    <x v="1"/>
    <x v="0"/>
    <x v="1"/>
    <x v="8"/>
    <x v="0"/>
    <x v="1"/>
    <x v="0"/>
    <n v="-559130"/>
    <n v="-559130"/>
    <x v="0"/>
    <x v="2"/>
    <x v="0"/>
    <n v="170000"/>
    <n v="559130"/>
    <n v="0"/>
    <x v="0"/>
    <s v="DS #000302"/>
  </r>
  <r>
    <n v="22638"/>
    <n v="302"/>
    <d v="2001-02-20T00:00:00"/>
    <x v="0"/>
    <n v="9991587"/>
    <x v="8"/>
    <x v="0"/>
    <n v="280250"/>
    <n v="50000"/>
    <n v="50000"/>
    <n v="50000"/>
    <n v="5.6050000000000004"/>
    <m/>
    <x v="0"/>
    <n v="0"/>
    <n v="-164450"/>
    <n v="-164450"/>
    <x v="1"/>
    <x v="0"/>
    <x v="1"/>
    <x v="8"/>
    <x v="0"/>
    <x v="1"/>
    <x v="0"/>
    <n v="-164450"/>
    <n v="-164450"/>
    <x v="0"/>
    <x v="0"/>
    <x v="0"/>
    <n v="50000"/>
    <n v="164450"/>
    <n v="0"/>
    <x v="0"/>
    <s v="DS#000302"/>
  </r>
  <r>
    <n v="22829"/>
    <n v="325"/>
    <d v="2001-03-06T00:00:00"/>
    <x v="0"/>
    <n v="9991947"/>
    <x v="8"/>
    <x v="0"/>
    <n v="278715"/>
    <n v="51000"/>
    <n v="51000"/>
    <n v="51000"/>
    <n v="5.4649999999999999"/>
    <m/>
    <x v="0"/>
    <n v="0"/>
    <n v="-160599"/>
    <n v="-160599"/>
    <x v="1"/>
    <x v="0"/>
    <x v="1"/>
    <x v="8"/>
    <x v="0"/>
    <x v="1"/>
    <x v="0"/>
    <n v="-160599"/>
    <n v="-160599"/>
    <x v="0"/>
    <x v="2"/>
    <x v="0"/>
    <n v="51000"/>
    <n v="160599"/>
    <n v="0"/>
    <x v="0"/>
    <s v="DS #000325"/>
  </r>
  <r>
    <n v="22834"/>
    <n v="325"/>
    <d v="2001-03-06T00:00:00"/>
    <x v="0"/>
    <n v="9991947"/>
    <x v="8"/>
    <x v="0"/>
    <n v="54650"/>
    <n v="10000"/>
    <n v="10000"/>
    <n v="10000"/>
    <n v="5.4649999999999999"/>
    <m/>
    <x v="0"/>
    <n v="0"/>
    <n v="-31490"/>
    <n v="-31490"/>
    <x v="1"/>
    <x v="0"/>
    <x v="1"/>
    <x v="8"/>
    <x v="0"/>
    <x v="1"/>
    <x v="0"/>
    <n v="-31490"/>
    <n v="-31490"/>
    <x v="0"/>
    <x v="2"/>
    <x v="0"/>
    <n v="10000"/>
    <n v="31490"/>
    <n v="0"/>
    <x v="0"/>
    <s v="DS #000325"/>
  </r>
  <r>
    <n v="22835"/>
    <n v="325"/>
    <d v="2001-03-06T00:00:00"/>
    <x v="0"/>
    <n v="9991947"/>
    <x v="8"/>
    <x v="0"/>
    <n v="43720"/>
    <n v="8000"/>
    <n v="8000"/>
    <n v="8000"/>
    <n v="5.4649999999999999"/>
    <m/>
    <x v="0"/>
    <n v="0"/>
    <n v="-25192"/>
    <n v="-25192"/>
    <x v="1"/>
    <x v="0"/>
    <x v="1"/>
    <x v="8"/>
    <x v="0"/>
    <x v="1"/>
    <x v="0"/>
    <n v="-25192"/>
    <n v="-25192"/>
    <x v="0"/>
    <x v="2"/>
    <x v="0"/>
    <n v="8000"/>
    <n v="25192"/>
    <n v="0"/>
    <x v="0"/>
    <s v="DS #000325"/>
  </r>
  <r>
    <n v="22836"/>
    <n v="325"/>
    <d v="2001-03-06T00:00:00"/>
    <x v="0"/>
    <n v="9991947"/>
    <x v="8"/>
    <x v="0"/>
    <n v="81975"/>
    <n v="15000"/>
    <n v="15000"/>
    <n v="15000"/>
    <n v="5.4649999999999999"/>
    <m/>
    <x v="0"/>
    <n v="0"/>
    <n v="-47235"/>
    <n v="-47235"/>
    <x v="1"/>
    <x v="0"/>
    <x v="1"/>
    <x v="8"/>
    <x v="0"/>
    <x v="1"/>
    <x v="0"/>
    <n v="-47235"/>
    <n v="-47235"/>
    <x v="0"/>
    <x v="2"/>
    <x v="0"/>
    <n v="15000"/>
    <n v="47235"/>
    <n v="0"/>
    <x v="0"/>
    <s v="DS #000325"/>
  </r>
  <r>
    <n v="22837"/>
    <n v="325"/>
    <d v="2001-03-06T00:00:00"/>
    <x v="0"/>
    <n v="9991947"/>
    <x v="8"/>
    <x v="0"/>
    <n v="27325"/>
    <n v="5000"/>
    <n v="5000"/>
    <n v="5000"/>
    <n v="5.4649999999999999"/>
    <m/>
    <x v="0"/>
    <n v="0"/>
    <n v="-15745"/>
    <n v="-15745"/>
    <x v="1"/>
    <x v="0"/>
    <x v="1"/>
    <x v="8"/>
    <x v="0"/>
    <x v="1"/>
    <x v="0"/>
    <n v="-15745"/>
    <n v="-15745"/>
    <x v="0"/>
    <x v="0"/>
    <x v="0"/>
    <n v="5000"/>
    <n v="15745"/>
    <n v="0"/>
    <x v="0"/>
    <s v="DS #000325"/>
  </r>
  <r>
    <n v="22838"/>
    <n v="325"/>
    <d v="2001-03-06T00:00:00"/>
    <x v="0"/>
    <n v="9991947"/>
    <x v="8"/>
    <x v="0"/>
    <n v="98370"/>
    <n v="18000"/>
    <n v="18000"/>
    <n v="18000"/>
    <n v="5.4649999999999999"/>
    <m/>
    <x v="0"/>
    <n v="0"/>
    <n v="-56682"/>
    <n v="-56682"/>
    <x v="1"/>
    <x v="0"/>
    <x v="1"/>
    <x v="8"/>
    <x v="0"/>
    <x v="1"/>
    <x v="0"/>
    <n v="-56682"/>
    <n v="-56682"/>
    <x v="0"/>
    <x v="5"/>
    <x v="0"/>
    <n v="18000"/>
    <n v="56682"/>
    <n v="0"/>
    <x v="0"/>
    <s v="DS #000325"/>
  </r>
  <r>
    <n v="22839"/>
    <n v="325"/>
    <d v="2001-03-06T00:00:00"/>
    <x v="0"/>
    <n v="9991947"/>
    <x v="8"/>
    <x v="0"/>
    <n v="207670"/>
    <n v="38000"/>
    <n v="38000"/>
    <n v="38000"/>
    <n v="5.4649999999999999"/>
    <m/>
    <x v="0"/>
    <n v="0"/>
    <n v="-119662"/>
    <n v="-119662"/>
    <x v="1"/>
    <x v="0"/>
    <x v="1"/>
    <x v="8"/>
    <x v="0"/>
    <x v="1"/>
    <x v="0"/>
    <n v="-119662"/>
    <n v="-119662"/>
    <x v="0"/>
    <x v="0"/>
    <x v="0"/>
    <n v="38000"/>
    <n v="119662"/>
    <n v="0"/>
    <x v="0"/>
    <s v="DS #000325"/>
  </r>
  <r>
    <n v="23777"/>
    <n v="347"/>
    <d v="2001-03-19T00:00:00"/>
    <x v="0"/>
    <n v="9992814"/>
    <x v="8"/>
    <x v="0"/>
    <n v="695728.47"/>
    <n v="128174"/>
    <n v="128174"/>
    <n v="128174"/>
    <n v="5.4279999999999999"/>
    <m/>
    <x v="0"/>
    <n v="0"/>
    <n v="-398877.49"/>
    <n v="-398877.49"/>
    <x v="1"/>
    <x v="0"/>
    <x v="1"/>
    <x v="8"/>
    <x v="0"/>
    <x v="1"/>
    <x v="0"/>
    <n v="-398877.49"/>
    <n v="-398877.49"/>
    <x v="0"/>
    <x v="2"/>
    <x v="0"/>
    <n v="128174"/>
    <n v="398877.49"/>
    <n v="0"/>
    <x v="0"/>
    <s v="DS #000347"/>
  </r>
  <r>
    <n v="23778"/>
    <n v="347"/>
    <d v="2001-03-19T00:00:00"/>
    <x v="0"/>
    <n v="9992814"/>
    <x v="8"/>
    <x v="0"/>
    <n v="282256"/>
    <n v="52000"/>
    <n v="52000"/>
    <n v="52000"/>
    <n v="5.4279999999999999"/>
    <m/>
    <x v="0"/>
    <n v="0"/>
    <n v="-161824"/>
    <n v="-161824"/>
    <x v="1"/>
    <x v="0"/>
    <x v="1"/>
    <x v="8"/>
    <x v="0"/>
    <x v="1"/>
    <x v="0"/>
    <n v="-161824"/>
    <n v="-161824"/>
    <x v="0"/>
    <x v="0"/>
    <x v="0"/>
    <n v="52000"/>
    <n v="161824"/>
    <n v="0"/>
    <x v="0"/>
    <s v="DS #000347"/>
  </r>
  <r>
    <n v="23779"/>
    <n v="347"/>
    <d v="2001-03-19T00:00:00"/>
    <x v="0"/>
    <n v="9992814"/>
    <x v="8"/>
    <x v="0"/>
    <n v="8142"/>
    <n v="1500"/>
    <n v="1500"/>
    <n v="1500"/>
    <n v="5.4279999999999999"/>
    <m/>
    <x v="0"/>
    <n v="0"/>
    <n v="-4668"/>
    <n v="-4668"/>
    <x v="1"/>
    <x v="0"/>
    <x v="1"/>
    <x v="8"/>
    <x v="0"/>
    <x v="1"/>
    <x v="0"/>
    <n v="-4668"/>
    <n v="-4668"/>
    <x v="0"/>
    <x v="0"/>
    <x v="0"/>
    <n v="1500"/>
    <n v="4668"/>
    <n v="0"/>
    <x v="0"/>
    <s v="DS #000347"/>
  </r>
  <r>
    <n v="23780"/>
    <n v="347"/>
    <d v="2001-03-19T00:00:00"/>
    <x v="0"/>
    <n v="9992814"/>
    <x v="8"/>
    <x v="0"/>
    <n v="54280"/>
    <n v="10000"/>
    <n v="10000"/>
    <n v="10000"/>
    <n v="5.4279999999999999"/>
    <m/>
    <x v="0"/>
    <n v="0"/>
    <n v="-31120"/>
    <n v="-31120"/>
    <x v="1"/>
    <x v="0"/>
    <x v="1"/>
    <x v="8"/>
    <x v="0"/>
    <x v="1"/>
    <x v="0"/>
    <n v="-31120"/>
    <n v="-31120"/>
    <x v="0"/>
    <x v="5"/>
    <x v="0"/>
    <n v="10000"/>
    <n v="31120"/>
    <n v="0"/>
    <x v="0"/>
    <s v="DS #000347"/>
  </r>
  <r>
    <n v="23782"/>
    <n v="347"/>
    <d v="2001-03-19T00:00:00"/>
    <x v="0"/>
    <n v="9992814"/>
    <x v="8"/>
    <x v="0"/>
    <n v="29854"/>
    <n v="5500"/>
    <n v="5500"/>
    <n v="5500"/>
    <n v="5.4279999999999999"/>
    <m/>
    <x v="0"/>
    <n v="0"/>
    <n v="-17116"/>
    <n v="-17116"/>
    <x v="1"/>
    <x v="0"/>
    <x v="1"/>
    <x v="8"/>
    <x v="0"/>
    <x v="1"/>
    <x v="0"/>
    <n v="-17116"/>
    <n v="-17116"/>
    <x v="0"/>
    <x v="2"/>
    <x v="0"/>
    <n v="5500"/>
    <n v="17116"/>
    <n v="0"/>
    <x v="0"/>
    <s v="DS #000347"/>
  </r>
  <r>
    <n v="23793"/>
    <n v="348"/>
    <d v="2001-03-19T00:00:00"/>
    <x v="0"/>
    <n v="9992815"/>
    <x v="8"/>
    <x v="0"/>
    <n v="32807.42"/>
    <n v="5952"/>
    <n v="5952"/>
    <n v="5952"/>
    <n v="5.5119999999999996"/>
    <m/>
    <x v="0"/>
    <n v="0"/>
    <n v="-19022.59"/>
    <n v="-19022.59"/>
    <x v="1"/>
    <x v="0"/>
    <x v="1"/>
    <x v="8"/>
    <x v="0"/>
    <x v="1"/>
    <x v="0"/>
    <n v="-19022.59"/>
    <n v="-19022.59"/>
    <x v="0"/>
    <x v="2"/>
    <x v="0"/>
    <n v="5952"/>
    <n v="19022.59"/>
    <n v="0"/>
    <x v="0"/>
    <s v="DS #000348"/>
  </r>
  <r>
    <n v="23848"/>
    <n v="375"/>
    <d v="2001-03-23T00:00:00"/>
    <x v="0"/>
    <n v="9992900"/>
    <x v="8"/>
    <x v="0"/>
    <n v="3076.47"/>
    <n v="548"/>
    <n v="548"/>
    <n v="548"/>
    <n v="5.6139999999999999"/>
    <m/>
    <x v="0"/>
    <n v="0"/>
    <n v="-1807.3"/>
    <n v="-1807.3"/>
    <x v="1"/>
    <x v="0"/>
    <x v="1"/>
    <x v="8"/>
    <x v="0"/>
    <x v="1"/>
    <x v="0"/>
    <n v="-1807.3"/>
    <n v="-1807.3"/>
    <x v="0"/>
    <x v="1"/>
    <x v="0"/>
    <n v="548"/>
    <n v="1807.3"/>
    <n v="0"/>
    <x v="0"/>
    <s v="DS#000375"/>
  </r>
  <r>
    <n v="23905"/>
    <n v="373"/>
    <d v="2001-03-30T00:00:00"/>
    <x v="0"/>
    <n v="9992906"/>
    <x v="8"/>
    <x v="0"/>
    <n v="668805.24"/>
    <n v="118941"/>
    <n v="118941"/>
    <n v="118941"/>
    <n v="5.6230000000000002"/>
    <m/>
    <x v="0"/>
    <n v="0"/>
    <n v="-393337.89"/>
    <n v="-393337.89"/>
    <x v="1"/>
    <x v="0"/>
    <x v="1"/>
    <x v="8"/>
    <x v="0"/>
    <x v="1"/>
    <x v="0"/>
    <n v="-393337.89"/>
    <n v="-393337.89"/>
    <x v="0"/>
    <x v="0"/>
    <x v="0"/>
    <n v="118941"/>
    <n v="393337.89"/>
    <n v="0"/>
    <x v="0"/>
    <s v="DS#000373"/>
  </r>
  <r>
    <n v="23932"/>
    <n v="360"/>
    <d v="2001-03-30T00:00:00"/>
    <x v="0"/>
    <n v="9992884"/>
    <x v="8"/>
    <x v="0"/>
    <n v="90576.04"/>
    <n v="16111"/>
    <n v="16111"/>
    <n v="16111"/>
    <n v="5.6219999999999999"/>
    <m/>
    <x v="0"/>
    <n v="0"/>
    <n v="-53262.97"/>
    <n v="-53262.97"/>
    <x v="1"/>
    <x v="0"/>
    <x v="1"/>
    <x v="8"/>
    <x v="0"/>
    <x v="1"/>
    <x v="0"/>
    <n v="-53262.97"/>
    <n v="-53262.97"/>
    <x v="0"/>
    <x v="0"/>
    <x v="0"/>
    <n v="16111"/>
    <n v="53262.97"/>
    <n v="0"/>
    <x v="0"/>
    <s v="DS #000360"/>
  </r>
  <r>
    <n v="23935"/>
    <n v="375"/>
    <d v="2001-03-30T00:00:00"/>
    <x v="0"/>
    <n v="9992899"/>
    <x v="8"/>
    <x v="0"/>
    <n v="479755.6"/>
    <n v="85457"/>
    <n v="85457"/>
    <n v="85457"/>
    <n v="5.6139999999999999"/>
    <m/>
    <x v="0"/>
    <n v="0"/>
    <n v="-281837.19"/>
    <n v="-281837.19"/>
    <x v="1"/>
    <x v="0"/>
    <x v="1"/>
    <x v="8"/>
    <x v="0"/>
    <x v="1"/>
    <x v="0"/>
    <n v="-281837.19"/>
    <n v="-281837.19"/>
    <x v="0"/>
    <x v="6"/>
    <x v="0"/>
    <n v="85457"/>
    <n v="281837.19"/>
    <n v="0"/>
    <x v="0"/>
    <s v="DS#000375"/>
  </r>
  <r>
    <n v="24140"/>
    <n v="404"/>
    <d v="2001-04-11T00:00:00"/>
    <x v="0"/>
    <n v="9993134"/>
    <x v="8"/>
    <x v="0"/>
    <n v="381420"/>
    <n v="65000"/>
    <n v="65000"/>
    <n v="65000"/>
    <n v="5.8680000000000003"/>
    <m/>
    <x v="0"/>
    <n v="0"/>
    <n v="-230880"/>
    <n v="-230880"/>
    <x v="1"/>
    <x v="0"/>
    <x v="1"/>
    <x v="8"/>
    <x v="0"/>
    <x v="1"/>
    <x v="0"/>
    <n v="-230880"/>
    <n v="-230880"/>
    <x v="0"/>
    <x v="0"/>
    <x v="0"/>
    <n v="65000"/>
    <n v="230880"/>
    <n v="0"/>
    <x v="0"/>
    <s v="DS #000404"/>
  </r>
  <r>
    <n v="24141"/>
    <n v="404"/>
    <d v="2001-04-11T00:00:00"/>
    <x v="0"/>
    <n v="9993135"/>
    <x v="8"/>
    <x v="0"/>
    <n v="63732.35"/>
    <n v="10861"/>
    <n v="10861"/>
    <n v="10861"/>
    <n v="5.8680000000000003"/>
    <m/>
    <x v="0"/>
    <n v="0"/>
    <n v="-38578.269999999997"/>
    <n v="-38578.269999999997"/>
    <x v="1"/>
    <x v="0"/>
    <x v="1"/>
    <x v="8"/>
    <x v="0"/>
    <x v="1"/>
    <x v="0"/>
    <n v="-38578.269999999997"/>
    <n v="-38578.269999999997"/>
    <x v="0"/>
    <x v="7"/>
    <x v="0"/>
    <n v="10861"/>
    <n v="38578.269999999997"/>
    <n v="0"/>
    <x v="0"/>
    <s v="DS #000404"/>
  </r>
  <r>
    <n v="24148"/>
    <n v="407"/>
    <d v="2001-04-12T00:00:00"/>
    <x v="0"/>
    <n v="9993142"/>
    <x v="8"/>
    <x v="0"/>
    <n v="202117.11"/>
    <n v="34861"/>
    <n v="34861"/>
    <n v="34861"/>
    <n v="5.7977999999999996"/>
    <m/>
    <x v="0"/>
    <n v="0"/>
    <n v="-121379.03"/>
    <n v="-121379.03"/>
    <x v="1"/>
    <x v="0"/>
    <x v="1"/>
    <x v="8"/>
    <x v="0"/>
    <x v="1"/>
    <x v="0"/>
    <n v="-121379.03"/>
    <n v="-121379.03"/>
    <x v="0"/>
    <x v="6"/>
    <x v="0"/>
    <n v="34861"/>
    <n v="121379.03"/>
    <n v="0"/>
    <x v="0"/>
    <s v="DS #000407"/>
  </r>
  <r>
    <n v="24193"/>
    <n v="408"/>
    <d v="2001-04-17T00:00:00"/>
    <x v="0"/>
    <n v="9993174"/>
    <x v="8"/>
    <x v="0"/>
    <n v="640965"/>
    <n v="108125"/>
    <n v="108125"/>
    <n v="108125"/>
    <n v="5.9279999999999999"/>
    <m/>
    <x v="0"/>
    <n v="0"/>
    <n v="-390547.5"/>
    <n v="-390547.5"/>
    <x v="1"/>
    <x v="0"/>
    <x v="1"/>
    <x v="8"/>
    <x v="0"/>
    <x v="1"/>
    <x v="0"/>
    <n v="-390547.5"/>
    <n v="-390547.5"/>
    <x v="0"/>
    <x v="0"/>
    <x v="0"/>
    <n v="108125"/>
    <n v="390547.5"/>
    <n v="0"/>
    <x v="0"/>
    <s v="DS #000408"/>
  </r>
  <r>
    <n v="24224"/>
    <n v="412"/>
    <d v="2001-04-18T00:00:00"/>
    <x v="0"/>
    <n v="9993198"/>
    <x v="8"/>
    <x v="0"/>
    <n v="591106.37"/>
    <n v="104362"/>
    <n v="104362"/>
    <n v="104362"/>
    <n v="5.6639999999999997"/>
    <m/>
    <x v="0"/>
    <n v="0"/>
    <n v="-349403.98"/>
    <n v="-349403.98"/>
    <x v="1"/>
    <x v="0"/>
    <x v="1"/>
    <x v="8"/>
    <x v="0"/>
    <x v="1"/>
    <x v="0"/>
    <n v="-349403.98"/>
    <n v="-349403.98"/>
    <x v="0"/>
    <x v="2"/>
    <x v="0"/>
    <n v="104362"/>
    <n v="349403.98"/>
    <n v="0"/>
    <x v="0"/>
    <s v="DS#000412"/>
  </r>
  <r>
    <n v="24448"/>
    <n v="404"/>
    <d v="2001-04-26T00:00:00"/>
    <x v="0"/>
    <n v="9993133"/>
    <x v="8"/>
    <x v="0"/>
    <n v="616140"/>
    <n v="105000"/>
    <n v="105000"/>
    <n v="105000"/>
    <n v="5.8680000000000003"/>
    <m/>
    <x v="0"/>
    <n v="0"/>
    <n v="-372960"/>
    <n v="-372960"/>
    <x v="1"/>
    <x v="0"/>
    <x v="1"/>
    <x v="8"/>
    <x v="0"/>
    <x v="1"/>
    <x v="0"/>
    <n v="-372960"/>
    <n v="-372960"/>
    <x v="0"/>
    <x v="2"/>
    <x v="0"/>
    <n v="105000"/>
    <n v="372960"/>
    <n v="0"/>
    <x v="0"/>
    <s v="DS #000404"/>
  </r>
  <r>
    <n v="24454"/>
    <n v="438"/>
    <d v="2001-04-26T00:00:00"/>
    <x v="0"/>
    <n v="9993419"/>
    <x v="8"/>
    <x v="0"/>
    <n v="3547.65"/>
    <n v="656"/>
    <n v="656"/>
    <n v="656"/>
    <n v="5.4080000000000004"/>
    <m/>
    <x v="0"/>
    <n v="0"/>
    <n v="-2028.35"/>
    <n v="-2028.35"/>
    <x v="1"/>
    <x v="0"/>
    <x v="1"/>
    <x v="8"/>
    <x v="0"/>
    <x v="1"/>
    <x v="0"/>
    <n v="-2028.35"/>
    <n v="-2028.35"/>
    <x v="0"/>
    <x v="1"/>
    <x v="0"/>
    <n v="656"/>
    <n v="2028.35"/>
    <n v="0"/>
    <x v="0"/>
    <s v="DS #000438"/>
  </r>
  <r>
    <n v="24748"/>
    <n v="529"/>
    <d v="2001-05-17T00:00:00"/>
    <x v="0"/>
    <n v="9993675"/>
    <x v="8"/>
    <x v="0"/>
    <n v="716284.54"/>
    <n v="147901"/>
    <n v="147901"/>
    <n v="147901"/>
    <n v="4.843"/>
    <m/>
    <x v="0"/>
    <n v="0"/>
    <n v="-373745.83"/>
    <n v="-373745.83"/>
    <x v="1"/>
    <x v="0"/>
    <x v="1"/>
    <x v="8"/>
    <x v="0"/>
    <x v="1"/>
    <x v="0"/>
    <n v="-373745.83"/>
    <n v="-373745.83"/>
    <x v="0"/>
    <x v="0"/>
    <x v="0"/>
    <n v="147901"/>
    <n v="373745.83"/>
    <n v="0"/>
    <x v="0"/>
    <m/>
  </r>
  <r>
    <n v="24869"/>
    <n v="549"/>
    <d v="2001-05-24T00:00:00"/>
    <x v="0"/>
    <n v="9993753"/>
    <x v="8"/>
    <x v="0"/>
    <n v="161255.20000000001"/>
    <n v="34000"/>
    <n v="34000"/>
    <n v="34000"/>
    <n v="4.7427999999999999"/>
    <m/>
    <x v="0"/>
    <n v="0"/>
    <n v="-82511.199999999997"/>
    <n v="-82511.199999999997"/>
    <x v="1"/>
    <x v="0"/>
    <x v="1"/>
    <x v="8"/>
    <x v="0"/>
    <x v="1"/>
    <x v="0"/>
    <n v="-82511.199999999997"/>
    <n v="-82511.199999999997"/>
    <x v="0"/>
    <x v="2"/>
    <x v="0"/>
    <n v="34000"/>
    <n v="82511.199999999997"/>
    <n v="0"/>
    <x v="0"/>
    <m/>
  </r>
  <r>
    <n v="24870"/>
    <n v="549"/>
    <d v="2001-05-24T00:00:00"/>
    <x v="0"/>
    <n v="9993754"/>
    <x v="8"/>
    <x v="0"/>
    <n v="229304.89"/>
    <n v="48348"/>
    <n v="48348"/>
    <n v="48348"/>
    <n v="4.7427999999999999"/>
    <m/>
    <x v="0"/>
    <n v="0"/>
    <n v="-117330.93"/>
    <n v="-117330.93"/>
    <x v="1"/>
    <x v="0"/>
    <x v="1"/>
    <x v="8"/>
    <x v="0"/>
    <x v="1"/>
    <x v="0"/>
    <n v="-117330.93"/>
    <n v="-117330.93"/>
    <x v="0"/>
    <x v="0"/>
    <x v="0"/>
    <n v="48348"/>
    <n v="117330.93"/>
    <n v="0"/>
    <x v="0"/>
    <m/>
  </r>
  <r>
    <n v="25038"/>
    <n v="596"/>
    <d v="2001-06-04T00:00:00"/>
    <x v="0"/>
    <n v="9993895"/>
    <x v="8"/>
    <x v="0"/>
    <n v="208012.91"/>
    <n v="45687"/>
    <n v="45687"/>
    <n v="45687"/>
    <n v="4.5529999999999999"/>
    <m/>
    <x v="0"/>
    <n v="0"/>
    <n v="-102201.82"/>
    <n v="-102201.82"/>
    <x v="1"/>
    <x v="0"/>
    <x v="1"/>
    <x v="8"/>
    <x v="0"/>
    <x v="1"/>
    <x v="0"/>
    <n v="-102201.82"/>
    <n v="-102201.82"/>
    <x v="0"/>
    <x v="4"/>
    <x v="0"/>
    <n v="45687"/>
    <n v="102201.82"/>
    <n v="0"/>
    <x v="0"/>
    <m/>
  </r>
  <r>
    <n v="25041"/>
    <n v="352"/>
    <d v="2001-06-05T00:00:00"/>
    <x v="0"/>
    <n v="9992827"/>
    <x v="8"/>
    <x v="0"/>
    <n v="132725.46"/>
    <n v="24452"/>
    <n v="24452"/>
    <n v="24452"/>
    <n v="5.4279999999999999"/>
    <m/>
    <x v="0"/>
    <n v="0"/>
    <n v="-76094.62"/>
    <n v="-76094.62"/>
    <x v="1"/>
    <x v="0"/>
    <x v="1"/>
    <x v="8"/>
    <x v="0"/>
    <x v="1"/>
    <x v="0"/>
    <n v="-76094.62"/>
    <n v="-76094.62"/>
    <x v="0"/>
    <x v="7"/>
    <x v="0"/>
    <n v="24452"/>
    <n v="76094.62"/>
    <n v="0"/>
    <x v="0"/>
    <s v="DS# 000352"/>
  </r>
  <r>
    <n v="25059"/>
    <n v="479"/>
    <d v="2001-06-06T00:00:00"/>
    <x v="0"/>
    <n v="9993568"/>
    <x v="8"/>
    <x v="0"/>
    <n v="859732.98"/>
    <n v="178183"/>
    <n v="178183"/>
    <n v="178183"/>
    <n v="4.8250000000000002"/>
    <m/>
    <x v="0"/>
    <n v="0"/>
    <n v="-447061.15"/>
    <n v="-447061.15"/>
    <x v="1"/>
    <x v="0"/>
    <x v="1"/>
    <x v="8"/>
    <x v="0"/>
    <x v="1"/>
    <x v="0"/>
    <n v="-447061.15"/>
    <n v="-447061.15"/>
    <x v="0"/>
    <x v="0"/>
    <x v="0"/>
    <n v="178183"/>
    <n v="447061.15"/>
    <n v="0"/>
    <x v="0"/>
    <s v="DS #000479"/>
  </r>
  <r>
    <n v="25068"/>
    <n v="593"/>
    <d v="2001-06-06T00:00:00"/>
    <x v="0"/>
    <n v="9993887"/>
    <x v="8"/>
    <x v="0"/>
    <n v="160683.43"/>
    <n v="39626"/>
    <n v="39626"/>
    <n v="39626"/>
    <n v="4.0549999999999997"/>
    <m/>
    <x v="0"/>
    <n v="0"/>
    <n v="-68909.61"/>
    <n v="-68909.61"/>
    <x v="1"/>
    <x v="0"/>
    <x v="1"/>
    <x v="8"/>
    <x v="0"/>
    <x v="1"/>
    <x v="0"/>
    <n v="-68909.61"/>
    <n v="-68909.61"/>
    <x v="0"/>
    <x v="0"/>
    <x v="0"/>
    <n v="39626"/>
    <n v="68909.61"/>
    <n v="0"/>
    <x v="0"/>
    <m/>
  </r>
  <r>
    <n v="25071"/>
    <n v="445"/>
    <d v="2001-06-06T00:00:00"/>
    <x v="0"/>
    <n v="9993440"/>
    <x v="8"/>
    <x v="0"/>
    <n v="332874.90000000002"/>
    <n v="63550"/>
    <n v="63550"/>
    <n v="63550"/>
    <n v="5.2380000000000004"/>
    <m/>
    <x v="0"/>
    <n v="0"/>
    <n v="-185693.1"/>
    <n v="-185693.1"/>
    <x v="1"/>
    <x v="0"/>
    <x v="1"/>
    <x v="8"/>
    <x v="0"/>
    <x v="1"/>
    <x v="0"/>
    <n v="-185693.1"/>
    <n v="-185693.1"/>
    <x v="0"/>
    <x v="0"/>
    <x v="0"/>
    <n v="63550"/>
    <n v="185693.1"/>
    <n v="0"/>
    <x v="0"/>
    <s v="DS #000445"/>
  </r>
  <r>
    <n v="25181"/>
    <n v="621"/>
    <d v="2001-06-13T00:00:00"/>
    <x v="0"/>
    <n v="9994009"/>
    <x v="8"/>
    <x v="0"/>
    <n v="319299.75"/>
    <n v="67221"/>
    <n v="67221"/>
    <n v="67221"/>
    <n v="4.75"/>
    <m/>
    <x v="0"/>
    <n v="0"/>
    <n v="-163615.91"/>
    <n v="-163615.91"/>
    <x v="1"/>
    <x v="0"/>
    <x v="1"/>
    <x v="8"/>
    <x v="0"/>
    <x v="1"/>
    <x v="0"/>
    <n v="-163615.91"/>
    <n v="-163615.91"/>
    <x v="0"/>
    <x v="0"/>
    <x v="0"/>
    <n v="67221"/>
    <n v="163615.91"/>
    <n v="0"/>
    <x v="0"/>
    <m/>
  </r>
  <r>
    <n v="25182"/>
    <n v="621"/>
    <d v="2001-06-13T00:00:00"/>
    <x v="0"/>
    <n v="9994008"/>
    <x v="8"/>
    <x v="0"/>
    <n v="497956.75"/>
    <n v="104833"/>
    <n v="104833"/>
    <n v="104833"/>
    <n v="4.75"/>
    <m/>
    <x v="0"/>
    <n v="0"/>
    <n v="-255163.51999999999"/>
    <n v="-255163.51999999999"/>
    <x v="1"/>
    <x v="0"/>
    <x v="1"/>
    <x v="8"/>
    <x v="0"/>
    <x v="1"/>
    <x v="0"/>
    <n v="-255163.51999999999"/>
    <n v="-255163.51999999999"/>
    <x v="0"/>
    <x v="2"/>
    <x v="0"/>
    <n v="104833"/>
    <n v="255163.51999999999"/>
    <n v="0"/>
    <x v="0"/>
    <m/>
  </r>
  <r>
    <n v="25183"/>
    <n v="621"/>
    <d v="2001-06-13T00:00:00"/>
    <x v="0"/>
    <n v="9994010"/>
    <x v="8"/>
    <x v="0"/>
    <n v="85034.5"/>
    <n v="17902"/>
    <n v="17902"/>
    <n v="17902"/>
    <n v="4.75"/>
    <m/>
    <x v="0"/>
    <n v="0"/>
    <n v="-43573.47"/>
    <n v="-43573.47"/>
    <x v="1"/>
    <x v="0"/>
    <x v="1"/>
    <x v="8"/>
    <x v="0"/>
    <x v="1"/>
    <x v="0"/>
    <n v="-43573.47"/>
    <n v="-43573.47"/>
    <x v="0"/>
    <x v="7"/>
    <x v="0"/>
    <n v="17902"/>
    <n v="43573.47"/>
    <n v="0"/>
    <x v="0"/>
    <m/>
  </r>
  <r>
    <n v="25184"/>
    <n v="621"/>
    <d v="2001-06-13T00:00:00"/>
    <x v="0"/>
    <n v="9994011"/>
    <x v="8"/>
    <x v="0"/>
    <n v="1615"/>
    <n v="340"/>
    <n v="340"/>
    <n v="340"/>
    <n v="4.75"/>
    <m/>
    <x v="0"/>
    <n v="0"/>
    <n v="-827.56"/>
    <n v="-827.56"/>
    <x v="1"/>
    <x v="0"/>
    <x v="1"/>
    <x v="8"/>
    <x v="0"/>
    <x v="1"/>
    <x v="0"/>
    <n v="-827.56"/>
    <n v="-827.56"/>
    <x v="0"/>
    <x v="5"/>
    <x v="0"/>
    <n v="340"/>
    <n v="827.56"/>
    <n v="0"/>
    <x v="0"/>
    <m/>
  </r>
  <r>
    <n v="25185"/>
    <n v="621"/>
    <d v="2001-06-13T00:00:00"/>
    <x v="0"/>
    <n v="9994012"/>
    <x v="8"/>
    <x v="0"/>
    <n v="3481.75"/>
    <n v="733"/>
    <n v="733"/>
    <n v="733"/>
    <n v="4.75"/>
    <m/>
    <x v="0"/>
    <n v="0"/>
    <n v="-1784.12"/>
    <n v="-1784.12"/>
    <x v="1"/>
    <x v="0"/>
    <x v="1"/>
    <x v="8"/>
    <x v="0"/>
    <x v="1"/>
    <x v="0"/>
    <n v="-1784.12"/>
    <n v="-1784.12"/>
    <x v="0"/>
    <x v="6"/>
    <x v="0"/>
    <n v="733"/>
    <n v="1784.12"/>
    <n v="0"/>
    <x v="0"/>
    <m/>
  </r>
  <r>
    <n v="25296"/>
    <n v="665"/>
    <d v="2001-06-21T00:00:00"/>
    <x v="0"/>
    <n v="9994111"/>
    <x v="8"/>
    <x v="0"/>
    <n v="1687725"/>
    <n v="390000"/>
    <n v="390000"/>
    <n v="390000"/>
    <n v="4.3274999999999997"/>
    <m/>
    <x v="0"/>
    <n v="0"/>
    <n v="-784485"/>
    <n v="-784485"/>
    <x v="1"/>
    <x v="0"/>
    <x v="1"/>
    <x v="8"/>
    <x v="0"/>
    <x v="1"/>
    <x v="0"/>
    <n v="-784485"/>
    <n v="-784485"/>
    <x v="0"/>
    <x v="0"/>
    <x v="0"/>
    <n v="390000"/>
    <n v="784485"/>
    <n v="0"/>
    <x v="0"/>
    <m/>
  </r>
  <r>
    <n v="26732"/>
    <n v="747"/>
    <d v="2001-07-16T00:00:00"/>
    <x v="0"/>
    <n v="9995521"/>
    <x v="8"/>
    <x v="0"/>
    <n v="643280"/>
    <n v="176000"/>
    <n v="176000"/>
    <n v="176000"/>
    <n v="3.6549999999999998"/>
    <m/>
    <x v="0"/>
    <n v="0"/>
    <n v="-235664"/>
    <n v="-235664"/>
    <x v="1"/>
    <x v="0"/>
    <x v="1"/>
    <x v="8"/>
    <x v="0"/>
    <x v="1"/>
    <x v="0"/>
    <n v="-235664"/>
    <n v="-235664"/>
    <x v="0"/>
    <x v="2"/>
    <x v="0"/>
    <n v="176000"/>
    <n v="235664"/>
    <n v="0"/>
    <x v="0"/>
    <m/>
  </r>
  <r>
    <n v="26848"/>
    <n v="767"/>
    <d v="2001-07-26T00:00:00"/>
    <x v="0"/>
    <n v="9995636"/>
    <x v="8"/>
    <x v="0"/>
    <n v="367500"/>
    <n v="100000"/>
    <n v="100000"/>
    <n v="100000"/>
    <n v="3.6749999999999998"/>
    <m/>
    <x v="0"/>
    <n v="0"/>
    <n v="-135900"/>
    <n v="-135900"/>
    <x v="1"/>
    <x v="0"/>
    <x v="1"/>
    <x v="8"/>
    <x v="0"/>
    <x v="1"/>
    <x v="0"/>
    <n v="-135900"/>
    <n v="-135900"/>
    <x v="0"/>
    <x v="1"/>
    <x v="0"/>
    <n v="100000"/>
    <n v="135900"/>
    <n v="0"/>
    <x v="0"/>
    <m/>
  </r>
  <r>
    <n v="26849"/>
    <n v="768"/>
    <d v="2001-07-26T00:00:00"/>
    <x v="0"/>
    <n v="9995637"/>
    <x v="8"/>
    <x v="0"/>
    <n v="234931.41"/>
    <n v="60942"/>
    <n v="60942"/>
    <n v="60942"/>
    <n v="3.855"/>
    <m/>
    <x v="0"/>
    <n v="0"/>
    <n v="-93789.74"/>
    <n v="-93789.74"/>
    <x v="1"/>
    <x v="0"/>
    <x v="1"/>
    <x v="8"/>
    <x v="0"/>
    <x v="1"/>
    <x v="0"/>
    <n v="-93789.74"/>
    <n v="-93789.74"/>
    <x v="0"/>
    <x v="2"/>
    <x v="0"/>
    <n v="60942"/>
    <n v="93789.74"/>
    <n v="0"/>
    <x v="0"/>
    <m/>
  </r>
  <r>
    <n v="26890"/>
    <n v="776"/>
    <d v="2001-07-30T00:00:00"/>
    <x v="0"/>
    <n v="9995662"/>
    <x v="8"/>
    <x v="0"/>
    <n v="594425"/>
    <n v="155000"/>
    <n v="155000"/>
    <n v="155000"/>
    <n v="3.835"/>
    <m/>
    <x v="0"/>
    <n v="0"/>
    <n v="-235445"/>
    <n v="-235445"/>
    <x v="1"/>
    <x v="0"/>
    <x v="1"/>
    <x v="8"/>
    <x v="0"/>
    <x v="1"/>
    <x v="0"/>
    <n v="-235445"/>
    <n v="-235445"/>
    <x v="0"/>
    <x v="1"/>
    <x v="0"/>
    <n v="155000"/>
    <n v="235445"/>
    <n v="0"/>
    <x v="0"/>
    <m/>
  </r>
  <r>
    <n v="26896"/>
    <n v="777"/>
    <d v="2001-07-30T00:00:00"/>
    <x v="0"/>
    <n v="9995667"/>
    <x v="8"/>
    <x v="0"/>
    <n v="300312.5"/>
    <n v="77500"/>
    <n v="77500"/>
    <n v="77500"/>
    <n v="3.875"/>
    <m/>
    <x v="0"/>
    <n v="0"/>
    <n v="-120822.5"/>
    <n v="-120822.5"/>
    <x v="1"/>
    <x v="0"/>
    <x v="1"/>
    <x v="8"/>
    <x v="0"/>
    <x v="1"/>
    <x v="0"/>
    <n v="-120822.5"/>
    <n v="-120822.5"/>
    <x v="0"/>
    <x v="1"/>
    <x v="0"/>
    <n v="77500"/>
    <n v="120822.5"/>
    <n v="0"/>
    <x v="0"/>
    <m/>
  </r>
  <r>
    <n v="26901"/>
    <n v="780"/>
    <d v="2001-07-30T00:00:00"/>
    <x v="0"/>
    <n v="9995670"/>
    <x v="8"/>
    <x v="0"/>
    <n v="595200"/>
    <n v="155000"/>
    <n v="155000"/>
    <n v="155000"/>
    <n v="3.84"/>
    <m/>
    <x v="0"/>
    <n v="0"/>
    <n v="-236220"/>
    <n v="-236220"/>
    <x v="1"/>
    <x v="0"/>
    <x v="1"/>
    <x v="8"/>
    <x v="0"/>
    <x v="1"/>
    <x v="0"/>
    <n v="-236220"/>
    <n v="-236220"/>
    <x v="0"/>
    <x v="1"/>
    <x v="0"/>
    <n v="155000"/>
    <n v="236220"/>
    <n v="0"/>
    <x v="0"/>
    <m/>
  </r>
  <r>
    <n v="26904"/>
    <n v="709"/>
    <d v="2001-07-31T00:00:00"/>
    <x v="0"/>
    <n v="9994223"/>
    <x v="8"/>
    <x v="0"/>
    <n v="40080"/>
    <n v="10000"/>
    <n v="10000"/>
    <n v="10000"/>
    <n v="4.008"/>
    <m/>
    <x v="0"/>
    <n v="0"/>
    <n v="-16920"/>
    <n v="-16920"/>
    <x v="1"/>
    <x v="0"/>
    <x v="1"/>
    <x v="8"/>
    <x v="0"/>
    <x v="1"/>
    <x v="0"/>
    <n v="-16920"/>
    <n v="-16920"/>
    <x v="0"/>
    <x v="0"/>
    <x v="0"/>
    <n v="10000"/>
    <n v="16920"/>
    <n v="0"/>
    <x v="0"/>
    <m/>
  </r>
  <r>
    <n v="27127"/>
    <n v="821"/>
    <d v="2001-08-15T00:00:00"/>
    <x v="0"/>
    <n v="9995822"/>
    <x v="8"/>
    <x v="0"/>
    <n v="859328"/>
    <n v="232000"/>
    <n v="232000"/>
    <n v="232000"/>
    <n v="3.7040000000000002"/>
    <m/>
    <x v="0"/>
    <n v="0"/>
    <n v="-322016"/>
    <n v="-322016"/>
    <x v="1"/>
    <x v="0"/>
    <x v="1"/>
    <x v="8"/>
    <x v="0"/>
    <x v="1"/>
    <x v="0"/>
    <n v="-322016"/>
    <n v="-322016"/>
    <x v="0"/>
    <x v="0"/>
    <x v="0"/>
    <n v="232000"/>
    <n v="322016"/>
    <n v="0"/>
    <x v="0"/>
    <m/>
  </r>
  <r>
    <n v="27131"/>
    <n v="821"/>
    <d v="2001-08-15T00:00:00"/>
    <x v="0"/>
    <n v="9995826"/>
    <x v="8"/>
    <x v="0"/>
    <n v="51767.1"/>
    <n v="13976"/>
    <n v="13976"/>
    <n v="13976"/>
    <n v="3.7040000000000002"/>
    <m/>
    <x v="0"/>
    <n v="0"/>
    <n v="-19398.689999999999"/>
    <n v="-19398.689999999999"/>
    <x v="1"/>
    <x v="0"/>
    <x v="1"/>
    <x v="8"/>
    <x v="0"/>
    <x v="1"/>
    <x v="0"/>
    <n v="-19398.689999999999"/>
    <n v="-19398.689999999999"/>
    <x v="0"/>
    <x v="8"/>
    <x v="0"/>
    <n v="13976"/>
    <n v="19398.689999999999"/>
    <n v="0"/>
    <x v="0"/>
    <m/>
  </r>
  <r>
    <n v="28056"/>
    <n v="404"/>
    <d v="2001-09-10T00:00:00"/>
    <x v="0"/>
    <n v="9993136"/>
    <x v="8"/>
    <x v="0"/>
    <n v="58680"/>
    <n v="10000"/>
    <n v="10000"/>
    <n v="10000"/>
    <n v="5.8680000000000003"/>
    <m/>
    <x v="0"/>
    <n v="0"/>
    <n v="-35520"/>
    <n v="-35520"/>
    <x v="1"/>
    <x v="0"/>
    <x v="1"/>
    <x v="8"/>
    <x v="0"/>
    <x v="1"/>
    <x v="0"/>
    <n v="-35520"/>
    <n v="-35520"/>
    <x v="0"/>
    <x v="5"/>
    <x v="0"/>
    <n v="10000"/>
    <n v="35520"/>
    <n v="0"/>
    <x v="0"/>
    <s v="DS #000404"/>
  </r>
  <r>
    <n v="28058"/>
    <n v="782"/>
    <d v="2001-09-10T00:00:00"/>
    <x v="0"/>
    <n v="9995718"/>
    <x v="8"/>
    <x v="0"/>
    <n v="1014347.85"/>
    <n v="261828"/>
    <n v="261828"/>
    <n v="261828"/>
    <n v="3.8740999999999999"/>
    <m/>
    <x v="0"/>
    <n v="0"/>
    <n v="-407954.21"/>
    <n v="-407954.21"/>
    <x v="1"/>
    <x v="0"/>
    <x v="1"/>
    <x v="8"/>
    <x v="0"/>
    <x v="1"/>
    <x v="0"/>
    <n v="-407954.21"/>
    <n v="-407954.21"/>
    <x v="0"/>
    <x v="2"/>
    <x v="0"/>
    <n v="261828"/>
    <n v="407954.21"/>
    <n v="0"/>
    <x v="0"/>
    <m/>
  </r>
  <r>
    <n v="28087"/>
    <n v="832"/>
    <d v="2001-09-18T00:00:00"/>
    <x v="0"/>
    <n v="9996550"/>
    <x v="8"/>
    <x v="0"/>
    <n v="520590.02"/>
    <n v="165793"/>
    <n v="165793"/>
    <n v="165793"/>
    <n v="3.14"/>
    <m/>
    <x v="0"/>
    <n v="0"/>
    <n v="-136613.43"/>
    <n v="-136613.43"/>
    <x v="1"/>
    <x v="0"/>
    <x v="1"/>
    <x v="8"/>
    <x v="0"/>
    <x v="1"/>
    <x v="0"/>
    <n v="-136613.43"/>
    <n v="-136613.43"/>
    <x v="0"/>
    <x v="9"/>
    <x v="0"/>
    <n v="165793"/>
    <n v="136613.43"/>
    <n v="0"/>
    <x v="0"/>
    <m/>
  </r>
  <r>
    <n v="28089"/>
    <n v="832"/>
    <d v="2001-09-18T00:00:00"/>
    <x v="0"/>
    <n v="9996550"/>
    <x v="8"/>
    <x v="0"/>
    <n v="125600"/>
    <n v="40000"/>
    <n v="40000"/>
    <n v="40000"/>
    <n v="3.14"/>
    <m/>
    <x v="0"/>
    <n v="0"/>
    <n v="-32960"/>
    <n v="-32960"/>
    <x v="1"/>
    <x v="0"/>
    <x v="1"/>
    <x v="8"/>
    <x v="0"/>
    <x v="1"/>
    <x v="0"/>
    <n v="-32960"/>
    <n v="-32960"/>
    <x v="0"/>
    <x v="10"/>
    <x v="0"/>
    <n v="40000"/>
    <n v="32960"/>
    <n v="0"/>
    <x v="0"/>
    <m/>
  </r>
  <r>
    <n v="28091"/>
    <n v="832"/>
    <d v="2001-09-18T00:00:00"/>
    <x v="0"/>
    <n v="9996550"/>
    <x v="8"/>
    <x v="0"/>
    <n v="670063.43999999994"/>
    <n v="213396"/>
    <n v="213396"/>
    <n v="213396"/>
    <n v="3.14"/>
    <m/>
    <x v="0"/>
    <n v="0"/>
    <n v="-175838.3"/>
    <n v="-175838.3"/>
    <x v="1"/>
    <x v="0"/>
    <x v="1"/>
    <x v="8"/>
    <x v="0"/>
    <x v="1"/>
    <x v="0"/>
    <n v="-175838.3"/>
    <n v="-175838.3"/>
    <x v="0"/>
    <x v="0"/>
    <x v="0"/>
    <n v="213396"/>
    <n v="175838.3"/>
    <n v="0"/>
    <x v="0"/>
    <m/>
  </r>
  <r>
    <n v="28112"/>
    <n v="825"/>
    <d v="2001-09-18T00:00:00"/>
    <x v="0"/>
    <n v="9995961"/>
    <x v="8"/>
    <x v="0"/>
    <n v="1491799.76"/>
    <n v="391960"/>
    <n v="391960"/>
    <n v="391960"/>
    <n v="3.806"/>
    <m/>
    <x v="0"/>
    <n v="0"/>
    <n v="-584020.4"/>
    <n v="-584020.4"/>
    <x v="1"/>
    <x v="0"/>
    <x v="1"/>
    <x v="8"/>
    <x v="0"/>
    <x v="1"/>
    <x v="0"/>
    <n v="-584020.4"/>
    <n v="-584020.4"/>
    <x v="0"/>
    <x v="2"/>
    <x v="0"/>
    <n v="391960"/>
    <n v="584020.4"/>
    <n v="0"/>
    <x v="0"/>
    <m/>
  </r>
  <r>
    <n v="28134"/>
    <n v="823"/>
    <d v="2001-09-19T00:00:00"/>
    <x v="0"/>
    <n v="9995777"/>
    <x v="8"/>
    <x v="0"/>
    <n v="603468.54"/>
    <n v="167910"/>
    <n v="167910"/>
    <n v="167910"/>
    <n v="3.5939999999999999"/>
    <m/>
    <x v="0"/>
    <n v="0"/>
    <n v="-214588.98"/>
    <n v="-214588.98"/>
    <x v="1"/>
    <x v="0"/>
    <x v="1"/>
    <x v="8"/>
    <x v="0"/>
    <x v="1"/>
    <x v="0"/>
    <n v="-214588.98"/>
    <n v="-214588.98"/>
    <x v="0"/>
    <x v="2"/>
    <x v="0"/>
    <n v="167910"/>
    <n v="214588.98"/>
    <n v="0"/>
    <x v="0"/>
    <m/>
  </r>
  <r>
    <n v="28136"/>
    <n v="856"/>
    <d v="2001-09-19T00:00:00"/>
    <x v="0"/>
    <n v="9996666"/>
    <x v="8"/>
    <x v="0"/>
    <n v="11425.25"/>
    <n v="3682"/>
    <n v="3682"/>
    <n v="3682"/>
    <n v="3.1030000000000002"/>
    <m/>
    <x v="0"/>
    <n v="0"/>
    <n v="-2897.73"/>
    <n v="-2897.73"/>
    <x v="1"/>
    <x v="0"/>
    <x v="1"/>
    <x v="8"/>
    <x v="0"/>
    <x v="1"/>
    <x v="0"/>
    <n v="-2897.73"/>
    <n v="-2897.73"/>
    <x v="0"/>
    <x v="0"/>
    <x v="0"/>
    <n v="3682"/>
    <n v="2897.73"/>
    <n v="0"/>
    <x v="0"/>
    <m/>
  </r>
  <r>
    <n v="28137"/>
    <n v="856"/>
    <d v="2001-09-19T00:00:00"/>
    <x v="0"/>
    <n v="9996666"/>
    <x v="8"/>
    <x v="0"/>
    <n v="66975.149999999994"/>
    <n v="21584"/>
    <n v="21584"/>
    <n v="21584"/>
    <n v="3.1030000000000002"/>
    <m/>
    <x v="0"/>
    <n v="0"/>
    <n v="-16986.61"/>
    <n v="-16986.61"/>
    <x v="1"/>
    <x v="0"/>
    <x v="1"/>
    <x v="8"/>
    <x v="0"/>
    <x v="1"/>
    <x v="0"/>
    <n v="-16986.61"/>
    <n v="-16986.61"/>
    <x v="0"/>
    <x v="10"/>
    <x v="0"/>
    <n v="21584"/>
    <n v="16986.61"/>
    <n v="0"/>
    <x v="0"/>
    <m/>
  </r>
  <r>
    <n v="28140"/>
    <n v="856"/>
    <d v="2001-09-19T00:00:00"/>
    <x v="0"/>
    <n v="9996666"/>
    <x v="8"/>
    <x v="0"/>
    <n v="402279.13"/>
    <n v="129642"/>
    <n v="129642"/>
    <n v="129642"/>
    <n v="3.1030000000000002"/>
    <m/>
    <x v="0"/>
    <n v="0"/>
    <n v="-102028.25"/>
    <n v="-102028.25"/>
    <x v="1"/>
    <x v="0"/>
    <x v="1"/>
    <x v="8"/>
    <x v="0"/>
    <x v="1"/>
    <x v="0"/>
    <n v="-102028.25"/>
    <n v="-102028.25"/>
    <x v="0"/>
    <x v="2"/>
    <x v="0"/>
    <n v="129642"/>
    <n v="102028.25"/>
    <n v="0"/>
    <x v="0"/>
    <m/>
  </r>
  <r>
    <n v="28141"/>
    <n v="856"/>
    <d v="2001-09-19T00:00:00"/>
    <x v="0"/>
    <n v="9996666"/>
    <x v="8"/>
    <x v="0"/>
    <n v="161123.28"/>
    <n v="51925"/>
    <n v="51925"/>
    <n v="51925"/>
    <n v="3.1030000000000002"/>
    <m/>
    <x v="0"/>
    <n v="0"/>
    <n v="-40864.97"/>
    <n v="-40864.97"/>
    <x v="1"/>
    <x v="0"/>
    <x v="1"/>
    <x v="8"/>
    <x v="0"/>
    <x v="1"/>
    <x v="0"/>
    <n v="-40864.97"/>
    <n v="-40864.97"/>
    <x v="0"/>
    <x v="7"/>
    <x v="0"/>
    <n v="51925"/>
    <n v="40864.980000000003"/>
    <n v="0"/>
    <x v="0"/>
    <m/>
  </r>
  <r>
    <n v="28142"/>
    <n v="856"/>
    <d v="2001-09-19T00:00:00"/>
    <x v="0"/>
    <n v="9996666"/>
    <x v="8"/>
    <x v="0"/>
    <n v="647422.32999999996"/>
    <n v="208644"/>
    <n v="208644"/>
    <n v="208644"/>
    <n v="3.1030000000000002"/>
    <m/>
    <x v="0"/>
    <n v="0"/>
    <n v="-164202.82999999999"/>
    <n v="-164202.82999999999"/>
    <x v="1"/>
    <x v="0"/>
    <x v="1"/>
    <x v="8"/>
    <x v="0"/>
    <x v="1"/>
    <x v="0"/>
    <n v="-164202.82999999999"/>
    <n v="-164202.82999999999"/>
    <x v="0"/>
    <x v="9"/>
    <x v="0"/>
    <n v="208644"/>
    <n v="164202.82999999999"/>
    <n v="0"/>
    <x v="0"/>
    <m/>
  </r>
  <r>
    <n v="28143"/>
    <n v="856"/>
    <d v="2001-09-19T00:00:00"/>
    <x v="0"/>
    <n v="9996666"/>
    <x v="8"/>
    <x v="0"/>
    <n v="96816.7"/>
    <n v="31201"/>
    <n v="31201"/>
    <n v="31201"/>
    <n v="3.1030000000000002"/>
    <m/>
    <x v="0"/>
    <n v="0"/>
    <n v="-24555.19"/>
    <n v="-24555.19"/>
    <x v="1"/>
    <x v="0"/>
    <x v="1"/>
    <x v="8"/>
    <x v="0"/>
    <x v="1"/>
    <x v="0"/>
    <n v="-24555.19"/>
    <n v="-24555.19"/>
    <x v="0"/>
    <x v="5"/>
    <x v="0"/>
    <n v="31201"/>
    <n v="24555.19"/>
    <n v="0"/>
    <x v="0"/>
    <m/>
  </r>
  <r>
    <n v="28144"/>
    <n v="856"/>
    <d v="2001-09-19T00:00:00"/>
    <x v="0"/>
    <n v="9996666"/>
    <x v="8"/>
    <x v="0"/>
    <n v="24076.18"/>
    <n v="7759"/>
    <n v="7759"/>
    <n v="7759"/>
    <n v="3.1030000000000002"/>
    <m/>
    <x v="0"/>
    <n v="0"/>
    <n v="-6106.33"/>
    <n v="-6106.33"/>
    <x v="1"/>
    <x v="0"/>
    <x v="1"/>
    <x v="8"/>
    <x v="0"/>
    <x v="1"/>
    <x v="0"/>
    <n v="-6106.33"/>
    <n v="-6106.33"/>
    <x v="0"/>
    <x v="6"/>
    <x v="0"/>
    <n v="7759"/>
    <n v="6106.33"/>
    <n v="0"/>
    <x v="0"/>
    <m/>
  </r>
  <r>
    <n v="28333"/>
    <n v="879"/>
    <d v="2001-09-27T00:00:00"/>
    <x v="0"/>
    <n v="9996817"/>
    <x v="8"/>
    <x v="0"/>
    <n v="921070.66"/>
    <n v="332877"/>
    <n v="332877"/>
    <n v="332877"/>
    <n v="2.7669999999999999"/>
    <m/>
    <x v="0"/>
    <n v="0"/>
    <n v="-150127.53"/>
    <n v="-150127.53"/>
    <x v="1"/>
    <x v="0"/>
    <x v="1"/>
    <x v="8"/>
    <x v="0"/>
    <x v="1"/>
    <x v="0"/>
    <n v="-150127.53"/>
    <n v="-150127.53"/>
    <x v="0"/>
    <x v="0"/>
    <x v="0"/>
    <n v="332877"/>
    <n v="150127.53"/>
    <n v="0"/>
    <x v="0"/>
    <m/>
  </r>
  <r>
    <n v="28334"/>
    <n v="879"/>
    <d v="2001-09-27T00:00:00"/>
    <x v="0"/>
    <n v="9996817"/>
    <x v="8"/>
    <x v="0"/>
    <n v="159232.54999999999"/>
    <n v="57547"/>
    <n v="57547"/>
    <n v="57547"/>
    <n v="2.7669999999999999"/>
    <m/>
    <x v="0"/>
    <n v="0"/>
    <n v="-25953.7"/>
    <n v="-25953.7"/>
    <x v="1"/>
    <x v="0"/>
    <x v="1"/>
    <x v="8"/>
    <x v="0"/>
    <x v="1"/>
    <x v="0"/>
    <n v="-25953.7"/>
    <n v="-25953.7"/>
    <x v="0"/>
    <x v="1"/>
    <x v="0"/>
    <n v="57547"/>
    <n v="25953.7"/>
    <n v="0"/>
    <x v="0"/>
    <m/>
  </r>
  <r>
    <n v="28441"/>
    <n v="890"/>
    <d v="2001-10-15T00:00:00"/>
    <x v="0"/>
    <n v="9996844"/>
    <x v="8"/>
    <x v="0"/>
    <n v="614381.25"/>
    <n v="232500"/>
    <n v="232500"/>
    <n v="232500"/>
    <n v="2.6425000000000001"/>
    <m/>
    <x v="0"/>
    <n v="0"/>
    <n v="-75911.25"/>
    <n v="-75911.25"/>
    <x v="1"/>
    <x v="0"/>
    <x v="1"/>
    <x v="8"/>
    <x v="0"/>
    <x v="1"/>
    <x v="0"/>
    <n v="-75911.25"/>
    <n v="-75911.25"/>
    <x v="0"/>
    <x v="0"/>
    <x v="0"/>
    <n v="232500"/>
    <n v="75911.25"/>
    <n v="0"/>
    <x v="0"/>
    <m/>
  </r>
  <r>
    <n v="20178"/>
    <m/>
    <d v="2000-10-19T00:00:00"/>
    <x v="1"/>
    <n v="9990037"/>
    <x v="0"/>
    <x v="0"/>
    <n v="-30443.97"/>
    <n v="-100000"/>
    <n v="-99816.31"/>
    <n v="100000"/>
    <n v="0.30499999999999999"/>
    <n v="0.14499999999999999"/>
    <x v="0"/>
    <n v="-14500"/>
    <n v="16000"/>
    <n v="15970.6096"/>
    <x v="0"/>
    <x v="0"/>
    <x v="0"/>
    <x v="0"/>
    <x v="0"/>
    <x v="0"/>
    <x v="0"/>
    <n v="12477.04"/>
    <n v="12500"/>
    <x v="0"/>
    <x v="0"/>
    <x v="0"/>
    <n v="0"/>
    <n v="-12477.04"/>
    <n v="-99816.31"/>
    <x v="0"/>
    <s v="InterBook Deal (Rolled Back) DS#002(Accrual to Spec shifts)"/>
  </r>
  <r>
    <n v="22109"/>
    <m/>
    <d v="2001-01-12T00:00:00"/>
    <x v="1"/>
    <n v="9990037"/>
    <x v="0"/>
    <x v="0"/>
    <n v="30443.97"/>
    <n v="100000"/>
    <n v="99816.31"/>
    <n v="-100000"/>
    <n v="0.30499999999999999"/>
    <n v="0.14499999999999999"/>
    <x v="0"/>
    <n v="14500"/>
    <n v="-16000"/>
    <n v="-15970.6096"/>
    <x v="0"/>
    <x v="0"/>
    <x v="0"/>
    <x v="0"/>
    <x v="0"/>
    <x v="0"/>
    <x v="0"/>
    <n v="-12477.04"/>
    <n v="-12500"/>
    <x v="0"/>
    <x v="1"/>
    <x v="0"/>
    <n v="0"/>
    <n v="12477.04"/>
    <n v="99816.31"/>
    <x v="0"/>
    <s v="InterBook Deal Rollback of Deal 20178: DS#002(Accrual to Spe"/>
  </r>
  <r>
    <n v="22110"/>
    <m/>
    <d v="2001-01-12T00:00:00"/>
    <x v="1"/>
    <n v="9990037"/>
    <x v="0"/>
    <x v="0"/>
    <n v="-30443.97"/>
    <n v="-100000"/>
    <n v="-99816.31"/>
    <n v="100000"/>
    <n v="0.30499999999999999"/>
    <n v="0.14499999999999999"/>
    <x v="0"/>
    <n v="-14500"/>
    <n v="16000"/>
    <n v="15970.6096"/>
    <x v="0"/>
    <x v="0"/>
    <x v="0"/>
    <x v="0"/>
    <x v="0"/>
    <x v="0"/>
    <x v="0"/>
    <n v="12477.04"/>
    <n v="12500"/>
    <x v="0"/>
    <x v="1"/>
    <x v="0"/>
    <n v="0"/>
    <n v="-12477.04"/>
    <n v="-99816.31"/>
    <x v="0"/>
    <s v="DS#002"/>
  </r>
  <r>
    <n v="22129"/>
    <n v="216"/>
    <d v="2001-01-17T00:00:00"/>
    <x v="1"/>
    <n v="9991383"/>
    <x v="0"/>
    <x v="0"/>
    <n v="-773576.38"/>
    <n v="-2500000"/>
    <n v="-2495407.67"/>
    <n v="2500000"/>
    <n v="0.31"/>
    <n v="0.14499999999999999"/>
    <x v="0"/>
    <n v="-362500"/>
    <n v="412500"/>
    <n v="411742.26555000001"/>
    <x v="0"/>
    <x v="0"/>
    <x v="0"/>
    <x v="0"/>
    <x v="0"/>
    <x v="0"/>
    <x v="0"/>
    <n v="324403"/>
    <n v="325000"/>
    <x v="0"/>
    <x v="0"/>
    <x v="0"/>
    <n v="0"/>
    <n v="-324403"/>
    <n v="-2495407.67"/>
    <x v="0"/>
    <s v="DS #000216 Basis hedge on storage withdrawals for TCO"/>
  </r>
  <r>
    <n v="20101"/>
    <m/>
    <d v="2000-09-05T00:00:00"/>
    <x v="1"/>
    <n v="320059"/>
    <x v="0"/>
    <x v="0"/>
    <n v="152219.87"/>
    <n v="500000"/>
    <n v="499081.53"/>
    <n v="500000"/>
    <n v="0.30499999999999999"/>
    <n v="0.16500000000000001"/>
    <x v="0"/>
    <n v="82500"/>
    <n v="-70000"/>
    <n v="-69871.414199999999"/>
    <x v="0"/>
    <x v="0"/>
    <x v="0"/>
    <x v="0"/>
    <x v="0"/>
    <x v="1"/>
    <x v="0"/>
    <n v="-62385.19"/>
    <n v="-62500"/>
    <x v="0"/>
    <x v="0"/>
    <x v="0"/>
    <n v="0"/>
    <n v="62385.19"/>
    <n v="499081.53"/>
    <x v="0"/>
    <s v="Purchashed from Dick Jenkins"/>
  </r>
  <r>
    <n v="20103"/>
    <m/>
    <d v="2000-09-07T00:00:00"/>
    <x v="1"/>
    <n v="320061"/>
    <x v="0"/>
    <x v="0"/>
    <n v="100315.39"/>
    <n v="300000"/>
    <n v="299448.92"/>
    <n v="300000"/>
    <n v="0.33500000000000002"/>
    <n v="0.16500000000000001"/>
    <x v="0"/>
    <n v="49500"/>
    <n v="-51000"/>
    <n v="-50906.316400000003"/>
    <x v="0"/>
    <x v="0"/>
    <x v="0"/>
    <x v="0"/>
    <x v="0"/>
    <x v="1"/>
    <x v="0"/>
    <n v="-46414.58"/>
    <n v="-46500"/>
    <x v="0"/>
    <x v="0"/>
    <x v="0"/>
    <n v="0"/>
    <n v="46414.58"/>
    <n v="299448.92"/>
    <x v="0"/>
    <s v="Purchased Basis from Dick Jenkins through Mike Garred"/>
  </r>
  <r>
    <n v="20115"/>
    <m/>
    <d v="2000-09-13T00:00:00"/>
    <x v="1"/>
    <n v="320073"/>
    <x v="0"/>
    <x v="0"/>
    <n v="119779.57"/>
    <n v="300000"/>
    <n v="299448.92"/>
    <n v="300000"/>
    <n v="0.4"/>
    <n v="0.16500000000000001"/>
    <x v="0"/>
    <n v="49500"/>
    <n v="-70500"/>
    <n v="-70370.496199999994"/>
    <x v="0"/>
    <x v="0"/>
    <x v="0"/>
    <x v="0"/>
    <x v="0"/>
    <x v="1"/>
    <x v="0"/>
    <n v="-65878.759999999995"/>
    <n v="-66000"/>
    <x v="0"/>
    <x v="0"/>
    <x v="0"/>
    <n v="0"/>
    <n v="65878.759999999995"/>
    <n v="299448.92"/>
    <x v="0"/>
    <s v="Bought from Brad Mckay"/>
  </r>
  <r>
    <n v="20894"/>
    <n v="61"/>
    <d v="2000-11-07T00:00:00"/>
    <x v="1"/>
    <n v="9990546"/>
    <x v="0"/>
    <x v="0"/>
    <n v="33538.28"/>
    <n v="120000"/>
    <n v="119779.57"/>
    <n v="120000"/>
    <n v="0.28000000000000003"/>
    <n v="0.16500000000000001"/>
    <x v="0"/>
    <n v="19800"/>
    <n v="-13800"/>
    <n v="-13774.650550000004"/>
    <x v="0"/>
    <x v="0"/>
    <x v="0"/>
    <x v="0"/>
    <x v="0"/>
    <x v="1"/>
    <x v="0"/>
    <n v="-11977.96"/>
    <n v="-12000"/>
    <x v="0"/>
    <x v="0"/>
    <x v="0"/>
    <n v="0"/>
    <n v="11977.96"/>
    <n v="119779.57"/>
    <x v="0"/>
    <s v="DS #000061 Orig put in at 12,000/mo s/b 120,000."/>
  </r>
  <r>
    <n v="21687"/>
    <n v="91"/>
    <d v="2000-12-06T00:00:00"/>
    <x v="1"/>
    <n v="9991104"/>
    <x v="0"/>
    <x v="0"/>
    <n v="57269.61"/>
    <n v="150000"/>
    <n v="149724.46"/>
    <n v="150000"/>
    <n v="0.38250000000000001"/>
    <n v="0.16500000000000001"/>
    <x v="0"/>
    <n v="24750"/>
    <n v="-32625"/>
    <n v="-32565.070049999998"/>
    <x v="0"/>
    <x v="0"/>
    <x v="0"/>
    <x v="0"/>
    <x v="0"/>
    <x v="1"/>
    <x v="0"/>
    <n v="-30319.200000000001"/>
    <n v="-30375"/>
    <x v="0"/>
    <x v="0"/>
    <x v="0"/>
    <n v="0"/>
    <n v="30319.200000000001"/>
    <n v="149724.46"/>
    <x v="0"/>
    <s v="DS #000091"/>
  </r>
  <r>
    <n v="21716"/>
    <m/>
    <d v="2000-12-12T00:00:00"/>
    <x v="1"/>
    <n v="9991088"/>
    <x v="0"/>
    <x v="0"/>
    <n v="92829.17"/>
    <n v="300000"/>
    <n v="299448.92"/>
    <n v="300000"/>
    <n v="0.31"/>
    <n v="0.16500000000000001"/>
    <x v="0"/>
    <n v="49500"/>
    <n v="-43500"/>
    <n v="-43420.093399999998"/>
    <x v="0"/>
    <x v="0"/>
    <x v="0"/>
    <x v="0"/>
    <x v="0"/>
    <x v="1"/>
    <x v="0"/>
    <n v="-38928.36"/>
    <n v="-39000"/>
    <x v="0"/>
    <x v="0"/>
    <x v="0"/>
    <n v="0"/>
    <n v="38928.36"/>
    <n v="299448.92"/>
    <x v="0"/>
    <s v="Recreation of Deal 21669 - Added February 2002"/>
  </r>
  <r>
    <n v="22720"/>
    <n v="182"/>
    <d v="2001-03-02T00:00:00"/>
    <x v="1"/>
    <n v="9991298"/>
    <x v="0"/>
    <x v="0"/>
    <n v="50906.32"/>
    <n v="150000"/>
    <n v="149724.46"/>
    <n v="150000"/>
    <n v="0.34"/>
    <n v="0.16500000000000001"/>
    <x v="0"/>
    <n v="24750"/>
    <n v="-26250"/>
    <n v="-26201.780500000001"/>
    <x v="0"/>
    <x v="0"/>
    <x v="0"/>
    <x v="0"/>
    <x v="0"/>
    <x v="1"/>
    <x v="0"/>
    <n v="-23955.91"/>
    <n v="-24000"/>
    <x v="0"/>
    <x v="0"/>
    <x v="0"/>
    <n v="0"/>
    <n v="23955.91"/>
    <n v="149724.46"/>
    <x v="0"/>
    <s v="DS #000182"/>
  </r>
  <r>
    <n v="25098"/>
    <n v="437"/>
    <d v="2001-06-07T00:00:00"/>
    <x v="1"/>
    <n v="9993933"/>
    <x v="0"/>
    <x v="0"/>
    <n v="65277.1"/>
    <n v="246782"/>
    <n v="246328.68"/>
    <n v="246782"/>
    <n v="0.26500000000000001"/>
    <n v="0.16500000000000001"/>
    <x v="0"/>
    <n v="40719.03"/>
    <n v="-24678.2"/>
    <n v="-24632.868000000002"/>
    <x v="0"/>
    <x v="0"/>
    <x v="0"/>
    <x v="0"/>
    <x v="0"/>
    <x v="1"/>
    <x v="0"/>
    <n v="-20937.939999999999"/>
    <n v="-20976.47"/>
    <x v="0"/>
    <x v="0"/>
    <x v="0"/>
    <n v="0"/>
    <n v="20937.939999999999"/>
    <n v="246328.68"/>
    <x v="0"/>
    <m/>
  </r>
  <r>
    <n v="25442"/>
    <n v="713"/>
    <d v="2001-06-29T00:00:00"/>
    <x v="1"/>
    <n v="9994234"/>
    <x v="0"/>
    <x v="0"/>
    <n v="134511.26"/>
    <n v="561495"/>
    <n v="560463.56999999995"/>
    <n v="561495"/>
    <n v="0.24"/>
    <n v="0.16500000000000001"/>
    <x v="0"/>
    <n v="92646.675000000003"/>
    <n v="-42112.124999999993"/>
    <n v="-42034.767749999985"/>
    <x v="0"/>
    <x v="0"/>
    <x v="0"/>
    <x v="0"/>
    <x v="0"/>
    <x v="1"/>
    <x v="0"/>
    <n v="-33627.81"/>
    <n v="-33689.699999999997"/>
    <x v="0"/>
    <x v="0"/>
    <x v="0"/>
    <n v="0"/>
    <n v="33627.81"/>
    <n v="560463.56999999995"/>
    <x v="0"/>
    <m/>
  </r>
  <r>
    <n v="28361"/>
    <n v="901"/>
    <d v="2001-10-03T00:00:00"/>
    <x v="1"/>
    <n v="9996870"/>
    <x v="0"/>
    <x v="0"/>
    <n v="36744.879999999997"/>
    <n v="155000"/>
    <n v="154715.28"/>
    <n v="155000"/>
    <n v="0.23749999999999999"/>
    <n v="0.16500000000000001"/>
    <x v="0"/>
    <n v="25575"/>
    <n v="-11237.5"/>
    <n v="-11216.857799999996"/>
    <x v="0"/>
    <x v="0"/>
    <x v="0"/>
    <x v="0"/>
    <x v="0"/>
    <x v="1"/>
    <x v="0"/>
    <n v="-8896.1299999999992"/>
    <n v="-8912.5"/>
    <x v="0"/>
    <x v="0"/>
    <x v="0"/>
    <n v="0"/>
    <n v="8896.1299999999992"/>
    <n v="154715.28"/>
    <x v="0"/>
    <m/>
  </r>
  <r>
    <n v="28362"/>
    <n v="901"/>
    <d v="2001-10-03T00:00:00"/>
    <x v="1"/>
    <n v="9996871"/>
    <x v="0"/>
    <x v="0"/>
    <n v="36744.879999999997"/>
    <n v="155000"/>
    <n v="154715.28"/>
    <n v="155000"/>
    <n v="0.23749999999999999"/>
    <n v="0.16500000000000001"/>
    <x v="0"/>
    <n v="25575"/>
    <n v="-11237.5"/>
    <n v="-11216.857799999996"/>
    <x v="0"/>
    <x v="0"/>
    <x v="0"/>
    <x v="0"/>
    <x v="0"/>
    <x v="1"/>
    <x v="0"/>
    <n v="-8896.1299999999992"/>
    <n v="-8912.5"/>
    <x v="0"/>
    <x v="0"/>
    <x v="0"/>
    <n v="0"/>
    <n v="8896.1299999999992"/>
    <n v="154715.28"/>
    <x v="0"/>
    <m/>
  </r>
  <r>
    <n v="29002"/>
    <n v="957"/>
    <d v="2001-11-20T00:00:00"/>
    <x v="1"/>
    <n v="9997380"/>
    <x v="0"/>
    <x v="0"/>
    <n v="71169.03"/>
    <n v="310000"/>
    <n v="309430.55"/>
    <n v="310000"/>
    <n v="0.23"/>
    <n v="0.16500000000000001"/>
    <x v="0"/>
    <n v="51150"/>
    <n v="-20150"/>
    <n v="-20112.98575"/>
    <x v="0"/>
    <x v="0"/>
    <x v="0"/>
    <x v="0"/>
    <x v="0"/>
    <x v="1"/>
    <x v="0"/>
    <n v="-15471.53"/>
    <n v="-15500"/>
    <x v="0"/>
    <x v="0"/>
    <x v="0"/>
    <n v="0"/>
    <n v="15471.53"/>
    <n v="309430.55"/>
    <x v="0"/>
    <m/>
  </r>
  <r>
    <n v="29003"/>
    <n v="958"/>
    <d v="2001-11-20T00:00:00"/>
    <x v="1"/>
    <n v="9997381"/>
    <x v="0"/>
    <x v="0"/>
    <n v="71169.03"/>
    <n v="310000"/>
    <n v="309430.55"/>
    <n v="310000"/>
    <n v="0.23"/>
    <n v="0.16500000000000001"/>
    <x v="0"/>
    <n v="51150"/>
    <n v="-20150"/>
    <n v="-20112.98575"/>
    <x v="0"/>
    <x v="0"/>
    <x v="0"/>
    <x v="0"/>
    <x v="0"/>
    <x v="1"/>
    <x v="0"/>
    <n v="-15471.53"/>
    <n v="-15500"/>
    <x v="0"/>
    <x v="0"/>
    <x v="0"/>
    <n v="0"/>
    <n v="15471.53"/>
    <n v="309430.55"/>
    <x v="0"/>
    <m/>
  </r>
  <r>
    <n v="9934"/>
    <m/>
    <d v="2000-07-07T00:00:00"/>
    <x v="1"/>
    <n v="319934"/>
    <x v="3"/>
    <x v="0"/>
    <n v="6.9"/>
    <n v="532"/>
    <n v="531.02"/>
    <n v="532"/>
    <n v="1.2999999999999999E-2"/>
    <n v="-0.03"/>
    <x v="0"/>
    <n v="-15.96"/>
    <n v="-22.875999999999998"/>
    <n v="-22.833859999999998"/>
    <x v="0"/>
    <x v="0"/>
    <x v="0"/>
    <x v="3"/>
    <x v="0"/>
    <x v="1"/>
    <x v="0"/>
    <n v="-30.8"/>
    <n v="-30.86"/>
    <x v="0"/>
    <x v="2"/>
    <x v="0"/>
    <n v="0"/>
    <n v="30.8"/>
    <n v="531.02"/>
    <x v="0"/>
    <s v="Sonat Buy Financial - N67489.B"/>
  </r>
  <r>
    <n v="20890"/>
    <m/>
    <d v="2000-11-06T00:00:00"/>
    <x v="1"/>
    <n v="319933"/>
    <x v="3"/>
    <x v="0"/>
    <n v="-9.73"/>
    <n v="390"/>
    <n v="389.28"/>
    <n v="390"/>
    <n v="-2.5000000000000001E-2"/>
    <n v="-0.03"/>
    <x v="0"/>
    <n v="-11.7"/>
    <n v="-1.95"/>
    <n v="-1.9463999999999988"/>
    <x v="0"/>
    <x v="0"/>
    <x v="0"/>
    <x v="3"/>
    <x v="0"/>
    <x v="1"/>
    <x v="0"/>
    <n v="-7.79"/>
    <n v="-7.8"/>
    <x v="0"/>
    <x v="2"/>
    <x v="0"/>
    <n v="0"/>
    <n v="7.79"/>
    <n v="389.28"/>
    <x v="0"/>
    <s v="Sonat Financial Buy - N73427.B Input as Physical s/b Financi"/>
  </r>
  <r>
    <n v="22564"/>
    <n v="306"/>
    <d v="2001-02-15T00:00:00"/>
    <x v="1"/>
    <n v="9991595"/>
    <x v="3"/>
    <x v="0"/>
    <n v="-499.08"/>
    <n v="100000"/>
    <n v="99816.31"/>
    <n v="100000"/>
    <n v="-5.0000000000000001E-3"/>
    <n v="-0.03"/>
    <x v="0"/>
    <n v="-3000"/>
    <n v="-2500"/>
    <n v="-2495.4077499999999"/>
    <x v="0"/>
    <x v="0"/>
    <x v="0"/>
    <x v="3"/>
    <x v="0"/>
    <x v="1"/>
    <x v="0"/>
    <n v="-3992.65"/>
    <n v="-4000"/>
    <x v="0"/>
    <x v="2"/>
    <x v="0"/>
    <n v="0"/>
    <n v="3992.65"/>
    <n v="99816.31"/>
    <x v="0"/>
    <s v="DS #000306"/>
  </r>
  <r>
    <n v="27284"/>
    <n v="824"/>
    <d v="2001-08-20T00:00:00"/>
    <x v="1"/>
    <n v="9995964"/>
    <x v="3"/>
    <x v="0"/>
    <n v="-10963.6"/>
    <n v="878702"/>
    <n v="877087.88"/>
    <n v="878702"/>
    <n v="-1.2500000000000001E-2"/>
    <n v="-0.03"/>
    <x v="0"/>
    <n v="-26361.06"/>
    <n v="-15377.284999999998"/>
    <n v="-15349.037899999999"/>
    <x v="0"/>
    <x v="0"/>
    <x v="0"/>
    <x v="3"/>
    <x v="0"/>
    <x v="1"/>
    <x v="0"/>
    <n v="-28505.360000000001"/>
    <n v="-28557.82"/>
    <x v="0"/>
    <x v="2"/>
    <x v="0"/>
    <n v="0"/>
    <n v="28505.360000000001"/>
    <n v="877087.88"/>
    <x v="0"/>
    <m/>
  </r>
  <r>
    <n v="9941"/>
    <m/>
    <d v="2000-07-07T00:00:00"/>
    <x v="1"/>
    <n v="319941"/>
    <x v="4"/>
    <x v="0"/>
    <n v="158.43"/>
    <n v="-3968"/>
    <n v="-3960.71"/>
    <n v="3968"/>
    <n v="-0.04"/>
    <n v="-5.5E-2"/>
    <x v="0"/>
    <n v="218.24"/>
    <n v="59.52"/>
    <n v="59.410649999999997"/>
    <x v="0"/>
    <x v="0"/>
    <x v="0"/>
    <x v="4"/>
    <x v="0"/>
    <x v="0"/>
    <x v="0"/>
    <n v="99.02"/>
    <n v="99.2"/>
    <x v="0"/>
    <x v="0"/>
    <x v="0"/>
    <n v="0"/>
    <n v="-99.02"/>
    <n v="-3960.71"/>
    <x v="0"/>
    <s v="Tetco-ELA Sale Financial - N73425.A"/>
  </r>
  <r>
    <n v="9952"/>
    <m/>
    <d v="2000-07-07T00:00:00"/>
    <x v="1"/>
    <n v="319952"/>
    <x v="5"/>
    <x v="0"/>
    <n v="1507.55"/>
    <n v="3596"/>
    <n v="3589.39"/>
    <n v="3596"/>
    <n v="0.42"/>
    <n v="0.82"/>
    <x v="0"/>
    <n v="2948.72"/>
    <n v="1438.4"/>
    <n v="1435.7559999999999"/>
    <x v="0"/>
    <x v="0"/>
    <x v="0"/>
    <x v="5"/>
    <x v="0"/>
    <x v="1"/>
    <x v="0"/>
    <n v="1938.27"/>
    <n v="1941.84"/>
    <x v="0"/>
    <x v="0"/>
    <x v="0"/>
    <n v="0"/>
    <n v="-1938.27"/>
    <n v="3589.39"/>
    <x v="0"/>
    <s v="TetcoM3 Buy Financial - N73425.8"/>
  </r>
  <r>
    <n v="27285"/>
    <n v="822"/>
    <d v="2001-08-20T00:00:00"/>
    <x v="1"/>
    <n v="9995965"/>
    <x v="6"/>
    <x v="0"/>
    <n v="25216.29"/>
    <n v="348451"/>
    <n v="347810.92"/>
    <n v="348451"/>
    <n v="7.2499999999999995E-2"/>
    <n v="3.5000000000000003E-2"/>
    <x v="0"/>
    <n v="12195.785000000002"/>
    <n v="-13066.912499999997"/>
    <n v="-13042.909499999996"/>
    <x v="0"/>
    <x v="0"/>
    <x v="0"/>
    <x v="6"/>
    <x v="0"/>
    <x v="1"/>
    <x v="0"/>
    <n v="-12173.38"/>
    <n v="-12195.79"/>
    <x v="0"/>
    <x v="2"/>
    <x v="0"/>
    <n v="0"/>
    <n v="12173.38"/>
    <n v="347810.92"/>
    <x v="0"/>
    <m/>
  </r>
  <r>
    <n v="26966"/>
    <n v="809"/>
    <d v="2001-08-01T00:00:00"/>
    <x v="1"/>
    <n v="9995732"/>
    <x v="7"/>
    <x v="0"/>
    <n v="-190299.79"/>
    <n v="-155000"/>
    <n v="-154715.28"/>
    <n v="155000"/>
    <n v="1.23"/>
    <n v="1.41"/>
    <x v="0"/>
    <n v="-218550"/>
    <n v="-27900"/>
    <n v="-27848.75039999999"/>
    <x v="0"/>
    <x v="0"/>
    <x v="0"/>
    <x v="7"/>
    <x v="0"/>
    <x v="0"/>
    <x v="0"/>
    <n v="-66527.570000000007"/>
    <n v="-66650"/>
    <x v="0"/>
    <x v="1"/>
    <x v="0"/>
    <n v="0"/>
    <n v="66527.570000000007"/>
    <n v="-154715.28"/>
    <x v="0"/>
    <m/>
  </r>
  <r>
    <n v="28768"/>
    <n v="724"/>
    <d v="2001-11-15T00:00:00"/>
    <x v="1"/>
    <n v="9995404"/>
    <x v="7"/>
    <x v="0"/>
    <n v="-184111.18"/>
    <n v="-155000"/>
    <n v="-154715.28"/>
    <n v="155000"/>
    <n v="1.19"/>
    <n v="1.41"/>
    <x v="0"/>
    <n v="-218550"/>
    <n v="-34100"/>
    <n v="-34037.361599999997"/>
    <x v="0"/>
    <x v="0"/>
    <x v="0"/>
    <x v="7"/>
    <x v="0"/>
    <x v="0"/>
    <x v="0"/>
    <n v="-72716.179999999993"/>
    <n v="-72850"/>
    <x v="0"/>
    <x v="1"/>
    <x v="0"/>
    <n v="0"/>
    <n v="72716.179999999993"/>
    <n v="-154715.28"/>
    <x v="0"/>
    <m/>
  </r>
  <r>
    <n v="25097"/>
    <n v="436"/>
    <d v="2001-06-07T00:00:00"/>
    <x v="1"/>
    <n v="9993932"/>
    <x v="7"/>
    <x v="0"/>
    <n v="203450.59"/>
    <n v="155000"/>
    <n v="154715.28"/>
    <n v="155000"/>
    <n v="1.3149999999999999"/>
    <n v="1.5"/>
    <x v="0"/>
    <n v="232500"/>
    <n v="28675"/>
    <n v="28622.32680000001"/>
    <x v="0"/>
    <x v="0"/>
    <x v="0"/>
    <x v="7"/>
    <x v="0"/>
    <x v="1"/>
    <x v="0"/>
    <n v="53376.77"/>
    <n v="53475"/>
    <x v="0"/>
    <x v="1"/>
    <x v="0"/>
    <n v="0"/>
    <n v="-53376.77"/>
    <n v="154715.28"/>
    <x v="0"/>
    <m/>
  </r>
  <r>
    <n v="25263"/>
    <n v="642"/>
    <d v="2001-06-19T00:00:00"/>
    <x v="1"/>
    <n v="9994085"/>
    <x v="7"/>
    <x v="0"/>
    <n v="199582.71"/>
    <n v="155000"/>
    <n v="154715.28"/>
    <n v="155000"/>
    <n v="1.29"/>
    <n v="1.5"/>
    <x v="0"/>
    <n v="232500"/>
    <n v="32550"/>
    <n v="32490.208799999993"/>
    <x v="0"/>
    <x v="0"/>
    <x v="0"/>
    <x v="7"/>
    <x v="0"/>
    <x v="1"/>
    <x v="0"/>
    <n v="57244.65"/>
    <n v="57350"/>
    <x v="0"/>
    <x v="1"/>
    <x v="0"/>
    <n v="0"/>
    <n v="-57244.65"/>
    <n v="154715.28"/>
    <x v="0"/>
    <m/>
  </r>
  <r>
    <n v="20175"/>
    <m/>
    <d v="2000-10-19T00:00:00"/>
    <x v="1"/>
    <n v="9990034"/>
    <x v="8"/>
    <x v="0"/>
    <n v="-469136.64000000001"/>
    <n v="-100000"/>
    <n v="-99816.31"/>
    <n v="100000"/>
    <n v="4.7"/>
    <n v="2.66"/>
    <x v="0"/>
    <n v="-266000"/>
    <n v="204000"/>
    <n v="203625.27239999999"/>
    <x v="1"/>
    <x v="0"/>
    <x v="0"/>
    <x v="8"/>
    <x v="0"/>
    <x v="0"/>
    <x v="0"/>
    <n v="199532.79999999999"/>
    <n v="199900"/>
    <x v="0"/>
    <x v="0"/>
    <x v="0"/>
    <n v="-99816.31"/>
    <n v="-199532.79999999999"/>
    <n v="0"/>
    <x v="0"/>
    <s v="DS#001"/>
  </r>
  <r>
    <n v="22104"/>
    <n v="205"/>
    <d v="2001-01-11T00:00:00"/>
    <x v="1"/>
    <n v="9991358"/>
    <x v="8"/>
    <x v="0"/>
    <n v="-593907.03"/>
    <n v="-100000"/>
    <n v="-99816.31"/>
    <n v="100000"/>
    <n v="5.95"/>
    <n v="2.66"/>
    <x v="0"/>
    <n v="-266000"/>
    <n v="329000"/>
    <n v="328395.65989999997"/>
    <x v="1"/>
    <x v="0"/>
    <x v="0"/>
    <x v="8"/>
    <x v="0"/>
    <x v="0"/>
    <x v="0"/>
    <n v="324303.18"/>
    <n v="324900"/>
    <x v="0"/>
    <x v="1"/>
    <x v="0"/>
    <n v="-99816.31"/>
    <n v="-324303.18"/>
    <n v="0"/>
    <x v="0"/>
    <s v="DS #000205"/>
  </r>
  <r>
    <n v="22113"/>
    <n v="213"/>
    <d v="2001-01-16T00:00:00"/>
    <x v="1"/>
    <n v="9991368"/>
    <x v="8"/>
    <x v="0"/>
    <n v="-2393595.04"/>
    <n v="-400000"/>
    <n v="-399265.23"/>
    <n v="400000"/>
    <n v="5.9950000000000001"/>
    <n v="2.66"/>
    <x v="0"/>
    <n v="-1064000"/>
    <n v="1334000"/>
    <n v="1331549.5420499998"/>
    <x v="1"/>
    <x v="0"/>
    <x v="1"/>
    <x v="8"/>
    <x v="0"/>
    <x v="0"/>
    <x v="0"/>
    <n v="1315179.6599999999"/>
    <n v="1317600"/>
    <x v="0"/>
    <x v="2"/>
    <x v="0"/>
    <n v="-399265.23"/>
    <n v="-1315179.6599999999"/>
    <n v="0"/>
    <x v="0"/>
    <s v="DS #000213"/>
  </r>
  <r>
    <n v="22114"/>
    <n v="214"/>
    <d v="2001-01-16T00:00:00"/>
    <x v="1"/>
    <n v="9991369"/>
    <x v="8"/>
    <x v="0"/>
    <n v="-895352.27"/>
    <n v="-150000"/>
    <n v="-149724.46"/>
    <n v="150000"/>
    <n v="5.98"/>
    <n v="2.66"/>
    <x v="0"/>
    <n v="-399000"/>
    <n v="498000"/>
    <n v="497085.2072"/>
    <x v="1"/>
    <x v="0"/>
    <x v="1"/>
    <x v="8"/>
    <x v="0"/>
    <x v="0"/>
    <x v="0"/>
    <n v="490946.51"/>
    <n v="491850"/>
    <x v="0"/>
    <x v="1"/>
    <x v="0"/>
    <n v="-149724.46"/>
    <n v="-490946.51"/>
    <n v="0"/>
    <x v="0"/>
    <s v="DS #000214"/>
  </r>
  <r>
    <n v="22130"/>
    <n v="220"/>
    <d v="2001-01-17T00:00:00"/>
    <x v="1"/>
    <n v="9991384"/>
    <x v="8"/>
    <x v="0"/>
    <n v="-16343173.460000001"/>
    <n v="-2850000"/>
    <n v="-2844764.75"/>
    <n v="2850000"/>
    <n v="5.7450000000000001"/>
    <n v="2.66"/>
    <x v="0"/>
    <n v="-7581000"/>
    <n v="8792250"/>
    <n v="8776099.2537500001"/>
    <x v="1"/>
    <x v="0"/>
    <x v="1"/>
    <x v="8"/>
    <x v="0"/>
    <x v="0"/>
    <x v="0"/>
    <n v="8659463.8900000006"/>
    <n v="8675400"/>
    <x v="0"/>
    <x v="0"/>
    <x v="0"/>
    <n v="-2844764.75"/>
    <n v="-8659463.8900000006"/>
    <n v="0"/>
    <x v="0"/>
    <s v="DS #000220 Nymex hedge against storage withdrawals for TCO "/>
  </r>
  <r>
    <n v="22160"/>
    <n v="246"/>
    <d v="2001-01-25T00:00:00"/>
    <x v="1"/>
    <n v="9991410"/>
    <x v="8"/>
    <x v="0"/>
    <n v="-392327.99"/>
    <n v="-70000"/>
    <n v="-69871.41"/>
    <n v="70000"/>
    <n v="5.6150000000000002"/>
    <n v="2.66"/>
    <x v="0"/>
    <n v="-186200"/>
    <n v="206850"/>
    <n v="206470.01655000003"/>
    <x v="1"/>
    <x v="0"/>
    <x v="1"/>
    <x v="8"/>
    <x v="0"/>
    <x v="0"/>
    <x v="0"/>
    <n v="203605.3"/>
    <n v="203980"/>
    <x v="0"/>
    <x v="1"/>
    <x v="0"/>
    <n v="-69871.41"/>
    <n v="-203605.3"/>
    <n v="0"/>
    <x v="0"/>
    <s v="DS #000246"/>
  </r>
  <r>
    <n v="22313"/>
    <n v="257"/>
    <d v="2001-01-30T00:00:00"/>
    <x v="1"/>
    <n v="9991446"/>
    <x v="8"/>
    <x v="0"/>
    <n v="-1360256.7"/>
    <n v="-248000"/>
    <n v="-247544.44"/>
    <n v="248000"/>
    <n v="5.4950000000000001"/>
    <n v="2.66"/>
    <x v="0"/>
    <n v="-659680"/>
    <n v="703080"/>
    <n v="701788.48739999998"/>
    <x v="1"/>
    <x v="0"/>
    <x v="1"/>
    <x v="8"/>
    <x v="0"/>
    <x v="0"/>
    <x v="0"/>
    <n v="691639.17"/>
    <n v="692912"/>
    <x v="0"/>
    <x v="2"/>
    <x v="0"/>
    <n v="-247544.44"/>
    <n v="-691639.17"/>
    <n v="0"/>
    <x v="0"/>
    <s v="DS #000257"/>
  </r>
  <r>
    <n v="22314"/>
    <n v="257"/>
    <d v="2001-01-30T00:00:00"/>
    <x v="1"/>
    <n v="9991446"/>
    <x v="8"/>
    <x v="0"/>
    <n v="-510096.26"/>
    <n v="-93000"/>
    <n v="-92829.17"/>
    <n v="93000"/>
    <n v="5.4950000000000001"/>
    <n v="2.66"/>
    <x v="0"/>
    <n v="-247380"/>
    <n v="263655"/>
    <n v="263170.69695000001"/>
    <x v="1"/>
    <x v="0"/>
    <x v="1"/>
    <x v="8"/>
    <x v="0"/>
    <x v="0"/>
    <x v="0"/>
    <n v="259364.69"/>
    <n v="259842"/>
    <x v="0"/>
    <x v="2"/>
    <x v="0"/>
    <n v="-92829.17"/>
    <n v="-259364.69"/>
    <n v="0"/>
    <x v="0"/>
    <s v="DS #000257"/>
  </r>
  <r>
    <n v="22315"/>
    <n v="257"/>
    <d v="2001-01-30T00:00:00"/>
    <x v="1"/>
    <n v="9991446"/>
    <x v="8"/>
    <x v="0"/>
    <n v="-2879575.68"/>
    <n v="-525000"/>
    <n v="-524035.61"/>
    <n v="525000"/>
    <n v="5.4950000000000001"/>
    <n v="2.66"/>
    <x v="0"/>
    <n v="-1396500"/>
    <n v="1488375"/>
    <n v="1485640.95435"/>
    <x v="1"/>
    <x v="0"/>
    <x v="1"/>
    <x v="8"/>
    <x v="0"/>
    <x v="0"/>
    <x v="0"/>
    <n v="1464155.5"/>
    <n v="1466850"/>
    <x v="0"/>
    <x v="0"/>
    <x v="0"/>
    <n v="-524035.61"/>
    <n v="-1464155.5"/>
    <n v="0"/>
    <x v="0"/>
    <s v="DS #000257"/>
  </r>
  <r>
    <n v="22325"/>
    <n v="261"/>
    <d v="2001-01-30T00:00:00"/>
    <x v="1"/>
    <n v="9991458"/>
    <x v="8"/>
    <x v="0"/>
    <n v="-1811790.74"/>
    <n v="-325000"/>
    <n v="-324403"/>
    <n v="325000"/>
    <n v="5.585"/>
    <n v="2.66"/>
    <x v="0"/>
    <n v="-864500"/>
    <n v="950625"/>
    <n v="948878.77499999991"/>
    <x v="1"/>
    <x v="0"/>
    <x v="1"/>
    <x v="8"/>
    <x v="0"/>
    <x v="0"/>
    <x v="0"/>
    <n v="935578.24"/>
    <n v="937300"/>
    <x v="0"/>
    <x v="2"/>
    <x v="0"/>
    <n v="-324403"/>
    <n v="-935578.24"/>
    <n v="0"/>
    <x v="0"/>
    <s v="DS #000261"/>
  </r>
  <r>
    <n v="23918"/>
    <n v="340"/>
    <d v="2001-03-30T00:00:00"/>
    <x v="1"/>
    <n v="9992835"/>
    <x v="8"/>
    <x v="0"/>
    <n v="-113311.47"/>
    <n v="-22000"/>
    <n v="-21959.59"/>
    <n v="22000"/>
    <n v="5.16"/>
    <n v="2.66"/>
    <x v="0"/>
    <n v="-58520"/>
    <n v="55000"/>
    <n v="54898.974999999999"/>
    <x v="1"/>
    <x v="0"/>
    <x v="1"/>
    <x v="8"/>
    <x v="0"/>
    <x v="0"/>
    <x v="0"/>
    <n v="53998.63"/>
    <n v="54098"/>
    <x v="0"/>
    <x v="3"/>
    <x v="0"/>
    <n v="-21959.59"/>
    <n v="-53998.63"/>
    <n v="0"/>
    <x v="0"/>
    <s v="DS# 000340"/>
  </r>
  <r>
    <n v="24215"/>
    <n v="409"/>
    <d v="2001-04-18T00:00:00"/>
    <x v="1"/>
    <n v="9993176"/>
    <x v="8"/>
    <x v="0"/>
    <n v="-521237.51"/>
    <n v="-90205"/>
    <n v="-90039.3"/>
    <n v="90205"/>
    <n v="5.7889999999999997"/>
    <n v="2.66"/>
    <x v="0"/>
    <n v="-239945.3"/>
    <n v="282251.44499999995"/>
    <n v="281732.96969999996"/>
    <x v="1"/>
    <x v="0"/>
    <x v="1"/>
    <x v="8"/>
    <x v="0"/>
    <x v="0"/>
    <x v="0"/>
    <n v="278041.36"/>
    <n v="278553.03999999998"/>
    <x v="0"/>
    <x v="1"/>
    <x v="0"/>
    <n v="-90039.3"/>
    <n v="-278041.36"/>
    <n v="0"/>
    <x v="0"/>
    <s v="DS #000409"/>
  </r>
  <r>
    <n v="25057"/>
    <n v="438"/>
    <d v="2001-06-06T00:00:00"/>
    <x v="1"/>
    <n v="9993419"/>
    <x v="8"/>
    <x v="0"/>
    <n v="-848442.84"/>
    <n v="-155536"/>
    <n v="-155250.29"/>
    <n v="155536"/>
    <n v="5.4649999999999999"/>
    <n v="2.66"/>
    <x v="0"/>
    <n v="-413725.76"/>
    <n v="436278.48"/>
    <n v="435477.06344999996"/>
    <x v="1"/>
    <x v="0"/>
    <x v="1"/>
    <x v="8"/>
    <x v="0"/>
    <x v="0"/>
    <x v="0"/>
    <n v="429111.8"/>
    <n v="429901.5"/>
    <x v="0"/>
    <x v="2"/>
    <x v="0"/>
    <n v="-155250.29"/>
    <n v="-429111.8"/>
    <n v="0"/>
    <x v="0"/>
    <s v="DS #000438"/>
  </r>
  <r>
    <n v="25193"/>
    <n v="627"/>
    <d v="2001-06-14T00:00:00"/>
    <x v="1"/>
    <n v="9994020"/>
    <x v="8"/>
    <x v="0"/>
    <n v="-569495.63"/>
    <n v="-126087"/>
    <n v="-125855.39"/>
    <n v="126087"/>
    <n v="4.5250000000000004"/>
    <n v="2.66"/>
    <x v="0"/>
    <n v="-335391.42"/>
    <n v="235152.25500000003"/>
    <n v="234720.30235000001"/>
    <x v="1"/>
    <x v="0"/>
    <x v="1"/>
    <x v="8"/>
    <x v="0"/>
    <x v="0"/>
    <x v="0"/>
    <n v="229560.23"/>
    <n v="229982.69"/>
    <x v="0"/>
    <x v="4"/>
    <x v="0"/>
    <n v="-125855.39"/>
    <n v="-229560.23"/>
    <n v="0"/>
    <x v="0"/>
    <m/>
  </r>
  <r>
    <n v="25345"/>
    <n v="680"/>
    <d v="2001-06-25T00:00:00"/>
    <x v="1"/>
    <n v="9994154"/>
    <x v="8"/>
    <x v="0"/>
    <n v="-13518.17"/>
    <n v="-3390"/>
    <n v="-3383.77"/>
    <n v="3390"/>
    <n v="3.9950000000000001"/>
    <n v="2.66"/>
    <x v="0"/>
    <n v="-9017.4"/>
    <n v="4525.6499999999996"/>
    <n v="4517.33295"/>
    <x v="1"/>
    <x v="0"/>
    <x v="1"/>
    <x v="8"/>
    <x v="0"/>
    <x v="0"/>
    <x v="0"/>
    <n v="4378.6000000000004"/>
    <n v="4386.66"/>
    <x v="0"/>
    <x v="0"/>
    <x v="0"/>
    <n v="-3383.77"/>
    <n v="-4378.6000000000004"/>
    <n v="0"/>
    <x v="0"/>
    <s v="Hedge against AES Storage"/>
  </r>
  <r>
    <n v="25346"/>
    <n v="680"/>
    <d v="2001-06-25T00:00:00"/>
    <x v="1"/>
    <n v="9994155"/>
    <x v="8"/>
    <x v="0"/>
    <n v="-613808.77"/>
    <n v="-153927"/>
    <n v="-153644.25"/>
    <n v="153927"/>
    <n v="3.9950000000000001"/>
    <n v="2.66"/>
    <x v="0"/>
    <n v="-409445.82"/>
    <n v="205492.54499999998"/>
    <n v="205115.07374999998"/>
    <x v="1"/>
    <x v="0"/>
    <x v="1"/>
    <x v="8"/>
    <x v="0"/>
    <x v="0"/>
    <x v="0"/>
    <n v="198815.66"/>
    <n v="199181.54"/>
    <x v="0"/>
    <x v="4"/>
    <x v="0"/>
    <n v="-153644.25"/>
    <n v="-198815.66"/>
    <n v="0"/>
    <x v="0"/>
    <m/>
  </r>
  <r>
    <n v="25404"/>
    <n v="708"/>
    <d v="2001-06-28T00:00:00"/>
    <x v="1"/>
    <n v="9994196"/>
    <x v="8"/>
    <x v="0"/>
    <n v="-302855.15000000002"/>
    <n v="-77500"/>
    <n v="-77357.64"/>
    <n v="77500"/>
    <n v="3.915"/>
    <n v="2.66"/>
    <x v="0"/>
    <n v="-206150"/>
    <n v="97262.5"/>
    <n v="97083.838199999984"/>
    <x v="1"/>
    <x v="0"/>
    <x v="1"/>
    <x v="8"/>
    <x v="0"/>
    <x v="0"/>
    <x v="0"/>
    <n v="93912.17"/>
    <n v="94085"/>
    <x v="0"/>
    <x v="1"/>
    <x v="0"/>
    <n v="-77357.64"/>
    <n v="-93912.17"/>
    <n v="0"/>
    <x v="0"/>
    <m/>
  </r>
  <r>
    <n v="26611"/>
    <n v="723"/>
    <d v="2001-07-05T00:00:00"/>
    <x v="1"/>
    <n v="9995403"/>
    <x v="8"/>
    <x v="0"/>
    <n v="-593333.07999999996"/>
    <n v="-155000"/>
    <n v="-154715.28"/>
    <n v="155000"/>
    <n v="3.835"/>
    <n v="2.66"/>
    <x v="0"/>
    <n v="-412300"/>
    <n v="182125"/>
    <n v="181790.45399999997"/>
    <x v="1"/>
    <x v="0"/>
    <x v="1"/>
    <x v="8"/>
    <x v="0"/>
    <x v="0"/>
    <x v="0"/>
    <n v="175447.12"/>
    <n v="175770"/>
    <x v="0"/>
    <x v="1"/>
    <x v="0"/>
    <n v="-154715.28"/>
    <n v="-175447.12"/>
    <n v="0"/>
    <x v="0"/>
    <m/>
  </r>
  <r>
    <n v="26682"/>
    <n v="730"/>
    <d v="2001-07-11T00:00:00"/>
    <x v="1"/>
    <n v="9995474"/>
    <x v="8"/>
    <x v="0"/>
    <n v="-266210.09000000003"/>
    <n v="-70000"/>
    <n v="-69871.41"/>
    <n v="70000"/>
    <n v="3.81"/>
    <n v="2.66"/>
    <x v="0"/>
    <n v="-186200"/>
    <n v="80500"/>
    <n v="80352.121499999994"/>
    <x v="1"/>
    <x v="0"/>
    <x v="1"/>
    <x v="8"/>
    <x v="0"/>
    <x v="0"/>
    <x v="0"/>
    <n v="77487.399999999994"/>
    <n v="77630"/>
    <x v="0"/>
    <x v="1"/>
    <x v="0"/>
    <n v="-69871.41"/>
    <n v="-77487.399999999994"/>
    <n v="0"/>
    <x v="0"/>
    <m/>
  </r>
  <r>
    <n v="26695"/>
    <n v="733"/>
    <d v="2001-07-12T00:00:00"/>
    <x v="1"/>
    <n v="9995487"/>
    <x v="8"/>
    <x v="0"/>
    <n v="-309043.76"/>
    <n v="-77500"/>
    <n v="-77357.64"/>
    <n v="77500"/>
    <n v="3.9950000000000001"/>
    <n v="2.66"/>
    <x v="0"/>
    <n v="-206150"/>
    <n v="103462.5"/>
    <n v="103272.4494"/>
    <x v="1"/>
    <x v="0"/>
    <x v="1"/>
    <x v="8"/>
    <x v="0"/>
    <x v="0"/>
    <x v="0"/>
    <n v="100100.78"/>
    <n v="100285"/>
    <x v="0"/>
    <x v="1"/>
    <x v="0"/>
    <n v="-77357.64"/>
    <n v="-100100.78"/>
    <n v="0"/>
    <x v="0"/>
    <m/>
  </r>
  <r>
    <n v="26698"/>
    <n v="735"/>
    <d v="2001-07-12T00:00:00"/>
    <x v="1"/>
    <n v="9995490"/>
    <x v="8"/>
    <x v="0"/>
    <n v="-306723.03000000003"/>
    <n v="-77500"/>
    <n v="-77357.64"/>
    <n v="77500"/>
    <n v="3.9649999999999999"/>
    <n v="2.66"/>
    <x v="0"/>
    <n v="-206150"/>
    <n v="101137.5"/>
    <n v="100951.72019999998"/>
    <x v="1"/>
    <x v="0"/>
    <x v="1"/>
    <x v="8"/>
    <x v="0"/>
    <x v="0"/>
    <x v="0"/>
    <n v="97780.05"/>
    <n v="97960"/>
    <x v="0"/>
    <x v="1"/>
    <x v="0"/>
    <n v="-77357.64"/>
    <n v="-97780.05"/>
    <n v="0"/>
    <x v="0"/>
    <m/>
  </r>
  <r>
    <n v="26850"/>
    <n v="721"/>
    <d v="2001-07-27T00:00:00"/>
    <x v="1"/>
    <n v="9995399"/>
    <x v="8"/>
    <x v="0"/>
    <n v="-296666.53999999998"/>
    <n v="-77500"/>
    <n v="-77357.64"/>
    <n v="77500"/>
    <n v="3.835"/>
    <n v="2.66"/>
    <x v="0"/>
    <n v="-206150"/>
    <n v="91062.5"/>
    <n v="90895.226999999984"/>
    <x v="1"/>
    <x v="0"/>
    <x v="1"/>
    <x v="8"/>
    <x v="0"/>
    <x v="0"/>
    <x v="0"/>
    <n v="87723.56"/>
    <n v="87885"/>
    <x v="0"/>
    <x v="4"/>
    <x v="0"/>
    <n v="-77357.64"/>
    <n v="-87723.56"/>
    <n v="0"/>
    <x v="0"/>
    <m/>
  </r>
  <r>
    <n v="28117"/>
    <n v="832"/>
    <d v="2001-09-18T00:00:00"/>
    <x v="1"/>
    <n v="9996548"/>
    <x v="8"/>
    <x v="0"/>
    <n v="-198230.77"/>
    <n v="-63247"/>
    <n v="-63130.82"/>
    <n v="63247"/>
    <n v="3.14"/>
    <n v="2.66"/>
    <x v="0"/>
    <n v="-168237.02"/>
    <n v="30358.560000000001"/>
    <n v="30302.793599999997"/>
    <x v="1"/>
    <x v="0"/>
    <x v="1"/>
    <x v="8"/>
    <x v="0"/>
    <x v="0"/>
    <x v="0"/>
    <n v="27714.43"/>
    <n v="27765.43"/>
    <x v="0"/>
    <x v="1"/>
    <x v="0"/>
    <n v="-63130.82"/>
    <n v="-27714.43"/>
    <n v="0"/>
    <x v="0"/>
    <m/>
  </r>
  <r>
    <n v="28119"/>
    <n v="832"/>
    <d v="2001-09-19T00:00:00"/>
    <x v="1"/>
    <n v="9996548"/>
    <x v="8"/>
    <x v="0"/>
    <n v="-103536.22"/>
    <n v="-33034"/>
    <n v="-32973.32"/>
    <n v="33034"/>
    <n v="3.14"/>
    <n v="2.66"/>
    <x v="0"/>
    <n v="-87870.44"/>
    <n v="15856.32"/>
    <n v="15827.193599999999"/>
    <x v="1"/>
    <x v="0"/>
    <x v="1"/>
    <x v="8"/>
    <x v="0"/>
    <x v="0"/>
    <x v="0"/>
    <n v="14475.29"/>
    <n v="14501.93"/>
    <x v="0"/>
    <x v="0"/>
    <x v="0"/>
    <n v="-32973.32"/>
    <n v="-14475.29"/>
    <n v="0"/>
    <x v="0"/>
    <m/>
  </r>
  <r>
    <n v="28121"/>
    <n v="832"/>
    <d v="2001-09-19T00:00:00"/>
    <x v="1"/>
    <n v="9996548"/>
    <x v="8"/>
    <x v="0"/>
    <n v="-80518.42"/>
    <n v="-25690"/>
    <n v="-25642.81"/>
    <n v="25690"/>
    <n v="3.14"/>
    <n v="2.66"/>
    <x v="0"/>
    <n v="-68335.399999999994"/>
    <n v="12331.2"/>
    <n v="12308.5488"/>
    <x v="1"/>
    <x v="0"/>
    <x v="1"/>
    <x v="8"/>
    <x v="0"/>
    <x v="0"/>
    <x v="0"/>
    <n v="11257.19"/>
    <n v="11277.91"/>
    <x v="0"/>
    <x v="3"/>
    <x v="0"/>
    <n v="-25642.81"/>
    <n v="-11257.19"/>
    <n v="0"/>
    <x v="0"/>
    <m/>
  </r>
  <r>
    <n v="28127"/>
    <n v="843"/>
    <d v="2001-09-19T00:00:00"/>
    <x v="1"/>
    <n v="9996592"/>
    <x v="8"/>
    <x v="0"/>
    <n v="-188081.46"/>
    <n v="-60239"/>
    <n v="-60128.35"/>
    <n v="60239"/>
    <n v="3.1280000000000001"/>
    <n v="2.66"/>
    <x v="0"/>
    <n v="-160235.74"/>
    <n v="28191.851999999999"/>
    <n v="28140.067799999997"/>
    <x v="1"/>
    <x v="0"/>
    <x v="1"/>
    <x v="8"/>
    <x v="0"/>
    <x v="0"/>
    <x v="0"/>
    <n v="25674.799999999999"/>
    <n v="25722.05"/>
    <x v="0"/>
    <x v="4"/>
    <x v="0"/>
    <n v="-60128.35"/>
    <n v="-25674.799999999999"/>
    <n v="0"/>
    <x v="0"/>
    <m/>
  </r>
  <r>
    <n v="28129"/>
    <n v="843"/>
    <d v="2001-09-19T00:00:00"/>
    <x v="1"/>
    <n v="9996592"/>
    <x v="8"/>
    <x v="0"/>
    <n v="-309362.3"/>
    <n v="-99083"/>
    <n v="-98900.99"/>
    <n v="99083"/>
    <n v="3.1280000000000001"/>
    <n v="2.66"/>
    <x v="0"/>
    <n v="-263560.78000000003"/>
    <n v="46370.843999999997"/>
    <n v="46285.66332"/>
    <x v="1"/>
    <x v="0"/>
    <x v="1"/>
    <x v="8"/>
    <x v="0"/>
    <x v="0"/>
    <x v="0"/>
    <n v="42230.720000000001"/>
    <n v="42308.44"/>
    <x v="0"/>
    <x v="0"/>
    <x v="0"/>
    <n v="-98900.99"/>
    <n v="-42230.720000000001"/>
    <n v="0"/>
    <x v="0"/>
    <m/>
  </r>
  <r>
    <n v="28457"/>
    <n v="917"/>
    <d v="2001-10-16T00:00:00"/>
    <x v="1"/>
    <n v="9996946"/>
    <x v="8"/>
    <x v="0"/>
    <n v="-3046892.77"/>
    <n v="-1000000"/>
    <n v="-998163.07"/>
    <n v="1000000"/>
    <n v="3.0525000000000002"/>
    <n v="2.66"/>
    <x v="0"/>
    <n v="-2660000"/>
    <n v="392500"/>
    <n v="391779.00497500005"/>
    <x v="1"/>
    <x v="0"/>
    <x v="1"/>
    <x v="8"/>
    <x v="0"/>
    <x v="0"/>
    <x v="0"/>
    <n v="350854.32"/>
    <n v="351500"/>
    <x v="0"/>
    <x v="1"/>
    <x v="0"/>
    <n v="-998163.07"/>
    <n v="-350854.32"/>
    <n v="0"/>
    <x v="0"/>
    <m/>
  </r>
  <r>
    <n v="28462"/>
    <n v="896"/>
    <d v="2001-10-18T00:00:00"/>
    <x v="1"/>
    <n v="9996951"/>
    <x v="8"/>
    <x v="0"/>
    <n v="-2560288.27"/>
    <n v="-900000"/>
    <n v="-898346.76"/>
    <n v="900000"/>
    <n v="2.85"/>
    <n v="2.66"/>
    <x v="0"/>
    <n v="-2394000"/>
    <n v="171000"/>
    <n v="170685.88439999995"/>
    <x v="1"/>
    <x v="0"/>
    <x v="1"/>
    <x v="8"/>
    <x v="0"/>
    <x v="0"/>
    <x v="0"/>
    <n v="133853.67000000001"/>
    <n v="134100"/>
    <x v="0"/>
    <x v="1"/>
    <x v="0"/>
    <n v="-898346.76"/>
    <n v="-133853.67000000001"/>
    <n v="0"/>
    <x v="0"/>
    <m/>
  </r>
  <r>
    <n v="28463"/>
    <n v="919"/>
    <d v="2001-10-18T00:00:00"/>
    <x v="1"/>
    <n v="9996952"/>
    <x v="8"/>
    <x v="0"/>
    <n v="-596901.52"/>
    <n v="-200000"/>
    <n v="-199632.61"/>
    <n v="200000"/>
    <n v="2.99"/>
    <n v="2.66"/>
    <x v="0"/>
    <n v="-532000"/>
    <n v="66000"/>
    <n v="65878.761300000013"/>
    <x v="1"/>
    <x v="0"/>
    <x v="1"/>
    <x v="8"/>
    <x v="0"/>
    <x v="0"/>
    <x v="0"/>
    <n v="57693.83"/>
    <n v="57800"/>
    <x v="0"/>
    <x v="1"/>
    <x v="0"/>
    <n v="-199632.61"/>
    <n v="-57693.83"/>
    <n v="0"/>
    <x v="0"/>
    <m/>
  </r>
  <r>
    <n v="28465"/>
    <n v="921"/>
    <d v="2001-10-18T00:00:00"/>
    <x v="1"/>
    <n v="9996954"/>
    <x v="8"/>
    <x v="0"/>
    <n v="-1258979.69"/>
    <n v="-443338"/>
    <n v="-442523.62"/>
    <n v="443338"/>
    <n v="2.8450000000000002"/>
    <n v="2.66"/>
    <x v="0"/>
    <n v="-1179279.08"/>
    <n v="82017.53"/>
    <n v="81866.869700000025"/>
    <x v="1"/>
    <x v="0"/>
    <x v="1"/>
    <x v="8"/>
    <x v="0"/>
    <x v="0"/>
    <x v="0"/>
    <n v="63723.4"/>
    <n v="63840.67"/>
    <x v="0"/>
    <x v="1"/>
    <x v="0"/>
    <n v="-442523.62"/>
    <n v="-63723.4"/>
    <n v="0"/>
    <x v="0"/>
    <m/>
  </r>
  <r>
    <n v="28611"/>
    <m/>
    <d v="2001-11-05T00:00:00"/>
    <x v="1"/>
    <n v="9990022"/>
    <x v="8"/>
    <x v="0"/>
    <n v="-244300.41"/>
    <n v="-50000"/>
    <n v="-49908.15"/>
    <n v="50000"/>
    <n v="4.8949999999999996"/>
    <n v="2.66"/>
    <x v="0"/>
    <n v="-133000"/>
    <n v="111750"/>
    <n v="111544.71524999998"/>
    <x v="1"/>
    <x v="0"/>
    <x v="1"/>
    <x v="8"/>
    <x v="0"/>
    <x v="0"/>
    <x v="0"/>
    <n v="109498.49"/>
    <n v="109700"/>
    <x v="0"/>
    <x v="0"/>
    <x v="0"/>
    <n v="-49908.15"/>
    <n v="-109498.49"/>
    <n v="0"/>
    <x v="0"/>
    <s v="Charlie Otto"/>
  </r>
  <r>
    <n v="9916"/>
    <m/>
    <d v="2000-07-07T00:00:00"/>
    <x v="1"/>
    <n v="319916"/>
    <x v="8"/>
    <x v="0"/>
    <n v="-12837.22"/>
    <n v="-5273"/>
    <n v="-5263.31"/>
    <n v="-5273"/>
    <n v="2.4390000000000001"/>
    <n v="2.68"/>
    <x v="0"/>
    <n v="-14131.64"/>
    <n v="-1270.7930000000006"/>
    <n v="-1268.4577100000006"/>
    <x v="1"/>
    <x v="0"/>
    <x v="1"/>
    <x v="8"/>
    <x v="0"/>
    <x v="1"/>
    <x v="0"/>
    <n v="-1378.99"/>
    <n v="-1381.53"/>
    <x v="0"/>
    <x v="0"/>
    <x v="0"/>
    <n v="-5263.31"/>
    <n v="1378.99"/>
    <n v="0"/>
    <x v="0"/>
    <s v="Nymex Buy N67489.1"/>
  </r>
  <r>
    <n v="9917"/>
    <m/>
    <d v="2000-07-07T00:00:00"/>
    <x v="1"/>
    <n v="319917"/>
    <x v="8"/>
    <x v="0"/>
    <n v="1094.98"/>
    <n v="390"/>
    <n v="389.28"/>
    <n v="390"/>
    <n v="2.8128000000000002"/>
    <n v="2.68"/>
    <x v="0"/>
    <n v="1045.2"/>
    <n v="-51.792000000000009"/>
    <n v="-51.696384000000009"/>
    <x v="1"/>
    <x v="0"/>
    <x v="1"/>
    <x v="8"/>
    <x v="0"/>
    <x v="1"/>
    <x v="0"/>
    <n v="-43.52"/>
    <n v="-43.6"/>
    <x v="0"/>
    <x v="0"/>
    <x v="0"/>
    <n v="389.28"/>
    <n v="43.52"/>
    <n v="0"/>
    <x v="0"/>
    <s v="Nymex Buy N73425.1"/>
  </r>
  <r>
    <n v="20106"/>
    <m/>
    <d v="2000-09-08T00:00:00"/>
    <x v="1"/>
    <n v="320064"/>
    <x v="8"/>
    <x v="0"/>
    <n v="213606.9"/>
    <n v="50000"/>
    <n v="49908.15"/>
    <n v="50000"/>
    <n v="4.28"/>
    <n v="2.68"/>
    <x v="0"/>
    <n v="134000"/>
    <n v="-80000"/>
    <n v="-79853.039999999994"/>
    <x v="1"/>
    <x v="0"/>
    <x v="1"/>
    <x v="8"/>
    <x v="0"/>
    <x v="1"/>
    <x v="0"/>
    <n v="-78804.97"/>
    <n v="-78950"/>
    <x v="0"/>
    <x v="0"/>
    <x v="0"/>
    <n v="49908.15"/>
    <n v="78804.97"/>
    <n v="0"/>
    <x v="0"/>
    <m/>
  </r>
  <r>
    <n v="20177"/>
    <m/>
    <d v="2000-10-19T00:00:00"/>
    <x v="1"/>
    <n v="9990036"/>
    <x v="8"/>
    <x v="0"/>
    <n v="1231633.4099999999"/>
    <n v="270000"/>
    <n v="269504.03000000003"/>
    <n v="270000"/>
    <n v="4.57"/>
    <n v="2.68"/>
    <x v="0"/>
    <n v="723600"/>
    <n v="-510300"/>
    <n v="-509362.61670000007"/>
    <x v="1"/>
    <x v="0"/>
    <x v="0"/>
    <x v="8"/>
    <x v="0"/>
    <x v="1"/>
    <x v="0"/>
    <n v="-503703.03"/>
    <n v="-504630"/>
    <x v="0"/>
    <x v="0"/>
    <x v="0"/>
    <n v="269504.03000000003"/>
    <n v="503703.03"/>
    <n v="0"/>
    <x v="0"/>
    <s v="DS#004"/>
  </r>
  <r>
    <n v="20980"/>
    <n v="26"/>
    <d v="2000-11-10T00:00:00"/>
    <x v="1"/>
    <n v="9990563"/>
    <x v="8"/>
    <x v="0"/>
    <n v="459155.01"/>
    <n v="100000"/>
    <n v="99816.31"/>
    <n v="100000"/>
    <n v="4.5999999999999996"/>
    <n v="2.68"/>
    <x v="0"/>
    <n v="268000"/>
    <n v="-192000"/>
    <n v="-191647.31519999995"/>
    <x v="1"/>
    <x v="0"/>
    <x v="0"/>
    <x v="8"/>
    <x v="0"/>
    <x v="1"/>
    <x v="0"/>
    <n v="-189551.17"/>
    <n v="-189900"/>
    <x v="0"/>
    <x v="0"/>
    <x v="0"/>
    <n v="99816.31"/>
    <n v="189551.17"/>
    <n v="0"/>
    <x v="0"/>
    <s v="DS #000026"/>
  </r>
  <r>
    <n v="21724"/>
    <m/>
    <d v="2000-12-13T00:00:00"/>
    <x v="1"/>
    <n v="9991135"/>
    <x v="8"/>
    <x v="0"/>
    <n v="376906.37"/>
    <n v="80000"/>
    <n v="79853.05"/>
    <n v="80000"/>
    <n v="4.72"/>
    <n v="2.68"/>
    <x v="0"/>
    <n v="214400"/>
    <n v="-163200"/>
    <n v="-162900.22199999998"/>
    <x v="1"/>
    <x v="0"/>
    <x v="1"/>
    <x v="8"/>
    <x v="0"/>
    <x v="1"/>
    <x v="0"/>
    <n v="-161223.29999999999"/>
    <n v="-161520"/>
    <x v="0"/>
    <x v="0"/>
    <x v="0"/>
    <n v="79853.05"/>
    <n v="161223.29999999999"/>
    <n v="0"/>
    <x v="0"/>
    <m/>
  </r>
  <r>
    <n v="21752"/>
    <n v="107"/>
    <d v="2000-12-14T00:00:00"/>
    <x v="1"/>
    <n v="9991164"/>
    <x v="8"/>
    <x v="0"/>
    <n v="151371.43"/>
    <n v="30000"/>
    <n v="29944.89"/>
    <n v="30000"/>
    <n v="5.0549999999999997"/>
    <n v="2.68"/>
    <x v="0"/>
    <n v="80400"/>
    <n v="-71250"/>
    <n v="-71119.11374999999"/>
    <x v="1"/>
    <x v="0"/>
    <x v="0"/>
    <x v="8"/>
    <x v="0"/>
    <x v="1"/>
    <x v="0"/>
    <n v="-70490.28"/>
    <n v="-70620"/>
    <x v="0"/>
    <x v="0"/>
    <x v="0"/>
    <n v="29944.89"/>
    <n v="70490.28"/>
    <n v="0"/>
    <x v="0"/>
    <s v="DS #000107"/>
  </r>
  <r>
    <n v="22093"/>
    <n v="201"/>
    <d v="2001-01-10T00:00:00"/>
    <x v="1"/>
    <n v="9991351"/>
    <x v="8"/>
    <x v="0"/>
    <n v="616864.78"/>
    <n v="100000"/>
    <n v="99816.31"/>
    <n v="100000"/>
    <n v="6.18"/>
    <n v="2.68"/>
    <x v="0"/>
    <n v="268000"/>
    <n v="-350000"/>
    <n v="-349357.08499999996"/>
    <x v="1"/>
    <x v="0"/>
    <x v="0"/>
    <x v="8"/>
    <x v="0"/>
    <x v="1"/>
    <x v="0"/>
    <n v="-347260.93"/>
    <n v="-347900"/>
    <x v="0"/>
    <x v="0"/>
    <x v="0"/>
    <n v="99816.31"/>
    <n v="347260.93"/>
    <n v="0"/>
    <x v="0"/>
    <s v="DS #000201"/>
  </r>
  <r>
    <n v="22094"/>
    <n v="202"/>
    <d v="2001-01-10T00:00:00"/>
    <x v="1"/>
    <n v="9991352"/>
    <x v="8"/>
    <x v="0"/>
    <n v="605385.9"/>
    <n v="100000"/>
    <n v="99816.31"/>
    <n v="100000"/>
    <n v="6.0650000000000004"/>
    <n v="2.68"/>
    <x v="0"/>
    <n v="268000"/>
    <n v="-338500"/>
    <n v="-337878.20935000002"/>
    <x v="1"/>
    <x v="0"/>
    <x v="0"/>
    <x v="8"/>
    <x v="0"/>
    <x v="1"/>
    <x v="0"/>
    <n v="-335782.06"/>
    <n v="-336400"/>
    <x v="0"/>
    <x v="1"/>
    <x v="0"/>
    <n v="99816.31"/>
    <n v="335782.06"/>
    <n v="0"/>
    <x v="0"/>
    <s v="DS #000202"/>
  </r>
  <r>
    <n v="22095"/>
    <n v="203"/>
    <d v="2001-01-10T00:00:00"/>
    <x v="1"/>
    <n v="9991353"/>
    <x v="8"/>
    <x v="0"/>
    <n v="911821.96"/>
    <n v="150000"/>
    <n v="149724.46"/>
    <n v="150000"/>
    <n v="6.09"/>
    <n v="2.68"/>
    <x v="0"/>
    <n v="402000"/>
    <n v="-511500"/>
    <n v="-510560.40859999991"/>
    <x v="1"/>
    <x v="0"/>
    <x v="0"/>
    <x v="8"/>
    <x v="0"/>
    <x v="1"/>
    <x v="0"/>
    <n v="-507416.2"/>
    <n v="-508350"/>
    <x v="0"/>
    <x v="1"/>
    <x v="0"/>
    <n v="149724.46"/>
    <n v="507416.2"/>
    <n v="0"/>
    <x v="0"/>
    <s v="DS #000203"/>
  </r>
  <r>
    <n v="22186"/>
    <n v="251"/>
    <d v="2001-01-26T00:00:00"/>
    <x v="1"/>
    <n v="9991435"/>
    <x v="8"/>
    <x v="0"/>
    <n v="236235.25"/>
    <n v="42000"/>
    <n v="41922.85"/>
    <n v="42000"/>
    <n v="5.6349999999999998"/>
    <n v="2.68"/>
    <x v="0"/>
    <n v="112560"/>
    <n v="-124110"/>
    <n v="-123882.02174999999"/>
    <x v="1"/>
    <x v="0"/>
    <x v="1"/>
    <x v="8"/>
    <x v="0"/>
    <x v="1"/>
    <x v="0"/>
    <n v="-123001.64"/>
    <n v="-123228"/>
    <x v="0"/>
    <x v="0"/>
    <x v="0"/>
    <n v="41922.85"/>
    <n v="123001.64"/>
    <n v="0"/>
    <x v="0"/>
    <s v="DS #000251"/>
  </r>
  <r>
    <n v="22187"/>
    <n v="251"/>
    <d v="2001-01-26T00:00:00"/>
    <x v="1"/>
    <n v="9991435"/>
    <x v="8"/>
    <x v="0"/>
    <n v="134991.57"/>
    <n v="24000"/>
    <n v="23955.91"/>
    <n v="24000"/>
    <n v="5.6349999999999998"/>
    <n v="2.68"/>
    <x v="0"/>
    <n v="64320"/>
    <n v="-70920"/>
    <n v="-70789.714049999995"/>
    <x v="1"/>
    <x v="0"/>
    <x v="1"/>
    <x v="8"/>
    <x v="0"/>
    <x v="1"/>
    <x v="0"/>
    <n v="-70286.649999999994"/>
    <n v="-70416"/>
    <x v="0"/>
    <x v="2"/>
    <x v="0"/>
    <n v="23955.91"/>
    <n v="70286.649999999994"/>
    <n v="0"/>
    <x v="0"/>
    <s v="DS #000251"/>
  </r>
  <r>
    <n v="22188"/>
    <n v="251"/>
    <d v="2001-01-26T00:00:00"/>
    <x v="1"/>
    <n v="9991435"/>
    <x v="8"/>
    <x v="0"/>
    <n v="22498.6"/>
    <n v="4000"/>
    <n v="3992.65"/>
    <n v="4000"/>
    <n v="5.6349999999999998"/>
    <n v="2.68"/>
    <x v="0"/>
    <n v="10720"/>
    <n v="-11820"/>
    <n v="-11798.280749999998"/>
    <x v="1"/>
    <x v="0"/>
    <x v="1"/>
    <x v="8"/>
    <x v="0"/>
    <x v="1"/>
    <x v="0"/>
    <n v="-11714.44"/>
    <n v="-11736"/>
    <x v="0"/>
    <x v="0"/>
    <x v="0"/>
    <n v="3992.65"/>
    <n v="11714.44"/>
    <n v="0"/>
    <x v="0"/>
    <s v="DS #000251"/>
  </r>
  <r>
    <n v="22246"/>
    <n v="197"/>
    <d v="2001-01-26T00:00:00"/>
    <x v="1"/>
    <n v="9991346"/>
    <x v="8"/>
    <x v="0"/>
    <n v="2423539.9300000002"/>
    <n v="400000"/>
    <n v="399265.23"/>
    <n v="400000"/>
    <n v="6.07"/>
    <n v="2.68"/>
    <x v="0"/>
    <n v="1072000"/>
    <n v="-1356000"/>
    <n v="-1353509.1296999999"/>
    <x v="1"/>
    <x v="0"/>
    <x v="1"/>
    <x v="8"/>
    <x v="0"/>
    <x v="1"/>
    <x v="0"/>
    <n v="-1345124.55"/>
    <n v="-1347600"/>
    <x v="0"/>
    <x v="2"/>
    <x v="0"/>
    <n v="399265.23"/>
    <n v="1345124.55"/>
    <n v="0"/>
    <x v="0"/>
    <s v="DS #000197"/>
  </r>
  <r>
    <n v="22251"/>
    <n v="232"/>
    <d v="2001-01-26T00:00:00"/>
    <x v="1"/>
    <n v="9991400"/>
    <x v="8"/>
    <x v="0"/>
    <n v="658188.73"/>
    <n v="120000"/>
    <n v="119779.57"/>
    <n v="120000"/>
    <n v="5.4950000000000001"/>
    <n v="2.68"/>
    <x v="0"/>
    <n v="321600"/>
    <n v="-337800"/>
    <n v="-337179.48955"/>
    <x v="1"/>
    <x v="0"/>
    <x v="1"/>
    <x v="8"/>
    <x v="0"/>
    <x v="1"/>
    <x v="0"/>
    <n v="-334664.11"/>
    <n v="-335280"/>
    <x v="0"/>
    <x v="2"/>
    <x v="0"/>
    <n v="119779.57"/>
    <n v="334664.11"/>
    <n v="0"/>
    <x v="0"/>
    <s v="DS #000232"/>
  </r>
  <r>
    <n v="22253"/>
    <n v="232"/>
    <d v="2001-01-26T00:00:00"/>
    <x v="1"/>
    <n v="9991400"/>
    <x v="8"/>
    <x v="0"/>
    <n v="548490.61"/>
    <n v="100000"/>
    <n v="99816.31"/>
    <n v="100000"/>
    <n v="5.4950000000000001"/>
    <n v="2.68"/>
    <x v="0"/>
    <n v="268000"/>
    <n v="-281500"/>
    <n v="-280982.91265000001"/>
    <x v="1"/>
    <x v="0"/>
    <x v="1"/>
    <x v="8"/>
    <x v="0"/>
    <x v="1"/>
    <x v="0"/>
    <n v="-278886.76"/>
    <n v="-279400"/>
    <x v="0"/>
    <x v="0"/>
    <x v="0"/>
    <n v="99816.31"/>
    <n v="278886.76"/>
    <n v="0"/>
    <x v="0"/>
    <s v="DS #000232"/>
  </r>
  <r>
    <n v="22293"/>
    <n v="185"/>
    <d v="2001-01-30T00:00:00"/>
    <x v="1"/>
    <n v="9991300"/>
    <x v="8"/>
    <x v="0"/>
    <n v="323080.43"/>
    <n v="55000"/>
    <n v="54898.97"/>
    <n v="55000"/>
    <n v="5.8849999999999998"/>
    <n v="2.68"/>
    <x v="0"/>
    <n v="147400"/>
    <n v="-176275"/>
    <n v="-175951.19884999999"/>
    <x v="1"/>
    <x v="0"/>
    <x v="1"/>
    <x v="8"/>
    <x v="0"/>
    <x v="1"/>
    <x v="0"/>
    <n v="-174798.32"/>
    <n v="-175120"/>
    <x v="0"/>
    <x v="1"/>
    <x v="0"/>
    <n v="54898.97"/>
    <n v="174798.32"/>
    <n v="0"/>
    <x v="0"/>
    <s v="DS #000185"/>
  </r>
  <r>
    <n v="22294"/>
    <n v="185"/>
    <d v="2001-01-30T00:00:00"/>
    <x v="1"/>
    <n v="9991300"/>
    <x v="8"/>
    <x v="0"/>
    <n v="646160.86"/>
    <n v="110000"/>
    <n v="109797.94"/>
    <n v="110000"/>
    <n v="5.8849999999999998"/>
    <n v="2.68"/>
    <x v="0"/>
    <n v="294800"/>
    <n v="-352550"/>
    <n v="-351902.39769999997"/>
    <x v="1"/>
    <x v="0"/>
    <x v="1"/>
    <x v="8"/>
    <x v="0"/>
    <x v="1"/>
    <x v="0"/>
    <n v="-349596.63"/>
    <n v="-350240"/>
    <x v="0"/>
    <x v="0"/>
    <x v="0"/>
    <n v="109797.94"/>
    <n v="349596.63"/>
    <n v="0"/>
    <x v="0"/>
    <s v="DS #000185"/>
  </r>
  <r>
    <n v="22295"/>
    <n v="185"/>
    <d v="2001-01-30T00:00:00"/>
    <x v="1"/>
    <n v="9991300"/>
    <x v="8"/>
    <x v="0"/>
    <n v="881128.45"/>
    <n v="150000"/>
    <n v="149724.46"/>
    <n v="150000"/>
    <n v="5.8849999999999998"/>
    <n v="2.68"/>
    <x v="0"/>
    <n v="402000"/>
    <n v="-480750"/>
    <n v="-479866.89429999993"/>
    <x v="1"/>
    <x v="0"/>
    <x v="1"/>
    <x v="8"/>
    <x v="0"/>
    <x v="1"/>
    <x v="0"/>
    <n v="-476722.68"/>
    <n v="-477600"/>
    <x v="0"/>
    <x v="2"/>
    <x v="0"/>
    <n v="149724.46"/>
    <n v="476722.68"/>
    <n v="0"/>
    <x v="0"/>
    <s v="DS #000185"/>
  </r>
  <r>
    <n v="22297"/>
    <n v="185"/>
    <d v="2001-01-30T00:00:00"/>
    <x v="1"/>
    <n v="9991300"/>
    <x v="8"/>
    <x v="0"/>
    <n v="58741.9"/>
    <n v="10000"/>
    <n v="9981.6299999999992"/>
    <n v="10000"/>
    <n v="5.8849999999999998"/>
    <n v="2.68"/>
    <x v="0"/>
    <n v="26800"/>
    <n v="-32050"/>
    <n v="-31991.124149999992"/>
    <x v="1"/>
    <x v="0"/>
    <x v="1"/>
    <x v="8"/>
    <x v="0"/>
    <x v="1"/>
    <x v="0"/>
    <n v="-31781.51"/>
    <n v="-31840"/>
    <x v="0"/>
    <x v="5"/>
    <x v="0"/>
    <n v="9981.6299999999992"/>
    <n v="31781.51"/>
    <n v="0"/>
    <x v="0"/>
    <s v="DS #000185"/>
  </r>
  <r>
    <n v="22298"/>
    <n v="185"/>
    <d v="2001-01-30T00:00:00"/>
    <x v="1"/>
    <n v="9991300"/>
    <x v="8"/>
    <x v="0"/>
    <n v="293709.48"/>
    <n v="50000"/>
    <n v="49908.15"/>
    <n v="50000"/>
    <n v="5.8849999999999998"/>
    <n v="2.68"/>
    <x v="0"/>
    <n v="134000"/>
    <n v="-160250"/>
    <n v="-159955.62074999997"/>
    <x v="1"/>
    <x v="0"/>
    <x v="1"/>
    <x v="8"/>
    <x v="0"/>
    <x v="1"/>
    <x v="0"/>
    <n v="-158907.56"/>
    <n v="-159200"/>
    <x v="0"/>
    <x v="0"/>
    <x v="0"/>
    <n v="49908.15"/>
    <n v="158907.56"/>
    <n v="0"/>
    <x v="0"/>
    <s v="DS #000185"/>
  </r>
  <r>
    <n v="22299"/>
    <n v="185"/>
    <d v="2001-01-30T00:00:00"/>
    <x v="1"/>
    <n v="9991300"/>
    <x v="8"/>
    <x v="0"/>
    <n v="234967.59"/>
    <n v="40000"/>
    <n v="39926.519999999997"/>
    <n v="40000"/>
    <n v="5.8849999999999998"/>
    <n v="2.68"/>
    <x v="0"/>
    <n v="107200"/>
    <n v="-128200"/>
    <n v="-127964.49659999997"/>
    <x v="1"/>
    <x v="0"/>
    <x v="1"/>
    <x v="8"/>
    <x v="0"/>
    <x v="1"/>
    <x v="0"/>
    <n v="-127126.05"/>
    <n v="-127360"/>
    <x v="0"/>
    <x v="0"/>
    <x v="0"/>
    <n v="39926.519999999997"/>
    <n v="127126.05"/>
    <n v="0"/>
    <x v="0"/>
    <s v="DS #000185"/>
  </r>
  <r>
    <n v="22300"/>
    <n v="185"/>
    <d v="2001-01-30T00:00:00"/>
    <x v="1"/>
    <n v="9991300"/>
    <x v="8"/>
    <x v="0"/>
    <n v="411193.28"/>
    <n v="70000"/>
    <n v="69871.41"/>
    <n v="70000"/>
    <n v="5.8849999999999998"/>
    <n v="2.68"/>
    <x v="0"/>
    <n v="187600"/>
    <n v="-224350"/>
    <n v="-223937.86904999998"/>
    <x v="1"/>
    <x v="0"/>
    <x v="1"/>
    <x v="8"/>
    <x v="0"/>
    <x v="1"/>
    <x v="0"/>
    <n v="-222470.58"/>
    <n v="-222880"/>
    <x v="0"/>
    <x v="2"/>
    <x v="0"/>
    <n v="69871.41"/>
    <n v="222470.58"/>
    <n v="0"/>
    <x v="0"/>
    <s v="DS #000185"/>
  </r>
  <r>
    <n v="22301"/>
    <n v="185"/>
    <d v="2001-01-30T00:00:00"/>
    <x v="1"/>
    <n v="9991300"/>
    <x v="8"/>
    <x v="0"/>
    <n v="88112.84"/>
    <n v="15000"/>
    <n v="14972.45"/>
    <n v="15000"/>
    <n v="5.8849999999999998"/>
    <n v="2.68"/>
    <x v="0"/>
    <n v="40200"/>
    <n v="-48075"/>
    <n v="-47986.702249999995"/>
    <x v="1"/>
    <x v="0"/>
    <x v="1"/>
    <x v="8"/>
    <x v="0"/>
    <x v="1"/>
    <x v="0"/>
    <n v="-47672.27"/>
    <n v="-47760"/>
    <x v="0"/>
    <x v="5"/>
    <x v="0"/>
    <n v="14972.45"/>
    <n v="47672.27"/>
    <n v="0"/>
    <x v="0"/>
    <s v="DS #000185"/>
  </r>
  <r>
    <n v="22407"/>
    <n v="290"/>
    <d v="2001-02-07T00:00:00"/>
    <x v="1"/>
    <n v="9991518"/>
    <x v="8"/>
    <x v="0"/>
    <n v="329992.71000000002"/>
    <n v="60000"/>
    <n v="59889.78"/>
    <n v="60000"/>
    <n v="5.51"/>
    <n v="2.68"/>
    <x v="0"/>
    <n v="160800"/>
    <n v="-169800"/>
    <n v="-169488.07739999998"/>
    <x v="1"/>
    <x v="0"/>
    <x v="1"/>
    <x v="8"/>
    <x v="0"/>
    <x v="1"/>
    <x v="0"/>
    <n v="-168230.39999999999"/>
    <n v="-168540"/>
    <x v="0"/>
    <x v="2"/>
    <x v="0"/>
    <n v="59889.78"/>
    <n v="168230.39999999999"/>
    <n v="0"/>
    <x v="0"/>
    <s v="DS #000290"/>
  </r>
  <r>
    <n v="22581"/>
    <n v="294"/>
    <d v="2001-02-16T00:00:00"/>
    <x v="1"/>
    <n v="9991565"/>
    <x v="8"/>
    <x v="0"/>
    <n v="1054409.56"/>
    <n v="185000"/>
    <n v="184660.17"/>
    <n v="185000"/>
    <n v="5.71"/>
    <n v="2.68"/>
    <x v="0"/>
    <n v="495800"/>
    <n v="-560550"/>
    <n v="-559520.31510000001"/>
    <x v="1"/>
    <x v="0"/>
    <x v="1"/>
    <x v="8"/>
    <x v="0"/>
    <x v="1"/>
    <x v="0"/>
    <n v="-555642.43999999994"/>
    <n v="-556665"/>
    <x v="0"/>
    <x v="2"/>
    <x v="0"/>
    <n v="184660.17"/>
    <n v="555642.43999999994"/>
    <n v="0"/>
    <x v="0"/>
    <s v="DS #000294"/>
  </r>
  <r>
    <n v="22584"/>
    <n v="294"/>
    <d v="2001-02-16T00:00:00"/>
    <x v="1"/>
    <n v="9991565"/>
    <x v="8"/>
    <x v="0"/>
    <n v="968916.89"/>
    <n v="170000"/>
    <n v="169687.72"/>
    <n v="170000"/>
    <n v="5.71"/>
    <n v="2.68"/>
    <x v="0"/>
    <n v="455600"/>
    <n v="-515100"/>
    <n v="-514153.7916"/>
    <x v="1"/>
    <x v="0"/>
    <x v="1"/>
    <x v="8"/>
    <x v="0"/>
    <x v="1"/>
    <x v="0"/>
    <n v="-510590.35"/>
    <n v="-511530"/>
    <x v="0"/>
    <x v="3"/>
    <x v="0"/>
    <n v="169687.72"/>
    <n v="510590.35"/>
    <n v="0"/>
    <x v="0"/>
    <s v="DS #000294"/>
  </r>
  <r>
    <n v="22585"/>
    <n v="294"/>
    <d v="2001-02-16T00:00:00"/>
    <x v="1"/>
    <n v="9991565"/>
    <x v="8"/>
    <x v="0"/>
    <n v="142487.78"/>
    <n v="25000"/>
    <n v="24954.080000000002"/>
    <n v="25000"/>
    <n v="5.71"/>
    <n v="2.68"/>
    <x v="0"/>
    <n v="67000"/>
    <n v="-75750"/>
    <n v="-75610.862399999998"/>
    <x v="1"/>
    <x v="0"/>
    <x v="1"/>
    <x v="8"/>
    <x v="0"/>
    <x v="1"/>
    <x v="0"/>
    <n v="-75086.820000000007"/>
    <n v="-75225"/>
    <x v="0"/>
    <x v="5"/>
    <x v="0"/>
    <n v="24954.080000000002"/>
    <n v="75086.820000000007"/>
    <n v="0"/>
    <x v="0"/>
    <s v="DS #000294"/>
  </r>
  <r>
    <n v="22609"/>
    <n v="294"/>
    <d v="2001-02-16T00:00:00"/>
    <x v="1"/>
    <n v="9991565"/>
    <x v="8"/>
    <x v="0"/>
    <n v="940419.34"/>
    <n v="165000"/>
    <n v="164696.91"/>
    <n v="165000"/>
    <n v="5.71"/>
    <n v="2.68"/>
    <x v="0"/>
    <n v="442200"/>
    <n v="-499950"/>
    <n v="-499031.6373"/>
    <x v="1"/>
    <x v="0"/>
    <x v="1"/>
    <x v="8"/>
    <x v="0"/>
    <x v="1"/>
    <x v="0"/>
    <n v="-495572.99"/>
    <n v="-496485"/>
    <x v="0"/>
    <x v="0"/>
    <x v="0"/>
    <n v="164696.91"/>
    <n v="495572.99"/>
    <n v="0"/>
    <x v="0"/>
    <s v="DS #000294"/>
  </r>
  <r>
    <n v="22611"/>
    <n v="294"/>
    <d v="2001-02-16T00:00:00"/>
    <x v="1"/>
    <n v="9991565"/>
    <x v="8"/>
    <x v="0"/>
    <n v="484458.45"/>
    <n v="85000"/>
    <n v="84843.86"/>
    <n v="85000"/>
    <n v="5.71"/>
    <n v="2.68"/>
    <x v="0"/>
    <n v="227800"/>
    <n v="-257550"/>
    <n v="-257076.8958"/>
    <x v="1"/>
    <x v="0"/>
    <x v="1"/>
    <x v="8"/>
    <x v="0"/>
    <x v="1"/>
    <x v="0"/>
    <n v="-255295.18"/>
    <n v="-255765"/>
    <x v="0"/>
    <x v="0"/>
    <x v="0"/>
    <n v="84843.86"/>
    <n v="255295.18"/>
    <n v="0"/>
    <x v="0"/>
    <s v="DS #000294"/>
  </r>
  <r>
    <n v="22637"/>
    <n v="302"/>
    <d v="2001-02-20T00:00:00"/>
    <x v="1"/>
    <n v="9991587"/>
    <x v="8"/>
    <x v="0"/>
    <n v="1062993.76"/>
    <n v="190000"/>
    <n v="189650.98"/>
    <n v="190000"/>
    <n v="5.6050000000000004"/>
    <n v="2.68"/>
    <x v="0"/>
    <n v="509200"/>
    <n v="-555750"/>
    <n v="-554729.11650000012"/>
    <x v="1"/>
    <x v="0"/>
    <x v="1"/>
    <x v="8"/>
    <x v="0"/>
    <x v="1"/>
    <x v="0"/>
    <n v="-550746.44999999995"/>
    <n v="-551760"/>
    <x v="0"/>
    <x v="2"/>
    <x v="0"/>
    <n v="189650.98"/>
    <n v="550746.44999999995"/>
    <n v="0"/>
    <x v="0"/>
    <s v="DS #000302"/>
  </r>
  <r>
    <n v="22638"/>
    <n v="302"/>
    <d v="2001-02-20T00:00:00"/>
    <x v="1"/>
    <n v="9991587"/>
    <x v="8"/>
    <x v="0"/>
    <n v="223788.16"/>
    <n v="40000"/>
    <n v="39926.519999999997"/>
    <n v="40000"/>
    <n v="5.6050000000000004"/>
    <n v="2.68"/>
    <x v="0"/>
    <n v="107200"/>
    <n v="-117000"/>
    <n v="-116785.071"/>
    <x v="1"/>
    <x v="0"/>
    <x v="1"/>
    <x v="8"/>
    <x v="0"/>
    <x v="1"/>
    <x v="0"/>
    <n v="-115946.62"/>
    <n v="-116160"/>
    <x v="0"/>
    <x v="0"/>
    <x v="0"/>
    <n v="39926.519999999997"/>
    <n v="115946.62"/>
    <n v="0"/>
    <x v="0"/>
    <s v="DS#000302"/>
  </r>
  <r>
    <n v="22829"/>
    <n v="325"/>
    <d v="2001-03-06T00:00:00"/>
    <x v="1"/>
    <n v="9991947"/>
    <x v="8"/>
    <x v="0"/>
    <n v="354572.48"/>
    <n v="65000"/>
    <n v="64880.6"/>
    <n v="65000"/>
    <n v="5.4649999999999999"/>
    <n v="2.68"/>
    <x v="0"/>
    <n v="174200"/>
    <n v="-181025"/>
    <n v="-180692.47099999999"/>
    <x v="1"/>
    <x v="0"/>
    <x v="1"/>
    <x v="8"/>
    <x v="0"/>
    <x v="1"/>
    <x v="0"/>
    <n v="-179329.98"/>
    <n v="-179660"/>
    <x v="0"/>
    <x v="2"/>
    <x v="0"/>
    <n v="64880.6"/>
    <n v="179329.98"/>
    <n v="0"/>
    <x v="0"/>
    <s v="DS #000325"/>
  </r>
  <r>
    <n v="22834"/>
    <n v="325"/>
    <d v="2001-03-06T00:00:00"/>
    <x v="1"/>
    <n v="9991947"/>
    <x v="8"/>
    <x v="0"/>
    <n v="54549.61"/>
    <n v="10000"/>
    <n v="9981.6299999999992"/>
    <n v="10000"/>
    <n v="5.4649999999999999"/>
    <n v="2.68"/>
    <x v="0"/>
    <n v="26800"/>
    <n v="-27850"/>
    <n v="-27798.839549999993"/>
    <x v="1"/>
    <x v="0"/>
    <x v="1"/>
    <x v="8"/>
    <x v="0"/>
    <x v="1"/>
    <x v="0"/>
    <n v="-27589.23"/>
    <n v="-27640"/>
    <x v="0"/>
    <x v="2"/>
    <x v="0"/>
    <n v="9981.6299999999992"/>
    <n v="27589.23"/>
    <n v="0"/>
    <x v="0"/>
    <s v="DS #000325"/>
  </r>
  <r>
    <n v="22835"/>
    <n v="325"/>
    <d v="2001-03-06T00:00:00"/>
    <x v="1"/>
    <n v="9991947"/>
    <x v="8"/>
    <x v="0"/>
    <n v="27274.81"/>
    <n v="5000"/>
    <n v="4990.82"/>
    <n v="5000"/>
    <n v="5.4649999999999999"/>
    <n v="2.68"/>
    <x v="0"/>
    <n v="13400"/>
    <n v="-13925"/>
    <n v="-13899.433699999998"/>
    <x v="1"/>
    <x v="0"/>
    <x v="1"/>
    <x v="8"/>
    <x v="0"/>
    <x v="1"/>
    <x v="0"/>
    <n v="-13794.61"/>
    <n v="-13820"/>
    <x v="0"/>
    <x v="2"/>
    <x v="0"/>
    <n v="4990.82"/>
    <n v="13794.61"/>
    <n v="0"/>
    <x v="0"/>
    <s v="DS #000325"/>
  </r>
  <r>
    <n v="22836"/>
    <n v="325"/>
    <d v="2001-03-06T00:00:00"/>
    <x v="1"/>
    <n v="9991947"/>
    <x v="8"/>
    <x v="0"/>
    <n v="27274.81"/>
    <n v="5000"/>
    <n v="4990.82"/>
    <n v="5000"/>
    <n v="5.4649999999999999"/>
    <n v="2.68"/>
    <x v="0"/>
    <n v="13400"/>
    <n v="-13925"/>
    <n v="-13899.433699999998"/>
    <x v="1"/>
    <x v="0"/>
    <x v="1"/>
    <x v="8"/>
    <x v="0"/>
    <x v="1"/>
    <x v="0"/>
    <n v="-13794.61"/>
    <n v="-13820"/>
    <x v="0"/>
    <x v="2"/>
    <x v="0"/>
    <n v="4990.82"/>
    <n v="13794.61"/>
    <n v="0"/>
    <x v="0"/>
    <s v="DS #000325"/>
  </r>
  <r>
    <n v="23777"/>
    <n v="347"/>
    <d v="2001-03-19T00:00:00"/>
    <x v="1"/>
    <n v="9992814"/>
    <x v="8"/>
    <x v="0"/>
    <n v="788780.8"/>
    <n v="144917"/>
    <n v="144650.79999999999"/>
    <n v="144917"/>
    <n v="5.4530000000000003"/>
    <n v="2.68"/>
    <x v="0"/>
    <n v="388377.56"/>
    <n v="-401854.84100000001"/>
    <n v="-401116.66839999997"/>
    <x v="1"/>
    <x v="0"/>
    <x v="1"/>
    <x v="8"/>
    <x v="0"/>
    <x v="1"/>
    <x v="0"/>
    <n v="-398078.99"/>
    <n v="-398811.58"/>
    <x v="0"/>
    <x v="2"/>
    <x v="0"/>
    <n v="144650.79999999999"/>
    <n v="398078.99"/>
    <n v="0"/>
    <x v="0"/>
    <s v="DS #000347"/>
  </r>
  <r>
    <n v="23778"/>
    <n v="347"/>
    <d v="2001-03-19T00:00:00"/>
    <x v="1"/>
    <n v="9992814"/>
    <x v="8"/>
    <x v="0"/>
    <n v="337464.96"/>
    <n v="62000"/>
    <n v="61886.11"/>
    <n v="62000"/>
    <n v="5.4530000000000003"/>
    <n v="2.68"/>
    <x v="0"/>
    <n v="166160"/>
    <n v="-171926"/>
    <n v="-171610.18303000001"/>
    <x v="1"/>
    <x v="0"/>
    <x v="1"/>
    <x v="8"/>
    <x v="0"/>
    <x v="1"/>
    <x v="0"/>
    <n v="-170310.58"/>
    <n v="-170624"/>
    <x v="0"/>
    <x v="0"/>
    <x v="0"/>
    <n v="61886.11"/>
    <n v="170310.58"/>
    <n v="0"/>
    <x v="0"/>
    <s v="DS #000347"/>
  </r>
  <r>
    <n v="23779"/>
    <n v="347"/>
    <d v="2001-03-19T00:00:00"/>
    <x v="1"/>
    <n v="9992814"/>
    <x v="8"/>
    <x v="0"/>
    <n v="8164.47"/>
    <n v="1500"/>
    <n v="1497.24"/>
    <n v="1500"/>
    <n v="5.4530000000000003"/>
    <n v="2.68"/>
    <x v="0"/>
    <n v="4020"/>
    <n v="-4159.5"/>
    <n v="-4151.8465200000001"/>
    <x v="1"/>
    <x v="0"/>
    <x v="1"/>
    <x v="8"/>
    <x v="0"/>
    <x v="1"/>
    <x v="0"/>
    <n v="-4120.42"/>
    <n v="-4128"/>
    <x v="0"/>
    <x v="0"/>
    <x v="0"/>
    <n v="1497.24"/>
    <n v="4120.42"/>
    <n v="0"/>
    <x v="0"/>
    <s v="DS #000347"/>
  </r>
  <r>
    <n v="23780"/>
    <n v="347"/>
    <d v="2001-03-19T00:00:00"/>
    <x v="1"/>
    <n v="9992814"/>
    <x v="8"/>
    <x v="0"/>
    <n v="65315.8"/>
    <n v="12000"/>
    <n v="11977.96"/>
    <n v="12000"/>
    <n v="5.4530000000000003"/>
    <n v="2.68"/>
    <x v="0"/>
    <n v="32160"/>
    <n v="-33276"/>
    <n v="-33214.88308"/>
    <x v="1"/>
    <x v="0"/>
    <x v="1"/>
    <x v="8"/>
    <x v="0"/>
    <x v="1"/>
    <x v="0"/>
    <n v="-32963.339999999997"/>
    <n v="-33024"/>
    <x v="0"/>
    <x v="5"/>
    <x v="0"/>
    <n v="11977.96"/>
    <n v="32963.339999999997"/>
    <n v="0"/>
    <x v="0"/>
    <s v="DS #000347"/>
  </r>
  <r>
    <n v="23782"/>
    <n v="347"/>
    <d v="2001-03-19T00:00:00"/>
    <x v="1"/>
    <n v="9992814"/>
    <x v="8"/>
    <x v="0"/>
    <n v="51708.34"/>
    <n v="9500"/>
    <n v="9482.5499999999993"/>
    <n v="9500"/>
    <n v="5.4530000000000003"/>
    <n v="2.68"/>
    <x v="0"/>
    <n v="25460"/>
    <n v="-26343.5"/>
    <n v="-26295.111150000001"/>
    <x v="1"/>
    <x v="0"/>
    <x v="1"/>
    <x v="8"/>
    <x v="0"/>
    <x v="1"/>
    <x v="0"/>
    <n v="-26095.98"/>
    <n v="-26144"/>
    <x v="0"/>
    <x v="2"/>
    <x v="0"/>
    <n v="9482.5499999999993"/>
    <n v="26095.98"/>
    <n v="0"/>
    <x v="0"/>
    <s v="DS #000347"/>
  </r>
  <r>
    <n v="23793"/>
    <n v="348"/>
    <d v="2001-03-19T00:00:00"/>
    <x v="1"/>
    <n v="9992815"/>
    <x v="8"/>
    <x v="0"/>
    <n v="36913.69"/>
    <n v="6679"/>
    <n v="6666.73"/>
    <n v="6679"/>
    <n v="5.5369999999999999"/>
    <n v="2.68"/>
    <x v="0"/>
    <n v="17899.72"/>
    <n v="-19081.902999999998"/>
    <n v="-19046.847609999997"/>
    <x v="1"/>
    <x v="0"/>
    <x v="1"/>
    <x v="8"/>
    <x v="0"/>
    <x v="1"/>
    <x v="0"/>
    <n v="-18906.849999999999"/>
    <n v="-18941.64"/>
    <x v="0"/>
    <x v="2"/>
    <x v="0"/>
    <n v="6666.73"/>
    <n v="18906.849999999999"/>
    <n v="0"/>
    <x v="0"/>
    <s v="DS #000348"/>
  </r>
  <r>
    <n v="23848"/>
    <n v="375"/>
    <d v="2001-03-23T00:00:00"/>
    <x v="1"/>
    <n v="9992900"/>
    <x v="8"/>
    <x v="0"/>
    <n v="84433.34"/>
    <n v="14998"/>
    <n v="14970.45"/>
    <n v="14998"/>
    <n v="5.64"/>
    <n v="2.68"/>
    <x v="0"/>
    <n v="40194.639999999999"/>
    <n v="-44394.080000000002"/>
    <n v="-44312.531999999992"/>
    <x v="1"/>
    <x v="0"/>
    <x v="1"/>
    <x v="8"/>
    <x v="0"/>
    <x v="1"/>
    <x v="0"/>
    <n v="-43998.15"/>
    <n v="-44079.12"/>
    <x v="0"/>
    <x v="1"/>
    <x v="0"/>
    <n v="14970.45"/>
    <n v="43998.15"/>
    <n v="0"/>
    <x v="0"/>
    <s v="DS#000375"/>
  </r>
  <r>
    <n v="23905"/>
    <n v="373"/>
    <d v="2001-03-30T00:00:00"/>
    <x v="1"/>
    <n v="9992906"/>
    <x v="8"/>
    <x v="0"/>
    <n v="756145.01"/>
    <n v="134101"/>
    <n v="133854.67000000001"/>
    <n v="134101"/>
    <n v="5.649"/>
    <n v="2.68"/>
    <x v="0"/>
    <n v="359390.68"/>
    <n v="-398145.86900000001"/>
    <n v="-397414.51523000002"/>
    <x v="1"/>
    <x v="0"/>
    <x v="1"/>
    <x v="8"/>
    <x v="0"/>
    <x v="1"/>
    <x v="0"/>
    <n v="-394603.55"/>
    <n v="-395329.75"/>
    <x v="0"/>
    <x v="0"/>
    <x v="0"/>
    <n v="133854.67000000001"/>
    <n v="394603.55"/>
    <n v="0"/>
    <x v="0"/>
    <s v="DS#000373"/>
  </r>
  <r>
    <n v="23930"/>
    <n v="360"/>
    <d v="2001-03-30T00:00:00"/>
    <x v="1"/>
    <n v="9992884"/>
    <x v="8"/>
    <x v="0"/>
    <n v="135762.6"/>
    <n v="24073"/>
    <n v="24028.78"/>
    <n v="24073"/>
    <n v="5.65"/>
    <n v="2.68"/>
    <x v="0"/>
    <n v="64515.64"/>
    <n v="-71496.81"/>
    <n v="-71365.476599999995"/>
    <x v="1"/>
    <x v="0"/>
    <x v="1"/>
    <x v="8"/>
    <x v="0"/>
    <x v="1"/>
    <x v="0"/>
    <n v="-70860.87"/>
    <n v="-70991.28"/>
    <x v="0"/>
    <x v="6"/>
    <x v="0"/>
    <n v="24028.78"/>
    <n v="70860.87"/>
    <n v="0"/>
    <x v="0"/>
    <s v="DS #000360"/>
  </r>
  <r>
    <n v="23935"/>
    <n v="375"/>
    <d v="2001-03-30T00:00:00"/>
    <x v="1"/>
    <n v="9992899"/>
    <x v="8"/>
    <x v="0"/>
    <n v="509279.73"/>
    <n v="90464"/>
    <n v="90297.82"/>
    <n v="90464"/>
    <n v="5.64"/>
    <n v="2.68"/>
    <x v="0"/>
    <n v="242443.51999999999"/>
    <n v="-267773.44"/>
    <n v="-267281.54719999997"/>
    <x v="1"/>
    <x v="0"/>
    <x v="1"/>
    <x v="8"/>
    <x v="0"/>
    <x v="1"/>
    <x v="0"/>
    <n v="-265385.3"/>
    <n v="-265873.7"/>
    <x v="0"/>
    <x v="6"/>
    <x v="0"/>
    <n v="90297.82"/>
    <n v="265385.3"/>
    <n v="0"/>
    <x v="0"/>
    <s v="DS#000375"/>
  </r>
  <r>
    <n v="24140"/>
    <n v="404"/>
    <d v="2001-04-11T00:00:00"/>
    <x v="1"/>
    <n v="9993134"/>
    <x v="8"/>
    <x v="0"/>
    <n v="435371.61"/>
    <n v="73865"/>
    <n v="73729.320000000007"/>
    <n v="73865"/>
    <n v="5.9050000000000002"/>
    <n v="2.68"/>
    <x v="0"/>
    <n v="197958.2"/>
    <n v="-238214.625"/>
    <n v="-237777.05700000003"/>
    <x v="1"/>
    <x v="0"/>
    <x v="1"/>
    <x v="8"/>
    <x v="0"/>
    <x v="1"/>
    <x v="0"/>
    <n v="-236228.73"/>
    <n v="-236663.46"/>
    <x v="0"/>
    <x v="0"/>
    <x v="0"/>
    <n v="73729.320000000007"/>
    <n v="236228.73"/>
    <n v="0"/>
    <x v="0"/>
    <s v="DS #000404"/>
  </r>
  <r>
    <n v="24141"/>
    <n v="404"/>
    <d v="2001-04-11T00:00:00"/>
    <x v="1"/>
    <n v="9993135"/>
    <x v="8"/>
    <x v="0"/>
    <n v="94306.45"/>
    <n v="16000"/>
    <n v="15970.61"/>
    <n v="16000"/>
    <n v="5.9050000000000002"/>
    <n v="2.68"/>
    <x v="0"/>
    <n v="42880"/>
    <n v="-51600"/>
    <n v="-51505.217250000002"/>
    <x v="1"/>
    <x v="0"/>
    <x v="1"/>
    <x v="8"/>
    <x v="0"/>
    <x v="1"/>
    <x v="0"/>
    <n v="-51169.83"/>
    <n v="-51264"/>
    <x v="0"/>
    <x v="7"/>
    <x v="0"/>
    <n v="15970.61"/>
    <n v="51169.83"/>
    <n v="0"/>
    <x v="0"/>
    <s v="DS #000404"/>
  </r>
  <r>
    <n v="24148"/>
    <n v="407"/>
    <d v="2001-04-12T00:00:00"/>
    <x v="1"/>
    <n v="9993142"/>
    <x v="8"/>
    <x v="0"/>
    <n v="259928.4"/>
    <n v="44607"/>
    <n v="44525.06"/>
    <n v="44607"/>
    <n v="5.8377999999999997"/>
    <n v="2.68"/>
    <x v="0"/>
    <n v="119546.76"/>
    <n v="-140859.98459999997"/>
    <n v="-140601.23446799998"/>
    <x v="1"/>
    <x v="0"/>
    <x v="1"/>
    <x v="8"/>
    <x v="0"/>
    <x v="1"/>
    <x v="0"/>
    <n v="-139666.21"/>
    <n v="-139923.24"/>
    <x v="0"/>
    <x v="6"/>
    <x v="0"/>
    <n v="44525.06"/>
    <n v="139666.21"/>
    <n v="0"/>
    <x v="0"/>
    <s v="DS #000407"/>
  </r>
  <r>
    <n v="24193"/>
    <n v="408"/>
    <d v="2001-04-17T00:00:00"/>
    <x v="1"/>
    <n v="9993174"/>
    <x v="8"/>
    <x v="0"/>
    <n v="716137.14"/>
    <n v="120217"/>
    <n v="119996.17"/>
    <n v="120217"/>
    <n v="5.968"/>
    <n v="2.68"/>
    <x v="0"/>
    <n v="322181.56"/>
    <n v="-395273.49599999998"/>
    <n v="-394547.40695999999"/>
    <x v="1"/>
    <x v="0"/>
    <x v="1"/>
    <x v="8"/>
    <x v="0"/>
    <x v="1"/>
    <x v="0"/>
    <n v="-392027.49"/>
    <n v="-392748.94"/>
    <x v="0"/>
    <x v="0"/>
    <x v="0"/>
    <n v="119996.17"/>
    <n v="392027.49"/>
    <n v="0"/>
    <x v="0"/>
    <s v="DS #000408"/>
  </r>
  <r>
    <n v="24224"/>
    <n v="412"/>
    <d v="2001-04-18T00:00:00"/>
    <x v="1"/>
    <n v="9993198"/>
    <x v="8"/>
    <x v="0"/>
    <n v="668752.93000000005"/>
    <n v="117253"/>
    <n v="117037.61"/>
    <n v="117253"/>
    <n v="5.7140000000000004"/>
    <n v="2.68"/>
    <x v="0"/>
    <n v="314238.03999999998"/>
    <n v="-355745.60200000001"/>
    <n v="-355092.10874000005"/>
    <x v="1"/>
    <x v="0"/>
    <x v="1"/>
    <x v="8"/>
    <x v="0"/>
    <x v="1"/>
    <x v="0"/>
    <n v="-352634.33"/>
    <n v="-353283.29"/>
    <x v="0"/>
    <x v="2"/>
    <x v="0"/>
    <n v="117037.61"/>
    <n v="352634.33"/>
    <n v="0"/>
    <x v="0"/>
    <s v="DS#000412"/>
  </r>
  <r>
    <n v="24448"/>
    <n v="404"/>
    <d v="2001-04-26T00:00:00"/>
    <x v="1"/>
    <n v="9993133"/>
    <x v="8"/>
    <x v="0"/>
    <n v="677827.59"/>
    <n v="115000"/>
    <n v="114788.75"/>
    <n v="115000"/>
    <n v="5.9050000000000002"/>
    <n v="2.68"/>
    <x v="0"/>
    <n v="308200"/>
    <n v="-370875"/>
    <n v="-370193.71875"/>
    <x v="1"/>
    <x v="0"/>
    <x v="1"/>
    <x v="8"/>
    <x v="0"/>
    <x v="1"/>
    <x v="0"/>
    <n v="-367783.16"/>
    <n v="-368460"/>
    <x v="0"/>
    <x v="2"/>
    <x v="0"/>
    <n v="114788.75"/>
    <n v="367783.16"/>
    <n v="0"/>
    <x v="0"/>
    <s v="DS #000404"/>
  </r>
  <r>
    <n v="24454"/>
    <n v="438"/>
    <d v="2001-04-26T00:00:00"/>
    <x v="1"/>
    <n v="9993419"/>
    <x v="8"/>
    <x v="0"/>
    <n v="3158.42"/>
    <n v="579"/>
    <n v="577.94000000000005"/>
    <n v="579"/>
    <n v="5.4649999999999999"/>
    <n v="2.68"/>
    <x v="0"/>
    <n v="1551.72"/>
    <n v="-1612.5150000000001"/>
    <n v="-1609.5628999999999"/>
    <x v="1"/>
    <x v="0"/>
    <x v="1"/>
    <x v="8"/>
    <x v="0"/>
    <x v="1"/>
    <x v="0"/>
    <n v="-1597.42"/>
    <n v="-1600.36"/>
    <x v="0"/>
    <x v="1"/>
    <x v="0"/>
    <n v="577.94000000000005"/>
    <n v="1597.42"/>
    <n v="0"/>
    <x v="0"/>
    <s v="DS #000438"/>
  </r>
  <r>
    <n v="24748"/>
    <n v="529"/>
    <d v="2001-05-17T00:00:00"/>
    <x v="1"/>
    <n v="9993675"/>
    <x v="8"/>
    <x v="0"/>
    <n v="1102859.8799999999"/>
    <n v="224891"/>
    <n v="224477.89"/>
    <n v="224891"/>
    <n v="4.9130000000000003"/>
    <n v="2.68"/>
    <x v="0"/>
    <n v="602707.88"/>
    <n v="-502181.603"/>
    <n v="-501259.12837000005"/>
    <x v="1"/>
    <x v="0"/>
    <x v="1"/>
    <x v="8"/>
    <x v="0"/>
    <x v="1"/>
    <x v="0"/>
    <n v="-496545.09"/>
    <n v="-497458.89"/>
    <x v="0"/>
    <x v="0"/>
    <x v="0"/>
    <n v="224477.89"/>
    <n v="496545.09"/>
    <n v="0"/>
    <x v="0"/>
    <m/>
  </r>
  <r>
    <n v="24869"/>
    <n v="549"/>
    <d v="2001-05-24T00:00:00"/>
    <x v="1"/>
    <n v="9993753"/>
    <x v="8"/>
    <x v="0"/>
    <n v="209189.33"/>
    <n v="43500"/>
    <n v="43420.09"/>
    <n v="43500"/>
    <n v="4.8178000000000001"/>
    <n v="2.68"/>
    <x v="0"/>
    <n v="116580"/>
    <n v="-92994.3"/>
    <n v="-92823.468401999984"/>
    <x v="1"/>
    <x v="0"/>
    <x v="1"/>
    <x v="8"/>
    <x v="0"/>
    <x v="1"/>
    <x v="0"/>
    <n v="-91911.65"/>
    <n v="-92080.8"/>
    <x v="0"/>
    <x v="2"/>
    <x v="0"/>
    <n v="43420.09"/>
    <n v="91911.65"/>
    <n v="0"/>
    <x v="0"/>
    <m/>
  </r>
  <r>
    <n v="24870"/>
    <n v="549"/>
    <d v="2001-05-24T00:00:00"/>
    <x v="1"/>
    <n v="9993754"/>
    <x v="8"/>
    <x v="0"/>
    <n v="363234.42"/>
    <n v="75533"/>
    <n v="75394.25"/>
    <n v="75533"/>
    <n v="4.8178000000000001"/>
    <n v="2.68"/>
    <x v="0"/>
    <n v="202428.44"/>
    <n v="-161474.4474"/>
    <n v="-161177.82764999999"/>
    <x v="1"/>
    <x v="0"/>
    <x v="1"/>
    <x v="8"/>
    <x v="0"/>
    <x v="1"/>
    <x v="0"/>
    <n v="-159594.54999999999"/>
    <n v="-159888.25"/>
    <x v="0"/>
    <x v="0"/>
    <x v="0"/>
    <n v="75394.25"/>
    <n v="159594.54999999999"/>
    <n v="0"/>
    <x v="0"/>
    <m/>
  </r>
  <r>
    <n v="25038"/>
    <n v="596"/>
    <d v="2001-06-04T00:00:00"/>
    <x v="1"/>
    <n v="9993895"/>
    <x v="8"/>
    <x v="0"/>
    <n v="228056.41"/>
    <n v="49443"/>
    <n v="49352.18"/>
    <n v="49443"/>
    <n v="4.6210000000000004"/>
    <n v="2.68"/>
    <x v="0"/>
    <n v="132507.24"/>
    <n v="-95968.863000000012"/>
    <n v="-95792.581380000018"/>
    <x v="1"/>
    <x v="0"/>
    <x v="1"/>
    <x v="8"/>
    <x v="0"/>
    <x v="1"/>
    <x v="0"/>
    <n v="-94756.18"/>
    <n v="-94930.559999999998"/>
    <x v="0"/>
    <x v="4"/>
    <x v="0"/>
    <n v="49352.18"/>
    <n v="94756.18"/>
    <n v="0"/>
    <x v="0"/>
    <m/>
  </r>
  <r>
    <n v="25041"/>
    <n v="352"/>
    <d v="2001-06-05T00:00:00"/>
    <x v="1"/>
    <n v="9992827"/>
    <x v="8"/>
    <x v="0"/>
    <n v="149917.78"/>
    <n v="27508"/>
    <n v="27457.47"/>
    <n v="27508"/>
    <n v="5.46"/>
    <n v="2.68"/>
    <x v="0"/>
    <n v="73721.440000000002"/>
    <n v="-76472.240000000005"/>
    <n v="-76331.766600000003"/>
    <x v="1"/>
    <x v="0"/>
    <x v="1"/>
    <x v="8"/>
    <x v="0"/>
    <x v="1"/>
    <x v="0"/>
    <n v="-75755.16"/>
    <n v="-75894.570000000007"/>
    <x v="0"/>
    <x v="7"/>
    <x v="0"/>
    <n v="27457.47"/>
    <n v="75755.16"/>
    <n v="0"/>
    <x v="0"/>
    <s v="DS# 000352"/>
  </r>
  <r>
    <n v="25059"/>
    <n v="479"/>
    <d v="2001-06-06T00:00:00"/>
    <x v="1"/>
    <n v="9993568"/>
    <x v="8"/>
    <x v="0"/>
    <n v="995627.68"/>
    <n v="204063"/>
    <n v="203688.15"/>
    <n v="204063"/>
    <n v="4.8879999999999999"/>
    <n v="2.68"/>
    <x v="0"/>
    <n v="546888.84"/>
    <n v="-450571.10399999993"/>
    <n v="-449743.43519999995"/>
    <x v="1"/>
    <x v="0"/>
    <x v="1"/>
    <x v="8"/>
    <x v="0"/>
    <x v="1"/>
    <x v="0"/>
    <n v="-445465.98"/>
    <n v="-446285.78"/>
    <x v="0"/>
    <x v="0"/>
    <x v="0"/>
    <n v="203688.15"/>
    <n v="445465.98"/>
    <n v="0"/>
    <x v="0"/>
    <s v="DS #000479"/>
  </r>
  <r>
    <n v="25068"/>
    <n v="593"/>
    <d v="2001-06-06T00:00:00"/>
    <x v="1"/>
    <n v="9993887"/>
    <x v="8"/>
    <x v="0"/>
    <n v="79384.62"/>
    <n v="19613"/>
    <n v="19576.97"/>
    <n v="19613"/>
    <n v="4.0549999999999997"/>
    <n v="2.68"/>
    <x v="0"/>
    <n v="52562.84"/>
    <n v="-26967.874999999993"/>
    <n v="-26918.333749999994"/>
    <x v="1"/>
    <x v="0"/>
    <x v="1"/>
    <x v="8"/>
    <x v="0"/>
    <x v="1"/>
    <x v="0"/>
    <n v="-26507.22"/>
    <n v="-26556"/>
    <x v="0"/>
    <x v="0"/>
    <x v="0"/>
    <n v="19576.97"/>
    <n v="26507.22"/>
    <n v="0"/>
    <x v="0"/>
    <m/>
  </r>
  <r>
    <n v="25071"/>
    <n v="445"/>
    <d v="2001-06-06T00:00:00"/>
    <x v="1"/>
    <n v="9993440"/>
    <x v="8"/>
    <x v="0"/>
    <n v="267190.09000000003"/>
    <n v="50506"/>
    <n v="50413.22"/>
    <n v="50506"/>
    <n v="5.3"/>
    <n v="2.68"/>
    <x v="0"/>
    <n v="135356.07999999999"/>
    <n v="-132325.72"/>
    <n v="-132082.63639999999"/>
    <x v="1"/>
    <x v="0"/>
    <x v="1"/>
    <x v="8"/>
    <x v="0"/>
    <x v="1"/>
    <x v="0"/>
    <n v="-131023.97"/>
    <n v="-131265.09"/>
    <x v="0"/>
    <x v="0"/>
    <x v="0"/>
    <n v="50413.22"/>
    <n v="131023.97"/>
    <n v="0"/>
    <x v="0"/>
    <s v="DS #000445"/>
  </r>
  <r>
    <n v="25181"/>
    <n v="621"/>
    <d v="2001-06-13T00:00:00"/>
    <x v="1"/>
    <n v="9994009"/>
    <x v="8"/>
    <x v="0"/>
    <n v="357943.21"/>
    <n v="74476"/>
    <n v="74339.19"/>
    <n v="74476"/>
    <n v="4.8150000000000004"/>
    <n v="2.68"/>
    <x v="0"/>
    <n v="199595.68"/>
    <n v="-159006.26"/>
    <n v="-158714.17065000001"/>
    <x v="1"/>
    <x v="0"/>
    <x v="1"/>
    <x v="8"/>
    <x v="0"/>
    <x v="1"/>
    <x v="0"/>
    <n v="-157153.04999999999"/>
    <n v="-157442.26"/>
    <x v="0"/>
    <x v="0"/>
    <x v="0"/>
    <n v="74339.19"/>
    <n v="157153.04999999999"/>
    <n v="0"/>
    <x v="0"/>
    <m/>
  </r>
  <r>
    <n v="25182"/>
    <n v="621"/>
    <d v="2001-06-13T00:00:00"/>
    <x v="1"/>
    <n v="9994008"/>
    <x v="8"/>
    <x v="0"/>
    <n v="576296.44999999995"/>
    <n v="119908"/>
    <n v="119687.74"/>
    <n v="119908"/>
    <n v="4.8150000000000004"/>
    <n v="2.68"/>
    <x v="0"/>
    <n v="321353.44"/>
    <n v="-256003.58"/>
    <n v="-255533.32490000004"/>
    <x v="1"/>
    <x v="0"/>
    <x v="1"/>
    <x v="8"/>
    <x v="0"/>
    <x v="1"/>
    <x v="0"/>
    <n v="-253019.88"/>
    <n v="-253485.51"/>
    <x v="0"/>
    <x v="2"/>
    <x v="0"/>
    <n v="119687.74"/>
    <n v="253019.88"/>
    <n v="0"/>
    <x v="0"/>
    <m/>
  </r>
  <r>
    <n v="25183"/>
    <n v="621"/>
    <d v="2001-06-13T00:00:00"/>
    <x v="1"/>
    <n v="9994010"/>
    <x v="8"/>
    <x v="0"/>
    <n v="138205.79999999999"/>
    <n v="28756"/>
    <n v="28703.18"/>
    <n v="28756"/>
    <n v="4.8150000000000004"/>
    <n v="2.68"/>
    <x v="0"/>
    <n v="77066.080000000002"/>
    <n v="-61394.06"/>
    <n v="-61281.289300000004"/>
    <x v="1"/>
    <x v="0"/>
    <x v="1"/>
    <x v="8"/>
    <x v="0"/>
    <x v="1"/>
    <x v="0"/>
    <n v="-60678.52"/>
    <n v="-60790.18"/>
    <x v="0"/>
    <x v="7"/>
    <x v="0"/>
    <n v="28703.18"/>
    <n v="60678.52"/>
    <n v="0"/>
    <x v="0"/>
    <m/>
  </r>
  <r>
    <n v="25184"/>
    <n v="621"/>
    <d v="2001-06-13T00:00:00"/>
    <x v="1"/>
    <n v="9994011"/>
    <x v="8"/>
    <x v="0"/>
    <n v="1994.55"/>
    <n v="415"/>
    <n v="414.24"/>
    <n v="415"/>
    <n v="4.8150000000000004"/>
    <n v="2.68"/>
    <x v="0"/>
    <n v="1112.2"/>
    <n v="-886.02499999999998"/>
    <n v="-884.40240000000017"/>
    <x v="1"/>
    <x v="0"/>
    <x v="1"/>
    <x v="8"/>
    <x v="0"/>
    <x v="1"/>
    <x v="0"/>
    <n v="-875.7"/>
    <n v="-877.31"/>
    <x v="0"/>
    <x v="5"/>
    <x v="0"/>
    <n v="414.24"/>
    <n v="875.7"/>
    <n v="0"/>
    <x v="0"/>
    <m/>
  </r>
  <r>
    <n v="25185"/>
    <n v="621"/>
    <d v="2001-06-13T00:00:00"/>
    <x v="1"/>
    <n v="9994012"/>
    <x v="8"/>
    <x v="0"/>
    <n v="3109.58"/>
    <n v="647"/>
    <n v="645.80999999999995"/>
    <n v="647"/>
    <n v="4.8150000000000004"/>
    <n v="2.68"/>
    <x v="0"/>
    <n v="1733.96"/>
    <n v="-1381.345"/>
    <n v="-1378.8043500000001"/>
    <x v="1"/>
    <x v="0"/>
    <x v="1"/>
    <x v="8"/>
    <x v="0"/>
    <x v="1"/>
    <x v="0"/>
    <n v="-1365.25"/>
    <n v="-1367.76"/>
    <x v="0"/>
    <x v="6"/>
    <x v="0"/>
    <n v="645.80999999999995"/>
    <n v="1365.25"/>
    <n v="0"/>
    <x v="0"/>
    <m/>
  </r>
  <r>
    <n v="25296"/>
    <n v="665"/>
    <d v="2001-06-21T00:00:00"/>
    <x v="1"/>
    <n v="9994111"/>
    <x v="8"/>
    <x v="0"/>
    <n v="1491385.39"/>
    <n v="340000"/>
    <n v="339375.44"/>
    <n v="340000"/>
    <n v="4.3944999999999999"/>
    <n v="2.68"/>
    <x v="0"/>
    <n v="911200"/>
    <n v="-582930"/>
    <n v="-581859.19187999994"/>
    <x v="1"/>
    <x v="0"/>
    <x v="1"/>
    <x v="8"/>
    <x v="0"/>
    <x v="1"/>
    <x v="0"/>
    <n v="-574732.31000000006"/>
    <n v="-575790"/>
    <x v="0"/>
    <x v="0"/>
    <x v="0"/>
    <n v="339375.44"/>
    <n v="574732.31000000006"/>
    <n v="0"/>
    <x v="0"/>
    <m/>
  </r>
  <r>
    <n v="26646"/>
    <n v="725"/>
    <d v="2001-07-09T00:00:00"/>
    <x v="1"/>
    <n v="9995438"/>
    <x v="8"/>
    <x v="0"/>
    <n v="307284.90000000002"/>
    <n v="75900"/>
    <n v="75760.58"/>
    <n v="75900"/>
    <n v="4.056"/>
    <n v="2.68"/>
    <x v="0"/>
    <n v="203412"/>
    <n v="-104438.39999999999"/>
    <n v="-104246.55807999999"/>
    <x v="1"/>
    <x v="0"/>
    <x v="1"/>
    <x v="8"/>
    <x v="0"/>
    <x v="1"/>
    <x v="0"/>
    <n v="-102655.58"/>
    <n v="-102844.5"/>
    <x v="0"/>
    <x v="0"/>
    <x v="0"/>
    <n v="75760.58"/>
    <n v="102655.58"/>
    <n v="0"/>
    <x v="0"/>
    <m/>
  </r>
  <r>
    <n v="26703"/>
    <n v="736"/>
    <d v="2001-07-13T00:00:00"/>
    <x v="1"/>
    <n v="9995492"/>
    <x v="8"/>
    <x v="0"/>
    <n v="262017.81"/>
    <n v="70000"/>
    <n v="69871.41"/>
    <n v="70000"/>
    <n v="3.75"/>
    <n v="2.68"/>
    <x v="0"/>
    <n v="187600"/>
    <n v="-74900"/>
    <n v="-74762.408699999985"/>
    <x v="1"/>
    <x v="0"/>
    <x v="1"/>
    <x v="8"/>
    <x v="0"/>
    <x v="1"/>
    <x v="0"/>
    <n v="-73295.11"/>
    <n v="-73430"/>
    <x v="0"/>
    <x v="1"/>
    <x v="0"/>
    <n v="69871.41"/>
    <n v="73295.11"/>
    <n v="0"/>
    <x v="0"/>
    <m/>
  </r>
  <r>
    <n v="26732"/>
    <n v="747"/>
    <d v="2001-07-16T00:00:00"/>
    <x v="1"/>
    <n v="9995521"/>
    <x v="8"/>
    <x v="0"/>
    <n v="736953.78"/>
    <n v="202000"/>
    <n v="201628.94"/>
    <n v="202000"/>
    <n v="3.6549999999999998"/>
    <n v="2.68"/>
    <x v="0"/>
    <n v="541360"/>
    <n v="-196950"/>
    <n v="-196588.21649999992"/>
    <x v="1"/>
    <x v="0"/>
    <x v="1"/>
    <x v="8"/>
    <x v="0"/>
    <x v="1"/>
    <x v="0"/>
    <n v="-192354.01"/>
    <n v="-192708"/>
    <x v="0"/>
    <x v="2"/>
    <x v="0"/>
    <n v="201628.94"/>
    <n v="192354.01"/>
    <n v="0"/>
    <x v="0"/>
    <m/>
  </r>
  <r>
    <n v="26849"/>
    <n v="768"/>
    <d v="2001-07-26T00:00:00"/>
    <x v="1"/>
    <n v="9995637"/>
    <x v="8"/>
    <x v="0"/>
    <n v="59172.3"/>
    <n v="14970"/>
    <n v="14942.5"/>
    <n v="14970"/>
    <n v="3.96"/>
    <n v="2.68"/>
    <x v="0"/>
    <n v="40119.599999999999"/>
    <n v="-19161.599999999999"/>
    <n v="-19126.400000000001"/>
    <x v="1"/>
    <x v="0"/>
    <x v="1"/>
    <x v="8"/>
    <x v="0"/>
    <x v="1"/>
    <x v="0"/>
    <n v="-18812.61"/>
    <n v="-18847.23"/>
    <x v="0"/>
    <x v="2"/>
    <x v="0"/>
    <n v="14942.5"/>
    <n v="18812.61"/>
    <n v="0"/>
    <x v="0"/>
    <m/>
  </r>
  <r>
    <n v="26890"/>
    <n v="776"/>
    <d v="2001-07-30T00:00:00"/>
    <x v="1"/>
    <n v="9995662"/>
    <x v="8"/>
    <x v="0"/>
    <n v="593333.07999999996"/>
    <n v="155000"/>
    <n v="154715.28"/>
    <n v="155000"/>
    <n v="3.835"/>
    <n v="2.68"/>
    <x v="0"/>
    <n v="415400"/>
    <n v="-179025"/>
    <n v="-178696.14839999998"/>
    <x v="1"/>
    <x v="0"/>
    <x v="1"/>
    <x v="8"/>
    <x v="0"/>
    <x v="1"/>
    <x v="0"/>
    <n v="-175447.12"/>
    <n v="-175770"/>
    <x v="0"/>
    <x v="1"/>
    <x v="0"/>
    <n v="154715.28"/>
    <n v="175447.12"/>
    <n v="0"/>
    <x v="0"/>
    <m/>
  </r>
  <r>
    <n v="26896"/>
    <n v="777"/>
    <d v="2001-07-30T00:00:00"/>
    <x v="1"/>
    <n v="9995667"/>
    <x v="8"/>
    <x v="0"/>
    <n v="299760.84999999998"/>
    <n v="77500"/>
    <n v="77357.64"/>
    <n v="77500"/>
    <n v="3.875"/>
    <n v="2.68"/>
    <x v="0"/>
    <n v="207700"/>
    <n v="-92612.5"/>
    <n v="-92442.379799999981"/>
    <x v="1"/>
    <x v="0"/>
    <x v="1"/>
    <x v="8"/>
    <x v="0"/>
    <x v="1"/>
    <x v="0"/>
    <n v="-90817.87"/>
    <n v="-90985"/>
    <x v="0"/>
    <x v="1"/>
    <x v="0"/>
    <n v="77357.64"/>
    <n v="90817.87"/>
    <n v="0"/>
    <x v="0"/>
    <m/>
  </r>
  <r>
    <n v="26901"/>
    <n v="780"/>
    <d v="2001-07-30T00:00:00"/>
    <x v="1"/>
    <n v="9995670"/>
    <x v="8"/>
    <x v="0"/>
    <n v="594106.66"/>
    <n v="155000"/>
    <n v="154715.28"/>
    <n v="155000"/>
    <n v="3.84"/>
    <n v="2.68"/>
    <x v="0"/>
    <n v="415400"/>
    <n v="-179800"/>
    <n v="-179469.72479999994"/>
    <x v="1"/>
    <x v="0"/>
    <x v="1"/>
    <x v="8"/>
    <x v="0"/>
    <x v="1"/>
    <x v="0"/>
    <n v="-176220.7"/>
    <n v="-176545"/>
    <x v="0"/>
    <x v="1"/>
    <x v="0"/>
    <n v="154715.28"/>
    <n v="176220.7"/>
    <n v="0"/>
    <x v="0"/>
    <m/>
  </r>
  <r>
    <n v="26904"/>
    <n v="709"/>
    <d v="2001-07-31T00:00:00"/>
    <x v="1"/>
    <n v="9994223"/>
    <x v="8"/>
    <x v="0"/>
    <n v="40854.81"/>
    <n v="10000"/>
    <n v="9981.6299999999992"/>
    <n v="10000"/>
    <n v="4.093"/>
    <n v="2.68"/>
    <x v="0"/>
    <n v="26800"/>
    <n v="-14130"/>
    <n v="-14104.043189999997"/>
    <x v="1"/>
    <x v="0"/>
    <x v="1"/>
    <x v="8"/>
    <x v="0"/>
    <x v="1"/>
    <x v="0"/>
    <n v="-13894.43"/>
    <n v="-13920"/>
    <x v="0"/>
    <x v="0"/>
    <x v="0"/>
    <n v="9981.6299999999992"/>
    <n v="13894.43"/>
    <n v="0"/>
    <x v="0"/>
    <m/>
  </r>
  <r>
    <n v="27127"/>
    <n v="821"/>
    <d v="2001-08-15T00:00:00"/>
    <x v="1"/>
    <n v="9995822"/>
    <x v="8"/>
    <x v="0"/>
    <n v="1008999.13"/>
    <n v="264000"/>
    <n v="263515.05"/>
    <n v="264000"/>
    <n v="3.8290000000000002"/>
    <n v="2.68"/>
    <x v="0"/>
    <n v="707520"/>
    <n v="-303336"/>
    <n v="-302778.79245000001"/>
    <x v="1"/>
    <x v="0"/>
    <x v="1"/>
    <x v="8"/>
    <x v="0"/>
    <x v="1"/>
    <x v="0"/>
    <n v="-297244.98"/>
    <n v="-297792"/>
    <x v="0"/>
    <x v="0"/>
    <x v="0"/>
    <n v="263515.05"/>
    <n v="297244.98"/>
    <n v="0"/>
    <x v="0"/>
    <m/>
  </r>
  <r>
    <n v="27131"/>
    <n v="821"/>
    <d v="2001-08-15T00:00:00"/>
    <x v="1"/>
    <n v="9995826"/>
    <x v="8"/>
    <x v="0"/>
    <n v="66884.41"/>
    <n v="17500"/>
    <n v="17467.849999999999"/>
    <n v="17500"/>
    <n v="3.8290000000000002"/>
    <n v="2.68"/>
    <x v="0"/>
    <n v="46900"/>
    <n v="-20107.5"/>
    <n v="-20070.559649999999"/>
    <x v="1"/>
    <x v="0"/>
    <x v="1"/>
    <x v="8"/>
    <x v="0"/>
    <x v="1"/>
    <x v="0"/>
    <n v="-19703.740000000002"/>
    <n v="-19740"/>
    <x v="0"/>
    <x v="8"/>
    <x v="0"/>
    <n v="17467.849999999999"/>
    <n v="19703.740000000002"/>
    <n v="0"/>
    <x v="0"/>
    <m/>
  </r>
  <r>
    <n v="28056"/>
    <n v="404"/>
    <d v="2001-09-10T00:00:00"/>
    <x v="1"/>
    <n v="9993136"/>
    <x v="8"/>
    <x v="0"/>
    <n v="58941.53"/>
    <n v="10000"/>
    <n v="9981.6299999999992"/>
    <n v="10000"/>
    <n v="5.9050000000000002"/>
    <n v="2.68"/>
    <x v="0"/>
    <n v="26800"/>
    <n v="-32250"/>
    <n v="-32190.756749999997"/>
    <x v="1"/>
    <x v="0"/>
    <x v="1"/>
    <x v="8"/>
    <x v="0"/>
    <x v="1"/>
    <x v="0"/>
    <n v="-31981.14"/>
    <n v="-32040"/>
    <x v="0"/>
    <x v="5"/>
    <x v="0"/>
    <n v="9981.6299999999992"/>
    <n v="31981.14"/>
    <n v="0"/>
    <x v="0"/>
    <s v="DS #000404"/>
  </r>
  <r>
    <n v="28058"/>
    <n v="782"/>
    <d v="2001-09-10T00:00:00"/>
    <x v="1"/>
    <n v="9995718"/>
    <x v="8"/>
    <x v="0"/>
    <n v="1201367.0900000001"/>
    <n v="303237"/>
    <n v="302679.96999999997"/>
    <n v="303237"/>
    <n v="3.9691000000000001"/>
    <n v="2.68"/>
    <x v="0"/>
    <n v="812675.16"/>
    <n v="-390902.81669999997"/>
    <n v="-390184.74932699994"/>
    <x v="1"/>
    <x v="0"/>
    <x v="1"/>
    <x v="8"/>
    <x v="0"/>
    <x v="1"/>
    <x v="0"/>
    <n v="-383828.47999999998"/>
    <n v="-384534.84"/>
    <x v="0"/>
    <x v="2"/>
    <x v="0"/>
    <n v="302679.96999999997"/>
    <n v="383828.47999999998"/>
    <n v="0"/>
    <x v="0"/>
    <m/>
  </r>
  <r>
    <n v="28087"/>
    <n v="832"/>
    <d v="2001-09-18T00:00:00"/>
    <x v="1"/>
    <n v="9996550"/>
    <x v="8"/>
    <x v="0"/>
    <n v="607827.89"/>
    <n v="193932"/>
    <n v="193575.76"/>
    <n v="193932"/>
    <n v="3.14"/>
    <n v="2.68"/>
    <x v="0"/>
    <n v="519737.76"/>
    <n v="-89208.72"/>
    <n v="-89044.849600000001"/>
    <x v="1"/>
    <x v="0"/>
    <x v="1"/>
    <x v="8"/>
    <x v="0"/>
    <x v="1"/>
    <x v="0"/>
    <n v="-84979.76"/>
    <n v="-85136.15"/>
    <x v="0"/>
    <x v="9"/>
    <x v="0"/>
    <n v="193575.76"/>
    <n v="84979.76"/>
    <n v="0"/>
    <x v="0"/>
    <m/>
  </r>
  <r>
    <n v="28089"/>
    <n v="832"/>
    <d v="2001-09-18T00:00:00"/>
    <x v="1"/>
    <n v="9996550"/>
    <x v="8"/>
    <x v="0"/>
    <n v="34476.550000000003"/>
    <n v="11000"/>
    <n v="10979.79"/>
    <n v="11000"/>
    <n v="3.14"/>
    <n v="2.68"/>
    <x v="0"/>
    <n v="29480"/>
    <n v="-5060"/>
    <n v="-5050.7034000000003"/>
    <x v="1"/>
    <x v="0"/>
    <x v="1"/>
    <x v="8"/>
    <x v="0"/>
    <x v="1"/>
    <x v="0"/>
    <n v="-4820.13"/>
    <n v="-4829"/>
    <x v="0"/>
    <x v="10"/>
    <x v="0"/>
    <n v="10979.79"/>
    <n v="4820.13"/>
    <n v="0"/>
    <x v="0"/>
    <m/>
  </r>
  <r>
    <n v="28091"/>
    <n v="832"/>
    <d v="2001-09-18T00:00:00"/>
    <x v="1"/>
    <n v="9996550"/>
    <x v="8"/>
    <x v="0"/>
    <n v="545519.35"/>
    <n v="174052"/>
    <n v="173732.28"/>
    <n v="174052"/>
    <n v="3.14"/>
    <n v="2.68"/>
    <x v="0"/>
    <n v="466459.36"/>
    <n v="-80063.92"/>
    <n v="-79916.848799999992"/>
    <x v="1"/>
    <x v="0"/>
    <x v="1"/>
    <x v="8"/>
    <x v="0"/>
    <x v="1"/>
    <x v="0"/>
    <n v="-76268.47"/>
    <n v="-76408.83"/>
    <x v="0"/>
    <x v="0"/>
    <x v="0"/>
    <n v="173732.28"/>
    <n v="76268.47"/>
    <n v="0"/>
    <x v="0"/>
    <m/>
  </r>
  <r>
    <n v="28112"/>
    <n v="825"/>
    <d v="2001-09-18T00:00:00"/>
    <x v="1"/>
    <n v="9995961"/>
    <x v="8"/>
    <x v="0"/>
    <n v="1665520.65"/>
    <n v="423714"/>
    <n v="422935.67"/>
    <n v="423714"/>
    <n v="3.9380000000000002"/>
    <n v="2.68"/>
    <x v="0"/>
    <n v="1135553.52"/>
    <n v="-533032.21200000006"/>
    <n v="-532053.07285999996"/>
    <x v="1"/>
    <x v="0"/>
    <x v="1"/>
    <x v="8"/>
    <x v="0"/>
    <x v="1"/>
    <x v="0"/>
    <n v="-523171.42"/>
    <n v="-524134.22"/>
    <x v="0"/>
    <x v="2"/>
    <x v="0"/>
    <n v="422935.67"/>
    <n v="523171.42"/>
    <n v="0"/>
    <x v="0"/>
    <m/>
  </r>
  <r>
    <n v="28134"/>
    <n v="823"/>
    <d v="2001-09-19T00:00:00"/>
    <x v="1"/>
    <n v="9995777"/>
    <x v="8"/>
    <x v="0"/>
    <n v="708074.64"/>
    <n v="191001"/>
    <n v="190650.14"/>
    <n v="191001"/>
    <n v="3.714"/>
    <n v="2.68"/>
    <x v="0"/>
    <n v="511882.68"/>
    <n v="-197495.03399999996"/>
    <n v="-197132.24475999997"/>
    <x v="1"/>
    <x v="0"/>
    <x v="1"/>
    <x v="8"/>
    <x v="0"/>
    <x v="1"/>
    <x v="0"/>
    <n v="-193128.6"/>
    <n v="-193484.01"/>
    <x v="0"/>
    <x v="2"/>
    <x v="0"/>
    <n v="190650.14"/>
    <n v="193128.6"/>
    <n v="0"/>
    <x v="0"/>
    <m/>
  </r>
  <r>
    <n v="28136"/>
    <n v="856"/>
    <d v="2001-09-19T00:00:00"/>
    <x v="1"/>
    <n v="9996666"/>
    <x v="8"/>
    <x v="0"/>
    <n v="21559.52"/>
    <n v="6650"/>
    <n v="6637.78"/>
    <n v="6650"/>
    <n v="3.2480000000000002"/>
    <n v="2.68"/>
    <x v="0"/>
    <n v="17822"/>
    <n v="-3777.2"/>
    <n v="-3770.2590400000004"/>
    <x v="1"/>
    <x v="0"/>
    <x v="1"/>
    <x v="8"/>
    <x v="0"/>
    <x v="1"/>
    <x v="0"/>
    <n v="-3630.87"/>
    <n v="-3637.55"/>
    <x v="0"/>
    <x v="0"/>
    <x v="0"/>
    <n v="6637.78"/>
    <n v="3630.87"/>
    <n v="0"/>
    <x v="0"/>
    <m/>
  </r>
  <r>
    <n v="28137"/>
    <n v="856"/>
    <d v="2001-09-19T00:00:00"/>
    <x v="1"/>
    <n v="9996666"/>
    <x v="8"/>
    <x v="0"/>
    <n v="113159.94"/>
    <n v="34904"/>
    <n v="34839.879999999997"/>
    <n v="34904"/>
    <n v="3.2480000000000002"/>
    <n v="2.68"/>
    <x v="0"/>
    <n v="93542.720000000001"/>
    <n v="-19825.472000000002"/>
    <n v="-19789.05184"/>
    <x v="1"/>
    <x v="0"/>
    <x v="1"/>
    <x v="8"/>
    <x v="0"/>
    <x v="1"/>
    <x v="0"/>
    <n v="-19057.419999999998"/>
    <n v="-19092.490000000002"/>
    <x v="0"/>
    <x v="10"/>
    <x v="0"/>
    <n v="34839.879999999997"/>
    <n v="19057.419999999998"/>
    <n v="0"/>
    <x v="0"/>
    <m/>
  </r>
  <r>
    <n v="28140"/>
    <n v="856"/>
    <d v="2001-09-19T00:00:00"/>
    <x v="1"/>
    <n v="9996666"/>
    <x v="8"/>
    <x v="0"/>
    <n v="1291470.5900000001"/>
    <n v="398352"/>
    <n v="397620.25"/>
    <n v="398352"/>
    <n v="3.2480000000000002"/>
    <n v="2.68"/>
    <x v="0"/>
    <n v="1067583.3600000001"/>
    <n v="-226263.93600000002"/>
    <n v="-225848.30200000003"/>
    <x v="1"/>
    <x v="0"/>
    <x v="1"/>
    <x v="8"/>
    <x v="0"/>
    <x v="1"/>
    <x v="0"/>
    <n v="-217498.28"/>
    <n v="-217898.54"/>
    <x v="0"/>
    <x v="2"/>
    <x v="0"/>
    <n v="397620.25"/>
    <n v="217498.28"/>
    <n v="0"/>
    <x v="0"/>
    <m/>
  </r>
  <r>
    <n v="28141"/>
    <n v="856"/>
    <d v="2001-09-19T00:00:00"/>
    <x v="1"/>
    <n v="9996666"/>
    <x v="8"/>
    <x v="0"/>
    <n v="162587.99"/>
    <n v="50150"/>
    <n v="50057.88"/>
    <n v="50150"/>
    <n v="3.2480000000000002"/>
    <n v="2.68"/>
    <x v="0"/>
    <n v="134402"/>
    <n v="-28485.200000000001"/>
    <n v="-28432.875840000001"/>
    <x v="1"/>
    <x v="0"/>
    <x v="1"/>
    <x v="8"/>
    <x v="0"/>
    <x v="1"/>
    <x v="0"/>
    <n v="-27381.66"/>
    <n v="-27432.05"/>
    <x v="0"/>
    <x v="7"/>
    <x v="0"/>
    <n v="50057.88"/>
    <n v="27381.66"/>
    <n v="0"/>
    <x v="0"/>
    <m/>
  </r>
  <r>
    <n v="28142"/>
    <n v="856"/>
    <d v="2001-09-19T00:00:00"/>
    <x v="1"/>
    <n v="9996666"/>
    <x v="8"/>
    <x v="0"/>
    <n v="305133.71999999997"/>
    <n v="94118"/>
    <n v="93945.11"/>
    <n v="94118"/>
    <n v="3.2480000000000002"/>
    <n v="2.68"/>
    <x v="0"/>
    <n v="252236.24"/>
    <n v="-53459.024000000005"/>
    <n v="-53360.822480000003"/>
    <x v="1"/>
    <x v="0"/>
    <x v="1"/>
    <x v="8"/>
    <x v="0"/>
    <x v="1"/>
    <x v="0"/>
    <n v="-51387.98"/>
    <n v="-51482.55"/>
    <x v="0"/>
    <x v="9"/>
    <x v="0"/>
    <n v="93945.11"/>
    <n v="51387.98"/>
    <n v="0"/>
    <x v="0"/>
    <m/>
  </r>
  <r>
    <n v="28143"/>
    <n v="856"/>
    <d v="2001-09-19T00:00:00"/>
    <x v="1"/>
    <n v="9996666"/>
    <x v="8"/>
    <x v="0"/>
    <n v="122892.53"/>
    <n v="37906"/>
    <n v="37836.370000000003"/>
    <n v="37906"/>
    <n v="3.2480000000000002"/>
    <n v="2.68"/>
    <x v="0"/>
    <n v="101588.08"/>
    <n v="-21530.608000000004"/>
    <n v="-21491.058160000004"/>
    <x v="1"/>
    <x v="0"/>
    <x v="1"/>
    <x v="8"/>
    <x v="0"/>
    <x v="1"/>
    <x v="0"/>
    <n v="-20696.490000000002"/>
    <n v="-20734.580000000002"/>
    <x v="0"/>
    <x v="5"/>
    <x v="0"/>
    <n v="37836.370000000003"/>
    <n v="20696.490000000002"/>
    <n v="0"/>
    <x v="0"/>
    <m/>
  </r>
  <r>
    <n v="28333"/>
    <n v="879"/>
    <d v="2001-09-27T00:00:00"/>
    <x v="1"/>
    <n v="9996817"/>
    <x v="8"/>
    <x v="0"/>
    <n v="850353.84"/>
    <n v="289080"/>
    <n v="288548.98"/>
    <n v="289080"/>
    <n v="2.9470000000000001"/>
    <n v="2.68"/>
    <x v="0"/>
    <n v="774734.4"/>
    <n v="-77184.36"/>
    <n v="-77042.577659999966"/>
    <x v="1"/>
    <x v="0"/>
    <x v="1"/>
    <x v="8"/>
    <x v="0"/>
    <x v="1"/>
    <x v="0"/>
    <n v="-70983.05"/>
    <n v="-71113.679999999993"/>
    <x v="0"/>
    <x v="0"/>
    <x v="0"/>
    <n v="288548.98"/>
    <n v="70983.05"/>
    <n v="0"/>
    <x v="0"/>
    <m/>
  </r>
  <r>
    <n v="28334"/>
    <n v="879"/>
    <d v="2001-09-27T00:00:00"/>
    <x v="1"/>
    <n v="9996817"/>
    <x v="8"/>
    <x v="0"/>
    <n v="35828.519999999997"/>
    <n v="12180"/>
    <n v="12157.63"/>
    <n v="12180"/>
    <n v="2.9470000000000001"/>
    <n v="2.68"/>
    <x v="0"/>
    <n v="32642.400000000001"/>
    <n v="-3252.06"/>
    <n v="-3246.0872099999988"/>
    <x v="1"/>
    <x v="0"/>
    <x v="1"/>
    <x v="8"/>
    <x v="0"/>
    <x v="1"/>
    <x v="0"/>
    <n v="-2990.78"/>
    <n v="-2996.28"/>
    <x v="0"/>
    <x v="1"/>
    <x v="0"/>
    <n v="12157.63"/>
    <n v="2990.78"/>
    <n v="0"/>
    <x v="0"/>
    <m/>
  </r>
  <r>
    <n v="28441"/>
    <n v="890"/>
    <d v="2001-10-15T00:00:00"/>
    <x v="1"/>
    <n v="9996844"/>
    <x v="8"/>
    <x v="0"/>
    <n v="661407.80000000005"/>
    <n v="232500"/>
    <n v="232072.91"/>
    <n v="232500"/>
    <n v="2.85"/>
    <n v="2.68"/>
    <x v="0"/>
    <n v="623100"/>
    <n v="-39525"/>
    <n v="-39452.394699999983"/>
    <x v="1"/>
    <x v="0"/>
    <x v="1"/>
    <x v="8"/>
    <x v="0"/>
    <x v="1"/>
    <x v="0"/>
    <n v="-34578.86"/>
    <n v="-34642.5"/>
    <x v="0"/>
    <x v="0"/>
    <x v="0"/>
    <n v="232072.91"/>
    <n v="34578.86"/>
    <n v="0"/>
    <x v="0"/>
    <m/>
  </r>
  <r>
    <n v="22129"/>
    <n v="216"/>
    <d v="2001-01-17T00:00:00"/>
    <x v="2"/>
    <n v="9991383"/>
    <x v="0"/>
    <x v="0"/>
    <n v="-247116.08"/>
    <n v="-800000"/>
    <n v="-797148.64"/>
    <n v="800000"/>
    <n v="0.31"/>
    <n v="0.14499999999999999"/>
    <x v="0"/>
    <n v="-116000"/>
    <n v="132000"/>
    <n v="131529.52560000002"/>
    <x v="0"/>
    <x v="0"/>
    <x v="0"/>
    <x v="0"/>
    <x v="0"/>
    <x v="0"/>
    <x v="0"/>
    <n v="103629.32"/>
    <n v="104000"/>
    <x v="0"/>
    <x v="0"/>
    <x v="0"/>
    <n v="0"/>
    <n v="-103629.32"/>
    <n v="-797148.64"/>
    <x v="0"/>
    <s v="DS #000216 Basis hedge on storage withdrawals for TCO"/>
  </r>
  <r>
    <n v="20101"/>
    <m/>
    <d v="2000-09-05T00:00:00"/>
    <x v="2"/>
    <n v="320059"/>
    <x v="0"/>
    <x v="0"/>
    <n v="151956.46"/>
    <n v="500000"/>
    <n v="498217.9"/>
    <n v="500000"/>
    <n v="0.30499999999999999"/>
    <n v="0.16500000000000001"/>
    <x v="0"/>
    <n v="82500"/>
    <n v="-70000"/>
    <n v="-69750.505999999994"/>
    <x v="0"/>
    <x v="0"/>
    <x v="0"/>
    <x v="0"/>
    <x v="0"/>
    <x v="1"/>
    <x v="0"/>
    <n v="-62277.24"/>
    <n v="-62500"/>
    <x v="0"/>
    <x v="0"/>
    <x v="0"/>
    <n v="0"/>
    <n v="62277.24"/>
    <n v="498217.9"/>
    <x v="0"/>
    <s v="Purchashed from Dick Jenkins"/>
  </r>
  <r>
    <n v="20103"/>
    <m/>
    <d v="2000-09-07T00:00:00"/>
    <x v="2"/>
    <n v="320061"/>
    <x v="0"/>
    <x v="0"/>
    <n v="100141.8"/>
    <n v="300000"/>
    <n v="298930.74"/>
    <n v="300000"/>
    <n v="0.33500000000000002"/>
    <n v="0.16500000000000001"/>
    <x v="0"/>
    <n v="49500"/>
    <n v="-51000"/>
    <n v="-50818.2258"/>
    <x v="0"/>
    <x v="0"/>
    <x v="0"/>
    <x v="0"/>
    <x v="0"/>
    <x v="1"/>
    <x v="0"/>
    <n v="-46334.26"/>
    <n v="-46500"/>
    <x v="0"/>
    <x v="0"/>
    <x v="0"/>
    <n v="0"/>
    <n v="46334.26"/>
    <n v="298930.74"/>
    <x v="0"/>
    <s v="Purchased Basis from Dick Jenkins through Mike Garred"/>
  </r>
  <r>
    <n v="20894"/>
    <n v="61"/>
    <d v="2000-11-07T00:00:00"/>
    <x v="2"/>
    <n v="9990546"/>
    <x v="0"/>
    <x v="0"/>
    <n v="33480.239999999998"/>
    <n v="120000"/>
    <n v="119572.3"/>
    <n v="120000"/>
    <n v="0.28000000000000003"/>
    <n v="0.16500000000000001"/>
    <x v="0"/>
    <n v="19800"/>
    <n v="-13800"/>
    <n v="-13750.814500000002"/>
    <x v="0"/>
    <x v="0"/>
    <x v="0"/>
    <x v="0"/>
    <x v="0"/>
    <x v="1"/>
    <x v="0"/>
    <n v="-11957.23"/>
    <n v="-12000"/>
    <x v="0"/>
    <x v="0"/>
    <x v="0"/>
    <n v="0"/>
    <n v="11957.23"/>
    <n v="119572.3"/>
    <x v="0"/>
    <s v="DS #000061 Orig put in at 12,000/mo s/b 120,000."/>
  </r>
  <r>
    <n v="21687"/>
    <n v="91"/>
    <d v="2000-12-06T00:00:00"/>
    <x v="2"/>
    <n v="9991104"/>
    <x v="0"/>
    <x v="0"/>
    <n v="57170.5"/>
    <n v="150000"/>
    <n v="149465.37"/>
    <n v="150000"/>
    <n v="0.38250000000000001"/>
    <n v="0.16500000000000001"/>
    <x v="0"/>
    <n v="24750"/>
    <n v="-32625"/>
    <n v="-32508.717975"/>
    <x v="0"/>
    <x v="0"/>
    <x v="0"/>
    <x v="0"/>
    <x v="0"/>
    <x v="1"/>
    <x v="0"/>
    <n v="-30266.74"/>
    <n v="-30375"/>
    <x v="0"/>
    <x v="0"/>
    <x v="0"/>
    <n v="0"/>
    <n v="30266.74"/>
    <n v="149465.37"/>
    <x v="0"/>
    <s v="DS #000091"/>
  </r>
  <r>
    <n v="21716"/>
    <m/>
    <d v="2000-12-12T00:00:00"/>
    <x v="2"/>
    <n v="9991088"/>
    <x v="0"/>
    <x v="0"/>
    <n v="92668.53"/>
    <n v="300000"/>
    <n v="298930.74"/>
    <n v="300000"/>
    <n v="0.31"/>
    <n v="0.16500000000000001"/>
    <x v="0"/>
    <n v="49500"/>
    <n v="-43500"/>
    <n v="-43344.957299999995"/>
    <x v="0"/>
    <x v="0"/>
    <x v="0"/>
    <x v="0"/>
    <x v="0"/>
    <x v="1"/>
    <x v="0"/>
    <n v="-38861"/>
    <n v="-39000"/>
    <x v="0"/>
    <x v="0"/>
    <x v="0"/>
    <n v="0"/>
    <n v="38861"/>
    <n v="298930.74"/>
    <x v="0"/>
    <s v="Recreation of Deal 21669 - Added February 2002"/>
  </r>
  <r>
    <n v="22720"/>
    <n v="182"/>
    <d v="2001-03-02T00:00:00"/>
    <x v="2"/>
    <n v="9991298"/>
    <x v="0"/>
    <x v="0"/>
    <n v="50818.23"/>
    <n v="150000"/>
    <n v="149465.37"/>
    <n v="150000"/>
    <n v="0.34"/>
    <n v="0.16500000000000001"/>
    <x v="0"/>
    <n v="24750"/>
    <n v="-26250"/>
    <n v="-26156.439750000001"/>
    <x v="0"/>
    <x v="0"/>
    <x v="0"/>
    <x v="0"/>
    <x v="0"/>
    <x v="1"/>
    <x v="0"/>
    <n v="-23914.46"/>
    <n v="-24000"/>
    <x v="0"/>
    <x v="0"/>
    <x v="0"/>
    <n v="0"/>
    <n v="23914.46"/>
    <n v="149465.37"/>
    <x v="0"/>
    <s v="DS #000182"/>
  </r>
  <r>
    <n v="25098"/>
    <n v="437"/>
    <d v="2001-06-07T00:00:00"/>
    <x v="2"/>
    <n v="9993933"/>
    <x v="0"/>
    <x v="0"/>
    <n v="12337.73"/>
    <n v="46724"/>
    <n v="46557.47"/>
    <n v="46724"/>
    <n v="0.26500000000000001"/>
    <n v="0.16500000000000001"/>
    <x v="0"/>
    <n v="7709.46"/>
    <n v="-4672.3999999999996"/>
    <n v="-4655.7470000000003"/>
    <x v="0"/>
    <x v="0"/>
    <x v="0"/>
    <x v="0"/>
    <x v="0"/>
    <x v="1"/>
    <x v="0"/>
    <n v="-3957.38"/>
    <n v="-3971.54"/>
    <x v="0"/>
    <x v="0"/>
    <x v="0"/>
    <n v="0"/>
    <n v="3957.38"/>
    <n v="46557.47"/>
    <x v="0"/>
    <m/>
  </r>
  <r>
    <n v="28361"/>
    <n v="901"/>
    <d v="2001-10-03T00:00:00"/>
    <x v="2"/>
    <n v="9996870"/>
    <x v="0"/>
    <x v="0"/>
    <n v="33131.49"/>
    <n v="140000"/>
    <n v="139501.01"/>
    <n v="140000"/>
    <n v="0.23749999999999999"/>
    <n v="0.16500000000000001"/>
    <x v="0"/>
    <n v="23100"/>
    <n v="-10150"/>
    <n v="-10113.823224999998"/>
    <x v="0"/>
    <x v="0"/>
    <x v="0"/>
    <x v="0"/>
    <x v="0"/>
    <x v="1"/>
    <x v="0"/>
    <n v="-8021.31"/>
    <n v="-8050"/>
    <x v="0"/>
    <x v="0"/>
    <x v="0"/>
    <n v="0"/>
    <n v="8021.31"/>
    <n v="139501.01"/>
    <x v="0"/>
    <m/>
  </r>
  <r>
    <n v="28362"/>
    <n v="901"/>
    <d v="2001-10-03T00:00:00"/>
    <x v="2"/>
    <n v="9996871"/>
    <x v="0"/>
    <x v="0"/>
    <n v="33131.49"/>
    <n v="140000"/>
    <n v="139501.01"/>
    <n v="140000"/>
    <n v="0.23749999999999999"/>
    <n v="0.16500000000000001"/>
    <x v="0"/>
    <n v="23100"/>
    <n v="-10150"/>
    <n v="-10113.823224999998"/>
    <x v="0"/>
    <x v="0"/>
    <x v="0"/>
    <x v="0"/>
    <x v="0"/>
    <x v="1"/>
    <x v="0"/>
    <n v="-8021.31"/>
    <n v="-8050"/>
    <x v="0"/>
    <x v="0"/>
    <x v="0"/>
    <n v="0"/>
    <n v="8021.31"/>
    <n v="139501.01"/>
    <x v="0"/>
    <m/>
  </r>
  <r>
    <n v="9934"/>
    <m/>
    <d v="2000-07-07T00:00:00"/>
    <x v="2"/>
    <n v="319934"/>
    <x v="3"/>
    <x v="0"/>
    <n v="8.06"/>
    <n v="622"/>
    <n v="619.78"/>
    <n v="622"/>
    <n v="1.2999999999999999E-2"/>
    <n v="-0.03"/>
    <x v="0"/>
    <n v="-18.66"/>
    <n v="-26.745999999999999"/>
    <n v="-26.650539999999996"/>
    <x v="0"/>
    <x v="0"/>
    <x v="0"/>
    <x v="3"/>
    <x v="0"/>
    <x v="1"/>
    <x v="0"/>
    <n v="-35.950000000000003"/>
    <n v="-36.08"/>
    <x v="0"/>
    <x v="2"/>
    <x v="0"/>
    <n v="0"/>
    <n v="35.950000000000003"/>
    <n v="619.78"/>
    <x v="0"/>
    <s v="Sonat Buy Financial - N67489.B"/>
  </r>
  <r>
    <n v="20890"/>
    <m/>
    <d v="2000-11-06T00:00:00"/>
    <x v="2"/>
    <n v="319933"/>
    <x v="3"/>
    <x v="0"/>
    <n v="-10.14"/>
    <n v="407"/>
    <n v="405.55"/>
    <n v="407"/>
    <n v="-2.5000000000000001E-2"/>
    <n v="-0.03"/>
    <x v="0"/>
    <n v="-12.21"/>
    <n v="-2.0350000000000001"/>
    <n v="-2.0277499999999988"/>
    <x v="0"/>
    <x v="0"/>
    <x v="0"/>
    <x v="3"/>
    <x v="0"/>
    <x v="1"/>
    <x v="0"/>
    <n v="-8.11"/>
    <n v="-8.14"/>
    <x v="0"/>
    <x v="2"/>
    <x v="0"/>
    <n v="0"/>
    <n v="8.11"/>
    <n v="405.55"/>
    <x v="0"/>
    <s v="Sonat Financial Buy - N73427.B Input as Physical s/b Financi"/>
  </r>
  <r>
    <n v="22564"/>
    <n v="306"/>
    <d v="2001-02-15T00:00:00"/>
    <x v="2"/>
    <n v="9991595"/>
    <x v="3"/>
    <x v="0"/>
    <n v="-498.22"/>
    <n v="100000"/>
    <n v="99643.58"/>
    <n v="100000"/>
    <n v="-5.0000000000000001E-3"/>
    <n v="-0.03"/>
    <x v="0"/>
    <n v="-3000"/>
    <n v="-2500"/>
    <n v="-2491.0895"/>
    <x v="0"/>
    <x v="0"/>
    <x v="0"/>
    <x v="3"/>
    <x v="0"/>
    <x v="1"/>
    <x v="0"/>
    <n v="-3985.74"/>
    <n v="-4000"/>
    <x v="0"/>
    <x v="2"/>
    <x v="0"/>
    <n v="0"/>
    <n v="3985.74"/>
    <n v="99643.58"/>
    <x v="0"/>
    <s v="DS #000306"/>
  </r>
  <r>
    <n v="27284"/>
    <n v="824"/>
    <d v="2001-08-20T00:00:00"/>
    <x v="2"/>
    <n v="9995964"/>
    <x v="3"/>
    <x v="0"/>
    <n v="-8398.42"/>
    <n v="674277"/>
    <n v="671873.74"/>
    <n v="674277"/>
    <n v="-1.2500000000000001E-2"/>
    <n v="-0.03"/>
    <x v="0"/>
    <n v="-20228.310000000001"/>
    <n v="-11799.847499999998"/>
    <n v="-11757.790449999999"/>
    <x v="0"/>
    <x v="0"/>
    <x v="0"/>
    <x v="3"/>
    <x v="0"/>
    <x v="1"/>
    <x v="0"/>
    <n v="-21835.9"/>
    <n v="-21914"/>
    <x v="0"/>
    <x v="2"/>
    <x v="0"/>
    <n v="0"/>
    <n v="21835.9"/>
    <n v="671873.74"/>
    <x v="0"/>
    <m/>
  </r>
  <r>
    <n v="9941"/>
    <m/>
    <d v="2000-07-07T00:00:00"/>
    <x v="2"/>
    <n v="319941"/>
    <x v="4"/>
    <x v="0"/>
    <n v="142.85"/>
    <n v="-3584"/>
    <n v="-3571.23"/>
    <n v="3584"/>
    <n v="-0.04"/>
    <n v="-5.5E-2"/>
    <x v="0"/>
    <n v="197.12"/>
    <n v="53.76"/>
    <n v="53.568449999999999"/>
    <x v="0"/>
    <x v="0"/>
    <x v="0"/>
    <x v="4"/>
    <x v="0"/>
    <x v="0"/>
    <x v="0"/>
    <n v="89.28"/>
    <n v="89.6"/>
    <x v="0"/>
    <x v="0"/>
    <x v="0"/>
    <n v="0"/>
    <n v="-89.28"/>
    <n v="-3571.23"/>
    <x v="0"/>
    <s v="Tetco-ELA Sale Financial - N73425.A"/>
  </r>
  <r>
    <n v="9952"/>
    <m/>
    <d v="2000-07-07T00:00:00"/>
    <x v="2"/>
    <n v="319952"/>
    <x v="5"/>
    <x v="0"/>
    <n v="1359.3"/>
    <n v="3248"/>
    <n v="3236.42"/>
    <n v="3248"/>
    <n v="0.42"/>
    <n v="0.82"/>
    <x v="0"/>
    <n v="2663.36"/>
    <n v="1299.2"/>
    <n v="1294.568"/>
    <x v="0"/>
    <x v="0"/>
    <x v="0"/>
    <x v="5"/>
    <x v="0"/>
    <x v="1"/>
    <x v="0"/>
    <n v="1585.85"/>
    <n v="1591.52"/>
    <x v="0"/>
    <x v="0"/>
    <x v="0"/>
    <n v="0"/>
    <n v="-1585.85"/>
    <n v="3236.42"/>
    <x v="0"/>
    <s v="TetcoM3 Buy Financial - N73425.8"/>
  </r>
  <r>
    <n v="27285"/>
    <n v="822"/>
    <d v="2001-08-20T00:00:00"/>
    <x v="2"/>
    <n v="9995965"/>
    <x v="6"/>
    <x v="0"/>
    <n v="19747.46"/>
    <n v="273353"/>
    <n v="272378.71999999997"/>
    <n v="273353"/>
    <n v="7.2499999999999995E-2"/>
    <n v="3.7499999999999999E-2"/>
    <x v="0"/>
    <n v="10250.737499999999"/>
    <n v="-9567.3549999999996"/>
    <n v="-9533.2551999999978"/>
    <x v="0"/>
    <x v="0"/>
    <x v="0"/>
    <x v="6"/>
    <x v="0"/>
    <x v="1"/>
    <x v="0"/>
    <n v="-9533.26"/>
    <n v="-9567.36"/>
    <x v="0"/>
    <x v="2"/>
    <x v="0"/>
    <n v="0"/>
    <n v="9533.26"/>
    <n v="272378.71999999997"/>
    <x v="0"/>
    <m/>
  </r>
  <r>
    <n v="26966"/>
    <n v="809"/>
    <d v="2001-08-01T00:00:00"/>
    <x v="2"/>
    <n v="9995732"/>
    <x v="7"/>
    <x v="0"/>
    <n v="-171586.25"/>
    <n v="-140000"/>
    <n v="-139501.01"/>
    <n v="140000"/>
    <n v="1.23"/>
    <n v="1.35"/>
    <x v="0"/>
    <n v="-189000"/>
    <n v="-16800"/>
    <n v="-16740.121200000016"/>
    <x v="0"/>
    <x v="0"/>
    <x v="0"/>
    <x v="7"/>
    <x v="0"/>
    <x v="0"/>
    <x v="0"/>
    <n v="-50220.36"/>
    <n v="-50400"/>
    <x v="0"/>
    <x v="1"/>
    <x v="0"/>
    <n v="0"/>
    <n v="50220.36"/>
    <n v="-139501.01"/>
    <x v="0"/>
    <m/>
  </r>
  <r>
    <n v="28768"/>
    <n v="724"/>
    <d v="2001-11-15T00:00:00"/>
    <x v="2"/>
    <n v="9995404"/>
    <x v="7"/>
    <x v="0"/>
    <n v="-166006.20000000001"/>
    <n v="-140000"/>
    <n v="-139501.01"/>
    <n v="140000"/>
    <n v="1.19"/>
    <n v="1.35"/>
    <x v="0"/>
    <n v="-189000"/>
    <n v="-22400"/>
    <n v="-22320.161600000021"/>
    <x v="0"/>
    <x v="0"/>
    <x v="0"/>
    <x v="7"/>
    <x v="0"/>
    <x v="0"/>
    <x v="0"/>
    <n v="-55800.4"/>
    <n v="-56000"/>
    <x v="0"/>
    <x v="1"/>
    <x v="0"/>
    <n v="0"/>
    <n v="55800.4"/>
    <n v="-139501.01"/>
    <x v="0"/>
    <m/>
  </r>
  <r>
    <n v="25097"/>
    <n v="436"/>
    <d v="2001-06-07T00:00:00"/>
    <x v="2"/>
    <n v="9993932"/>
    <x v="7"/>
    <x v="0"/>
    <n v="183443.83"/>
    <n v="140000"/>
    <n v="139501.01"/>
    <n v="140000"/>
    <n v="1.3149999999999999"/>
    <n v="1.43"/>
    <x v="0"/>
    <n v="200200"/>
    <n v="16100"/>
    <n v="16042.61615"/>
    <x v="0"/>
    <x v="0"/>
    <x v="0"/>
    <x v="7"/>
    <x v="0"/>
    <x v="1"/>
    <x v="0"/>
    <n v="38362.78"/>
    <n v="38500"/>
    <x v="0"/>
    <x v="1"/>
    <x v="0"/>
    <n v="0"/>
    <n v="-38362.78"/>
    <n v="139501.01"/>
    <x v="0"/>
    <m/>
  </r>
  <r>
    <n v="25263"/>
    <n v="642"/>
    <d v="2001-06-19T00:00:00"/>
    <x v="2"/>
    <n v="9994085"/>
    <x v="7"/>
    <x v="0"/>
    <n v="179956.31"/>
    <n v="140000"/>
    <n v="139501.01"/>
    <n v="140000"/>
    <n v="1.29"/>
    <n v="1.43"/>
    <x v="0"/>
    <n v="200200"/>
    <n v="19600"/>
    <n v="19530.141399999986"/>
    <x v="0"/>
    <x v="0"/>
    <x v="0"/>
    <x v="7"/>
    <x v="0"/>
    <x v="1"/>
    <x v="0"/>
    <n v="41850.300000000003"/>
    <n v="42000"/>
    <x v="0"/>
    <x v="1"/>
    <x v="0"/>
    <n v="0"/>
    <n v="-41850.300000000003"/>
    <n v="139501.01"/>
    <x v="0"/>
    <m/>
  </r>
  <r>
    <n v="22104"/>
    <n v="205"/>
    <d v="2001-01-11T00:00:00"/>
    <x v="2"/>
    <n v="9991358"/>
    <x v="8"/>
    <x v="0"/>
    <n v="-592879.30000000005"/>
    <n v="-100000"/>
    <n v="-99643.58"/>
    <n v="100000"/>
    <n v="5.95"/>
    <n v="2.76"/>
    <x v="0"/>
    <n v="-276000"/>
    <n v="319000"/>
    <n v="317863.02020000003"/>
    <x v="1"/>
    <x v="0"/>
    <x v="0"/>
    <x v="8"/>
    <x v="0"/>
    <x v="0"/>
    <x v="0"/>
    <n v="315272.28999999998"/>
    <n v="316400"/>
    <x v="0"/>
    <x v="1"/>
    <x v="0"/>
    <n v="-99643.58"/>
    <n v="-315272.28999999998"/>
    <n v="0"/>
    <x v="0"/>
    <s v="DS #000205"/>
  </r>
  <r>
    <n v="22113"/>
    <n v="213"/>
    <d v="2001-01-16T00:00:00"/>
    <x v="2"/>
    <n v="9991368"/>
    <x v="8"/>
    <x v="0"/>
    <n v="-2389453.0499999998"/>
    <n v="-400000"/>
    <n v="-398574.32"/>
    <n v="400000"/>
    <n v="5.9950000000000001"/>
    <n v="2.76"/>
    <x v="0"/>
    <n v="-1104000"/>
    <n v="1294000"/>
    <n v="1289387.9252000002"/>
    <x v="1"/>
    <x v="0"/>
    <x v="1"/>
    <x v="8"/>
    <x v="0"/>
    <x v="0"/>
    <x v="0"/>
    <n v="1279025"/>
    <n v="1283600"/>
    <x v="0"/>
    <x v="2"/>
    <x v="0"/>
    <n v="-398574.32"/>
    <n v="-1279025"/>
    <n v="0"/>
    <x v="0"/>
    <s v="DS #000213"/>
  </r>
  <r>
    <n v="22114"/>
    <n v="214"/>
    <d v="2001-01-16T00:00:00"/>
    <x v="2"/>
    <n v="9991369"/>
    <x v="8"/>
    <x v="0"/>
    <n v="-893802.91"/>
    <n v="-150000"/>
    <n v="-149465.37"/>
    <n v="150000"/>
    <n v="5.98"/>
    <n v="2.76"/>
    <x v="0"/>
    <n v="-414000"/>
    <n v="483000"/>
    <n v="481278.49140000006"/>
    <x v="1"/>
    <x v="0"/>
    <x v="1"/>
    <x v="8"/>
    <x v="0"/>
    <x v="0"/>
    <x v="0"/>
    <n v="477392.39"/>
    <n v="479100"/>
    <x v="0"/>
    <x v="1"/>
    <x v="0"/>
    <n v="-149465.37"/>
    <n v="-477392.39"/>
    <n v="0"/>
    <x v="0"/>
    <s v="DS #000214"/>
  </r>
  <r>
    <n v="22130"/>
    <n v="220"/>
    <d v="2001-01-17T00:00:00"/>
    <x v="2"/>
    <n v="9991384"/>
    <x v="8"/>
    <x v="0"/>
    <n v="-6869428.4199999999"/>
    <n v="-1200000"/>
    <n v="-1195722.96"/>
    <n v="1200000"/>
    <n v="5.7450000000000001"/>
    <n v="2.76"/>
    <x v="0"/>
    <n v="-3312000"/>
    <n v="3582000"/>
    <n v="3569233.0356000001"/>
    <x v="1"/>
    <x v="0"/>
    <x v="1"/>
    <x v="8"/>
    <x v="0"/>
    <x v="0"/>
    <x v="0"/>
    <n v="3538144.25"/>
    <n v="3550800"/>
    <x v="0"/>
    <x v="0"/>
    <x v="0"/>
    <n v="-1195722.96"/>
    <n v="-3538144.25"/>
    <n v="0"/>
    <x v="0"/>
    <s v="DS #000220 Nymex hedge against storage withdrawals for TCO "/>
  </r>
  <r>
    <n v="22160"/>
    <n v="246"/>
    <d v="2001-01-25T00:00:00"/>
    <x v="2"/>
    <n v="9991410"/>
    <x v="8"/>
    <x v="0"/>
    <n v="-391649.09"/>
    <n v="-70000"/>
    <n v="-69750.509999999995"/>
    <n v="70000"/>
    <n v="5.6150000000000002"/>
    <n v="2.76"/>
    <x v="0"/>
    <n v="-193200"/>
    <n v="199850"/>
    <n v="199137.70605000001"/>
    <x v="1"/>
    <x v="0"/>
    <x v="1"/>
    <x v="8"/>
    <x v="0"/>
    <x v="0"/>
    <x v="0"/>
    <n v="197324.18"/>
    <n v="198030"/>
    <x v="0"/>
    <x v="1"/>
    <x v="0"/>
    <n v="-69750.509999999995"/>
    <n v="-197324.18"/>
    <n v="0"/>
    <x v="0"/>
    <s v="DS #000246"/>
  </r>
  <r>
    <n v="22313"/>
    <n v="257"/>
    <d v="2001-01-30T00:00:00"/>
    <x v="2"/>
    <n v="9991446"/>
    <x v="8"/>
    <x v="0"/>
    <n v="-1226492.8999999999"/>
    <n v="-224000"/>
    <n v="-223201.62"/>
    <n v="224000"/>
    <n v="5.4950000000000001"/>
    <n v="2.76"/>
    <x v="0"/>
    <n v="-618240"/>
    <n v="612640"/>
    <n v="610456.43070000003"/>
    <x v="1"/>
    <x v="0"/>
    <x v="1"/>
    <x v="8"/>
    <x v="0"/>
    <x v="0"/>
    <x v="0"/>
    <n v="604653.18999999994"/>
    <n v="606816"/>
    <x v="0"/>
    <x v="2"/>
    <x v="0"/>
    <n v="-223201.62"/>
    <n v="-604653.18999999994"/>
    <n v="0"/>
    <x v="0"/>
    <s v="DS #000257"/>
  </r>
  <r>
    <n v="22314"/>
    <n v="257"/>
    <d v="2001-01-30T00:00:00"/>
    <x v="2"/>
    <n v="9991446"/>
    <x v="8"/>
    <x v="0"/>
    <n v="-432557.76"/>
    <n v="-79000"/>
    <n v="-78718.429999999993"/>
    <n v="79000"/>
    <n v="5.4950000000000001"/>
    <n v="2.76"/>
    <x v="0"/>
    <n v="-218040"/>
    <n v="216065"/>
    <n v="215294.90605000002"/>
    <x v="1"/>
    <x v="0"/>
    <x v="1"/>
    <x v="8"/>
    <x v="0"/>
    <x v="0"/>
    <x v="0"/>
    <n v="213248.22"/>
    <n v="214011"/>
    <x v="0"/>
    <x v="2"/>
    <x v="0"/>
    <n v="-78718.429999999993"/>
    <n v="-213248.22"/>
    <n v="0"/>
    <x v="0"/>
    <s v="DS #000257"/>
  </r>
  <r>
    <n v="22315"/>
    <n v="257"/>
    <d v="2001-01-30T00:00:00"/>
    <x v="2"/>
    <n v="9991446"/>
    <x v="8"/>
    <x v="0"/>
    <n v="-1231968.32"/>
    <n v="-225000"/>
    <n v="-224198.06"/>
    <n v="225000"/>
    <n v="5.4950000000000001"/>
    <n v="2.76"/>
    <x v="0"/>
    <n v="-621000"/>
    <n v="615375"/>
    <n v="613181.69410000008"/>
    <x v="1"/>
    <x v="0"/>
    <x v="1"/>
    <x v="8"/>
    <x v="0"/>
    <x v="0"/>
    <x v="0"/>
    <n v="607352.53"/>
    <n v="609525"/>
    <x v="0"/>
    <x v="0"/>
    <x v="0"/>
    <n v="-224198.06"/>
    <n v="-607352.53"/>
    <n v="0"/>
    <x v="0"/>
    <s v="DS #000257"/>
  </r>
  <r>
    <n v="22325"/>
    <n v="261"/>
    <d v="2001-01-30T00:00:00"/>
    <x v="2"/>
    <n v="9991458"/>
    <x v="8"/>
    <x v="0"/>
    <n v="-1168669.73"/>
    <n v="-210000"/>
    <n v="-209251.52"/>
    <n v="210000"/>
    <n v="5.585"/>
    <n v="2.76"/>
    <x v="0"/>
    <n v="-579600"/>
    <n v="593250"/>
    <n v="591135.54399999999"/>
    <x v="1"/>
    <x v="0"/>
    <x v="1"/>
    <x v="8"/>
    <x v="0"/>
    <x v="0"/>
    <x v="0"/>
    <n v="585695"/>
    <n v="587790"/>
    <x v="0"/>
    <x v="2"/>
    <x v="0"/>
    <n v="-209251.52"/>
    <n v="-585695"/>
    <n v="0"/>
    <x v="0"/>
    <s v="DS #000261"/>
  </r>
  <r>
    <n v="23849"/>
    <n v="375"/>
    <d v="2001-03-23T00:00:00"/>
    <x v="2"/>
    <n v="9992901"/>
    <x v="8"/>
    <x v="0"/>
    <n v="-97111.81"/>
    <n v="-17998"/>
    <n v="-17933.849999999999"/>
    <n v="17998"/>
    <n v="5.415"/>
    <n v="2.76"/>
    <x v="0"/>
    <n v="-49674.48"/>
    <n v="47784.69"/>
    <n v="47614.371749999998"/>
    <x v="1"/>
    <x v="0"/>
    <x v="1"/>
    <x v="8"/>
    <x v="0"/>
    <x v="0"/>
    <x v="0"/>
    <n v="47148.1"/>
    <n v="47316.74"/>
    <x v="0"/>
    <x v="1"/>
    <x v="0"/>
    <n v="-17933.849999999999"/>
    <n v="-47148.1"/>
    <n v="0"/>
    <x v="0"/>
    <s v="DS#000375"/>
  </r>
  <r>
    <n v="23918"/>
    <n v="340"/>
    <d v="2001-03-30T00:00:00"/>
    <x v="2"/>
    <n v="9992835"/>
    <x v="8"/>
    <x v="0"/>
    <n v="-113115.39"/>
    <n v="-22000"/>
    <n v="-21921.59"/>
    <n v="22000"/>
    <n v="5.16"/>
    <n v="2.76"/>
    <x v="0"/>
    <n v="-60720"/>
    <n v="52800"/>
    <n v="52611.816000000006"/>
    <x v="1"/>
    <x v="0"/>
    <x v="1"/>
    <x v="8"/>
    <x v="0"/>
    <x v="0"/>
    <x v="0"/>
    <n v="52041.85"/>
    <n v="52228"/>
    <x v="0"/>
    <x v="3"/>
    <x v="0"/>
    <n v="-21921.59"/>
    <n v="-52041.85"/>
    <n v="0"/>
    <x v="0"/>
    <s v="DS# 000340"/>
  </r>
  <r>
    <n v="24215"/>
    <n v="409"/>
    <d v="2001-04-18T00:00:00"/>
    <x v="2"/>
    <n v="9993176"/>
    <x v="8"/>
    <x v="0"/>
    <n v="-412620.52"/>
    <n v="-73959"/>
    <n v="-73695.399999999994"/>
    <n v="73959"/>
    <n v="5.5990000000000002"/>
    <n v="2.76"/>
    <x v="0"/>
    <n v="-204126.84"/>
    <n v="209969.60100000002"/>
    <n v="209221.24060000002"/>
    <x v="1"/>
    <x v="0"/>
    <x v="1"/>
    <x v="8"/>
    <x v="0"/>
    <x v="0"/>
    <x v="0"/>
    <n v="207305.15"/>
    <n v="208046.67"/>
    <x v="0"/>
    <x v="1"/>
    <x v="0"/>
    <n v="-73695.399999999994"/>
    <n v="-207305.15"/>
    <n v="0"/>
    <x v="0"/>
    <s v="DS #000409"/>
  </r>
  <r>
    <n v="24721"/>
    <n v="509"/>
    <d v="2001-05-16T00:00:00"/>
    <x v="2"/>
    <n v="9993651"/>
    <x v="8"/>
    <x v="0"/>
    <n v="-488253.54"/>
    <n v="-100000"/>
    <n v="-99643.58"/>
    <n v="100000"/>
    <n v="4.9000000000000004"/>
    <n v="2.76"/>
    <x v="0"/>
    <n v="-276000"/>
    <n v="214000"/>
    <n v="213237.26120000007"/>
    <x v="1"/>
    <x v="0"/>
    <x v="1"/>
    <x v="8"/>
    <x v="0"/>
    <x v="0"/>
    <x v="0"/>
    <n v="210646.53"/>
    <n v="211400"/>
    <x v="0"/>
    <x v="2"/>
    <x v="0"/>
    <n v="-99643.58"/>
    <n v="-210646.53"/>
    <n v="0"/>
    <x v="0"/>
    <m/>
  </r>
  <r>
    <n v="25057"/>
    <n v="438"/>
    <d v="2001-06-06T00:00:00"/>
    <x v="2"/>
    <n v="9993419"/>
    <x v="8"/>
    <x v="0"/>
    <n v="-742607.72"/>
    <n v="-140219"/>
    <n v="-139719.23000000001"/>
    <n v="140219"/>
    <n v="5.3150000000000004"/>
    <n v="2.76"/>
    <x v="0"/>
    <n v="-387004.44"/>
    <n v="358259.5450000001"/>
    <n v="356982.6326500001"/>
    <x v="1"/>
    <x v="0"/>
    <x v="1"/>
    <x v="8"/>
    <x v="0"/>
    <x v="0"/>
    <x v="0"/>
    <n v="353349.94"/>
    <n v="354613.85"/>
    <x v="0"/>
    <x v="2"/>
    <x v="0"/>
    <n v="-139719.23000000001"/>
    <n v="-353349.94"/>
    <n v="0"/>
    <x v="0"/>
    <s v="DS #000438"/>
  </r>
  <r>
    <n v="25193"/>
    <n v="627"/>
    <d v="2001-06-14T00:00:00"/>
    <x v="2"/>
    <n v="9994020"/>
    <x v="8"/>
    <x v="0"/>
    <n v="-682210.37"/>
    <n v="-151304"/>
    <n v="-150764.72"/>
    <n v="151304"/>
    <n v="4.5250000000000004"/>
    <n v="2.76"/>
    <x v="0"/>
    <n v="-417599.04"/>
    <n v="267051.56"/>
    <n v="266099.73080000008"/>
    <x v="1"/>
    <x v="0"/>
    <x v="1"/>
    <x v="8"/>
    <x v="0"/>
    <x v="0"/>
    <x v="0"/>
    <n v="262179.84999999998"/>
    <n v="263117.65999999997"/>
    <x v="0"/>
    <x v="4"/>
    <x v="0"/>
    <n v="-150764.72"/>
    <n v="-262179.84999999998"/>
    <n v="0"/>
    <x v="0"/>
    <m/>
  </r>
  <r>
    <n v="25345"/>
    <n v="680"/>
    <d v="2001-06-25T00:00:00"/>
    <x v="2"/>
    <n v="9994154"/>
    <x v="8"/>
    <x v="0"/>
    <n v="-1792234.15"/>
    <n v="-450224"/>
    <n v="-448619.31"/>
    <n v="450224"/>
    <n v="3.9950000000000001"/>
    <n v="2.76"/>
    <x v="0"/>
    <n v="-1242618.24"/>
    <n v="556026.64"/>
    <n v="554044.84785000014"/>
    <x v="1"/>
    <x v="0"/>
    <x v="1"/>
    <x v="8"/>
    <x v="0"/>
    <x v="0"/>
    <x v="0"/>
    <n v="542380.75"/>
    <n v="544320.81999999995"/>
    <x v="0"/>
    <x v="0"/>
    <x v="0"/>
    <n v="-448619.31"/>
    <n v="-542380.75"/>
    <n v="0"/>
    <x v="0"/>
    <s v="Hedge against AES Storage"/>
  </r>
  <r>
    <n v="25346"/>
    <n v="680"/>
    <d v="2001-06-25T00:00:00"/>
    <x v="2"/>
    <n v="9994155"/>
    <x v="8"/>
    <x v="0"/>
    <n v="-640062.59"/>
    <n v="-160789"/>
    <n v="-160215.92000000001"/>
    <n v="160789"/>
    <n v="3.9950000000000001"/>
    <n v="2.76"/>
    <x v="0"/>
    <n v="-443777.64"/>
    <n v="198574.41500000004"/>
    <n v="197866.66120000006"/>
    <x v="1"/>
    <x v="0"/>
    <x v="1"/>
    <x v="8"/>
    <x v="0"/>
    <x v="0"/>
    <x v="0"/>
    <n v="193701.04"/>
    <n v="194393.9"/>
    <x v="0"/>
    <x v="4"/>
    <x v="0"/>
    <n v="-160215.92000000001"/>
    <n v="-193701.04"/>
    <n v="0"/>
    <x v="0"/>
    <m/>
  </r>
  <r>
    <n v="25404"/>
    <n v="708"/>
    <d v="2001-06-28T00:00:00"/>
    <x v="2"/>
    <n v="9994196"/>
    <x v="8"/>
    <x v="0"/>
    <n v="-273073.23"/>
    <n v="-70000"/>
    <n v="-69750.509999999995"/>
    <n v="70000"/>
    <n v="3.915"/>
    <n v="2.76"/>
    <x v="0"/>
    <n v="-193200"/>
    <n v="80850"/>
    <n v="80561.83905000001"/>
    <x v="1"/>
    <x v="0"/>
    <x v="1"/>
    <x v="8"/>
    <x v="0"/>
    <x v="0"/>
    <x v="0"/>
    <n v="78748.320000000007"/>
    <n v="79030"/>
    <x v="0"/>
    <x v="1"/>
    <x v="0"/>
    <n v="-69750.509999999995"/>
    <n v="-78748.320000000007"/>
    <n v="0"/>
    <x v="0"/>
    <m/>
  </r>
  <r>
    <n v="26611"/>
    <n v="723"/>
    <d v="2001-07-05T00:00:00"/>
    <x v="2"/>
    <n v="9995403"/>
    <x v="8"/>
    <x v="0"/>
    <n v="-534986.38"/>
    <n v="-140000"/>
    <n v="-139501.01"/>
    <n v="140000"/>
    <n v="3.835"/>
    <n v="2.76"/>
    <x v="0"/>
    <n v="-386400"/>
    <n v="150500"/>
    <n v="149963.58575000003"/>
    <x v="1"/>
    <x v="0"/>
    <x v="1"/>
    <x v="8"/>
    <x v="0"/>
    <x v="0"/>
    <x v="0"/>
    <n v="146336.56"/>
    <n v="146860"/>
    <x v="0"/>
    <x v="1"/>
    <x v="0"/>
    <n v="-139501.01"/>
    <n v="-146336.56"/>
    <n v="0"/>
    <x v="0"/>
    <m/>
  </r>
  <r>
    <n v="26682"/>
    <n v="730"/>
    <d v="2001-07-11T00:00:00"/>
    <x v="2"/>
    <n v="9995474"/>
    <x v="8"/>
    <x v="0"/>
    <n v="-265749.43"/>
    <n v="-70000"/>
    <n v="-69750.509999999995"/>
    <n v="70000"/>
    <n v="3.81"/>
    <n v="2.76"/>
    <x v="0"/>
    <n v="-193200"/>
    <n v="73500"/>
    <n v="73238.035500000013"/>
    <x v="1"/>
    <x v="0"/>
    <x v="1"/>
    <x v="8"/>
    <x v="0"/>
    <x v="0"/>
    <x v="0"/>
    <n v="71424.52"/>
    <n v="71680"/>
    <x v="0"/>
    <x v="1"/>
    <x v="0"/>
    <n v="-69750.509999999995"/>
    <n v="-71424.52"/>
    <n v="0"/>
    <x v="0"/>
    <m/>
  </r>
  <r>
    <n v="26695"/>
    <n v="733"/>
    <d v="2001-07-12T00:00:00"/>
    <x v="2"/>
    <n v="9995487"/>
    <x v="8"/>
    <x v="0"/>
    <n v="-278653.27"/>
    <n v="-70000"/>
    <n v="-69750.509999999995"/>
    <n v="70000"/>
    <n v="3.9950000000000001"/>
    <n v="2.76"/>
    <x v="0"/>
    <n v="-193200"/>
    <n v="86450"/>
    <n v="86141.879850000012"/>
    <x v="1"/>
    <x v="0"/>
    <x v="1"/>
    <x v="8"/>
    <x v="0"/>
    <x v="0"/>
    <x v="0"/>
    <n v="84328.36"/>
    <n v="84630"/>
    <x v="0"/>
    <x v="1"/>
    <x v="0"/>
    <n v="-69750.509999999995"/>
    <n v="-84328.36"/>
    <n v="0"/>
    <x v="0"/>
    <m/>
  </r>
  <r>
    <n v="26698"/>
    <n v="735"/>
    <d v="2001-07-12T00:00:00"/>
    <x v="2"/>
    <n v="9995490"/>
    <x v="8"/>
    <x v="0"/>
    <n v="-276560.76"/>
    <n v="-70000"/>
    <n v="-69750.509999999995"/>
    <n v="70000"/>
    <n v="3.9649999999999999"/>
    <n v="2.76"/>
    <x v="0"/>
    <n v="-193200"/>
    <n v="84350"/>
    <n v="84049.364549999998"/>
    <x v="1"/>
    <x v="0"/>
    <x v="1"/>
    <x v="8"/>
    <x v="0"/>
    <x v="0"/>
    <x v="0"/>
    <n v="82235.850000000006"/>
    <n v="82530"/>
    <x v="0"/>
    <x v="1"/>
    <x v="0"/>
    <n v="-69750.509999999995"/>
    <n v="-82235.850000000006"/>
    <n v="0"/>
    <x v="0"/>
    <m/>
  </r>
  <r>
    <n v="26850"/>
    <n v="721"/>
    <d v="2001-07-27T00:00:00"/>
    <x v="2"/>
    <n v="9995399"/>
    <x v="8"/>
    <x v="0"/>
    <n v="-267493.19"/>
    <n v="-70000"/>
    <n v="-69750.509999999995"/>
    <n v="70000"/>
    <n v="3.835"/>
    <n v="2.76"/>
    <x v="0"/>
    <n v="-193200"/>
    <n v="75250"/>
    <n v="74981.798250000007"/>
    <x v="1"/>
    <x v="0"/>
    <x v="1"/>
    <x v="8"/>
    <x v="0"/>
    <x v="0"/>
    <x v="0"/>
    <n v="73168.28"/>
    <n v="73430"/>
    <x v="0"/>
    <x v="4"/>
    <x v="0"/>
    <n v="-69750.509999999995"/>
    <n v="-73168.28"/>
    <n v="0"/>
    <x v="0"/>
    <m/>
  </r>
  <r>
    <n v="28117"/>
    <n v="832"/>
    <d v="2001-09-18T00:00:00"/>
    <x v="2"/>
    <n v="9996548"/>
    <x v="8"/>
    <x v="0"/>
    <n v="-3829.66"/>
    <n v="-1224"/>
    <n v="-1219.6400000000001"/>
    <n v="1224"/>
    <n v="3.14"/>
    <n v="2.76"/>
    <x v="0"/>
    <n v="-3378.24"/>
    <n v="465.12"/>
    <n v="463.46320000000043"/>
    <x v="1"/>
    <x v="0"/>
    <x v="1"/>
    <x v="8"/>
    <x v="0"/>
    <x v="0"/>
    <x v="0"/>
    <n v="431.75"/>
    <n v="433.3"/>
    <x v="0"/>
    <x v="1"/>
    <x v="0"/>
    <n v="-1219.6400000000001"/>
    <n v="-431.75"/>
    <n v="0"/>
    <x v="0"/>
    <m/>
  </r>
  <r>
    <n v="28118"/>
    <n v="832"/>
    <d v="2001-09-19T00:00:00"/>
    <x v="2"/>
    <n v="9996548"/>
    <x v="8"/>
    <x v="0"/>
    <n v="-171543.18"/>
    <n v="-54827"/>
    <n v="-54631.59"/>
    <n v="54827"/>
    <n v="3.14"/>
    <n v="2.76"/>
    <x v="0"/>
    <n v="-151322.51999999999"/>
    <n v="20834.259999999998"/>
    <n v="20760.004200000018"/>
    <x v="1"/>
    <x v="0"/>
    <x v="1"/>
    <x v="8"/>
    <x v="0"/>
    <x v="0"/>
    <x v="0"/>
    <n v="19339.580000000002"/>
    <n v="19408.759999999998"/>
    <x v="0"/>
    <x v="9"/>
    <x v="0"/>
    <n v="-54631.59"/>
    <n v="-19339.580000000002"/>
    <n v="0"/>
    <x v="0"/>
    <m/>
  </r>
  <r>
    <n v="28120"/>
    <n v="832"/>
    <d v="2001-09-19T00:00:00"/>
    <x v="2"/>
    <n v="9996548"/>
    <x v="8"/>
    <x v="0"/>
    <n v="-76759.06"/>
    <n v="-24533"/>
    <n v="-24445.56"/>
    <n v="24533"/>
    <n v="3.14"/>
    <n v="2.76"/>
    <x v="0"/>
    <n v="-67711.08"/>
    <n v="9322.5400000000081"/>
    <n v="9289.3128000000088"/>
    <x v="1"/>
    <x v="0"/>
    <x v="1"/>
    <x v="8"/>
    <x v="0"/>
    <x v="0"/>
    <x v="0"/>
    <n v="8653.73"/>
    <n v="8684.68"/>
    <x v="0"/>
    <x v="4"/>
    <x v="0"/>
    <n v="-24445.56"/>
    <n v="-8653.73"/>
    <n v="0"/>
    <x v="0"/>
    <m/>
  </r>
  <r>
    <n v="28121"/>
    <n v="832"/>
    <d v="2001-09-19T00:00:00"/>
    <x v="2"/>
    <n v="9996548"/>
    <x v="8"/>
    <x v="0"/>
    <n v="-31638.51"/>
    <n v="-10112"/>
    <n v="-10075.959999999999"/>
    <n v="10112"/>
    <n v="3.14"/>
    <n v="2.76"/>
    <x v="0"/>
    <n v="-27909.119999999999"/>
    <n v="3842.56"/>
    <n v="3828.864800000003"/>
    <x v="1"/>
    <x v="0"/>
    <x v="1"/>
    <x v="8"/>
    <x v="0"/>
    <x v="0"/>
    <x v="0"/>
    <n v="3566.89"/>
    <n v="3579.65"/>
    <x v="0"/>
    <x v="3"/>
    <x v="0"/>
    <n v="-10075.959999999999"/>
    <n v="-3566.89"/>
    <n v="0"/>
    <x v="0"/>
    <m/>
  </r>
  <r>
    <n v="28127"/>
    <n v="843"/>
    <d v="2001-09-19T00:00:00"/>
    <x v="2"/>
    <n v="9996592"/>
    <x v="8"/>
    <x v="0"/>
    <n v="-255324.06"/>
    <n v="-82764"/>
    <n v="-82469.009999999995"/>
    <n v="82764"/>
    <n v="3.0960000000000001"/>
    <n v="2.76"/>
    <x v="0"/>
    <n v="-228428.64"/>
    <n v="27808.704000000023"/>
    <n v="27709.587360000023"/>
    <x v="1"/>
    <x v="0"/>
    <x v="1"/>
    <x v="8"/>
    <x v="0"/>
    <x v="0"/>
    <x v="0"/>
    <n v="25565.39"/>
    <n v="25656.84"/>
    <x v="0"/>
    <x v="4"/>
    <x v="0"/>
    <n v="-82469.009999999995"/>
    <n v="-25565.39"/>
    <n v="0"/>
    <x v="0"/>
    <m/>
  </r>
  <r>
    <n v="28130"/>
    <n v="843"/>
    <d v="2001-09-19T00:00:00"/>
    <x v="2"/>
    <n v="9996592"/>
    <x v="8"/>
    <x v="0"/>
    <n v="-149886.12"/>
    <n v="-48586"/>
    <n v="-48412.83"/>
    <n v="48586"/>
    <n v="3.0960000000000001"/>
    <n v="2.76"/>
    <x v="0"/>
    <n v="-134097.35999999999"/>
    <n v="16324.896000000015"/>
    <n v="16266.710880000015"/>
    <x v="1"/>
    <x v="0"/>
    <x v="1"/>
    <x v="8"/>
    <x v="0"/>
    <x v="0"/>
    <x v="0"/>
    <n v="15007.98"/>
    <n v="15061.66"/>
    <x v="0"/>
    <x v="1"/>
    <x v="0"/>
    <n v="-48412.83"/>
    <n v="-15007.98"/>
    <n v="0"/>
    <x v="0"/>
    <m/>
  </r>
  <r>
    <n v="28457"/>
    <n v="917"/>
    <d v="2001-10-16T00:00:00"/>
    <x v="2"/>
    <n v="9996946"/>
    <x v="8"/>
    <x v="0"/>
    <n v="-3041620.29"/>
    <n v="-1000000"/>
    <n v="-996435.8"/>
    <n v="1000000"/>
    <n v="3.0525000000000002"/>
    <n v="2.76"/>
    <x v="0"/>
    <n v="-2760000"/>
    <n v="292500"/>
    <n v="291457.47150000045"/>
    <x v="1"/>
    <x v="0"/>
    <x v="1"/>
    <x v="8"/>
    <x v="0"/>
    <x v="0"/>
    <x v="0"/>
    <n v="265550.14"/>
    <n v="266500"/>
    <x v="0"/>
    <x v="1"/>
    <x v="0"/>
    <n v="-996435.8"/>
    <n v="-265550.14"/>
    <n v="0"/>
    <x v="0"/>
    <m/>
  </r>
  <r>
    <n v="28462"/>
    <n v="896"/>
    <d v="2001-10-18T00:00:00"/>
    <x v="2"/>
    <n v="9996951"/>
    <x v="8"/>
    <x v="0"/>
    <n v="-2555857.83"/>
    <n v="-900000"/>
    <n v="-896792.22"/>
    <n v="900000"/>
    <n v="2.85"/>
    <n v="2.76"/>
    <x v="0"/>
    <n v="-2484000"/>
    <n v="81000.000000000276"/>
    <n v="80711.29980000027"/>
    <x v="1"/>
    <x v="0"/>
    <x v="1"/>
    <x v="8"/>
    <x v="0"/>
    <x v="0"/>
    <x v="0"/>
    <n v="57394.7"/>
    <n v="57600"/>
    <x v="0"/>
    <x v="1"/>
    <x v="0"/>
    <n v="-896792.22"/>
    <n v="-57394.7"/>
    <n v="0"/>
    <x v="0"/>
    <m/>
  </r>
  <r>
    <n v="28463"/>
    <n v="919"/>
    <d v="2001-10-18T00:00:00"/>
    <x v="2"/>
    <n v="9996952"/>
    <x v="8"/>
    <x v="0"/>
    <n v="-595868.61"/>
    <n v="-200000"/>
    <n v="-199287.16"/>
    <n v="200000"/>
    <n v="2.99"/>
    <n v="2.76"/>
    <x v="0"/>
    <n v="-552000"/>
    <n v="46000.000000000087"/>
    <n v="45836.046800000084"/>
    <x v="1"/>
    <x v="0"/>
    <x v="1"/>
    <x v="8"/>
    <x v="0"/>
    <x v="0"/>
    <x v="0"/>
    <n v="40654.58"/>
    <n v="40800"/>
    <x v="0"/>
    <x v="1"/>
    <x v="0"/>
    <n v="-199287.16"/>
    <n v="-40654.58"/>
    <n v="0"/>
    <x v="0"/>
    <m/>
  </r>
  <r>
    <n v="28465"/>
    <n v="921"/>
    <d v="2001-10-18T00:00:00"/>
    <x v="2"/>
    <n v="9996954"/>
    <x v="8"/>
    <x v="0"/>
    <n v="-258207.54"/>
    <n v="-91083"/>
    <n v="-90758.36"/>
    <n v="91083"/>
    <n v="2.8450000000000002"/>
    <n v="2.76"/>
    <x v="0"/>
    <n v="-251389.08"/>
    <n v="7742.0550000000376"/>
    <n v="7714.4606000000367"/>
    <x v="1"/>
    <x v="0"/>
    <x v="1"/>
    <x v="8"/>
    <x v="0"/>
    <x v="0"/>
    <x v="0"/>
    <n v="5354.74"/>
    <n v="5373.9"/>
    <x v="0"/>
    <x v="1"/>
    <x v="0"/>
    <n v="-90758.36"/>
    <n v="-5354.74"/>
    <n v="0"/>
    <x v="0"/>
    <m/>
  </r>
  <r>
    <n v="9916"/>
    <m/>
    <d v="2000-07-07T00:00:00"/>
    <x v="2"/>
    <n v="319916"/>
    <x v="8"/>
    <x v="0"/>
    <n v="-12400.69"/>
    <n v="-5095"/>
    <n v="-5076.84"/>
    <n v="-5095"/>
    <n v="2.4426000000000001"/>
    <n v="2.78"/>
    <x v="0"/>
    <n v="-14164.1"/>
    <n v="-1719.0529999999985"/>
    <n v="-1712.9258159999986"/>
    <x v="1"/>
    <x v="0"/>
    <x v="1"/>
    <x v="8"/>
    <x v="0"/>
    <x v="1"/>
    <x v="0"/>
    <n v="-1743.39"/>
    <n v="-1749.62"/>
    <x v="0"/>
    <x v="0"/>
    <x v="0"/>
    <n v="-5076.84"/>
    <n v="1743.39"/>
    <n v="0"/>
    <x v="0"/>
    <s v="Nymex Buy N67489.1"/>
  </r>
  <r>
    <n v="9917"/>
    <m/>
    <d v="2000-07-07T00:00:00"/>
    <x v="2"/>
    <n v="319917"/>
    <x v="8"/>
    <x v="0"/>
    <n v="1145.19"/>
    <n v="407"/>
    <n v="405.55"/>
    <n v="407"/>
    <n v="2.8237999999999999"/>
    <n v="2.78"/>
    <x v="0"/>
    <n v="1131.46"/>
    <n v="-17.826600000000024"/>
    <n v="-17.763090000000027"/>
    <x v="1"/>
    <x v="0"/>
    <x v="1"/>
    <x v="8"/>
    <x v="0"/>
    <x v="1"/>
    <x v="0"/>
    <n v="-15.33"/>
    <n v="-15.38"/>
    <x v="0"/>
    <x v="0"/>
    <x v="0"/>
    <n v="405.55"/>
    <n v="15.33"/>
    <n v="0"/>
    <x v="0"/>
    <s v="Nymex Buy N73425.1"/>
  </r>
  <r>
    <n v="20177"/>
    <m/>
    <d v="2000-10-19T00:00:00"/>
    <x v="2"/>
    <n v="9990036"/>
    <x v="8"/>
    <x v="0"/>
    <n v="546445.39"/>
    <n v="120000"/>
    <n v="119572.3"/>
    <n v="120000"/>
    <n v="4.57"/>
    <n v="2.78"/>
    <x v="0"/>
    <n v="333600"/>
    <n v="-214800"/>
    <n v="-214034.41700000007"/>
    <x v="1"/>
    <x v="0"/>
    <x v="0"/>
    <x v="8"/>
    <x v="0"/>
    <x v="1"/>
    <x v="0"/>
    <n v="-213316.98"/>
    <n v="-214080"/>
    <x v="0"/>
    <x v="0"/>
    <x v="0"/>
    <n v="119572.3"/>
    <n v="213316.98"/>
    <n v="0"/>
    <x v="0"/>
    <s v="DS#004"/>
  </r>
  <r>
    <n v="21724"/>
    <m/>
    <d v="2000-12-13T00:00:00"/>
    <x v="2"/>
    <n v="9991135"/>
    <x v="8"/>
    <x v="0"/>
    <n v="376254.16"/>
    <n v="80000"/>
    <n v="79714.86"/>
    <n v="80000"/>
    <n v="4.72"/>
    <n v="2.78"/>
    <x v="0"/>
    <n v="222400"/>
    <n v="-155200"/>
    <n v="-154646.8284"/>
    <x v="1"/>
    <x v="0"/>
    <x v="1"/>
    <x v="8"/>
    <x v="0"/>
    <x v="1"/>
    <x v="0"/>
    <n v="-154168.54999999999"/>
    <n v="-154720"/>
    <x v="0"/>
    <x v="0"/>
    <x v="0"/>
    <n v="79714.86"/>
    <n v="154168.54999999999"/>
    <n v="0"/>
    <x v="0"/>
    <m/>
  </r>
  <r>
    <n v="22088"/>
    <n v="198"/>
    <d v="2001-01-10T00:00:00"/>
    <x v="2"/>
    <n v="9991347"/>
    <x v="8"/>
    <x v="0"/>
    <n v="1276683.3700000001"/>
    <n v="250000"/>
    <n v="249108.95"/>
    <n v="250000"/>
    <n v="5.125"/>
    <n v="2.78"/>
    <x v="0"/>
    <n v="695000"/>
    <n v="-586250"/>
    <n v="-584160.48775000009"/>
    <x v="1"/>
    <x v="0"/>
    <x v="0"/>
    <x v="8"/>
    <x v="0"/>
    <x v="1"/>
    <x v="0"/>
    <n v="-582665.84"/>
    <n v="-584750"/>
    <x v="0"/>
    <x v="2"/>
    <x v="0"/>
    <n v="249108.95"/>
    <n v="582665.84"/>
    <n v="0"/>
    <x v="0"/>
    <s v="DS #000198"/>
  </r>
  <r>
    <n v="22094"/>
    <n v="202"/>
    <d v="2001-01-10T00:00:00"/>
    <x v="2"/>
    <n v="9991352"/>
    <x v="8"/>
    <x v="0"/>
    <n v="604338.31000000006"/>
    <n v="100000"/>
    <n v="99643.58"/>
    <n v="100000"/>
    <n v="6.0650000000000004"/>
    <n v="2.78"/>
    <x v="0"/>
    <n v="278000"/>
    <n v="-328500"/>
    <n v="-327329.16030000005"/>
    <x v="1"/>
    <x v="0"/>
    <x v="0"/>
    <x v="8"/>
    <x v="0"/>
    <x v="1"/>
    <x v="0"/>
    <n v="-326731.3"/>
    <n v="-327900"/>
    <x v="0"/>
    <x v="1"/>
    <x v="0"/>
    <n v="99643.58"/>
    <n v="326731.3"/>
    <n v="0"/>
    <x v="0"/>
    <s v="DS #000202"/>
  </r>
  <r>
    <n v="22095"/>
    <n v="203"/>
    <d v="2001-01-10T00:00:00"/>
    <x v="2"/>
    <n v="9991353"/>
    <x v="8"/>
    <x v="0"/>
    <n v="910244.11"/>
    <n v="150000"/>
    <n v="149465.37"/>
    <n v="150000"/>
    <n v="6.09"/>
    <n v="2.78"/>
    <x v="0"/>
    <n v="417000"/>
    <n v="-496500"/>
    <n v="-494730.37469999999"/>
    <x v="1"/>
    <x v="0"/>
    <x v="0"/>
    <x v="8"/>
    <x v="0"/>
    <x v="1"/>
    <x v="0"/>
    <n v="-493833.58"/>
    <n v="-495600"/>
    <x v="0"/>
    <x v="1"/>
    <x v="0"/>
    <n v="149465.37"/>
    <n v="493833.58"/>
    <n v="0"/>
    <x v="0"/>
    <s v="DS #000203"/>
  </r>
  <r>
    <n v="22186"/>
    <n v="251"/>
    <d v="2001-01-26T00:00:00"/>
    <x v="2"/>
    <n v="9991435"/>
    <x v="8"/>
    <x v="0"/>
    <n v="235826.46"/>
    <n v="42000"/>
    <n v="41850.300000000003"/>
    <n v="42000"/>
    <n v="5.6349999999999998"/>
    <n v="2.78"/>
    <x v="0"/>
    <n v="116760"/>
    <n v="-119910"/>
    <n v="-119482.60650000001"/>
    <x v="1"/>
    <x v="0"/>
    <x v="1"/>
    <x v="8"/>
    <x v="0"/>
    <x v="1"/>
    <x v="0"/>
    <n v="-119231.52"/>
    <n v="-119658"/>
    <x v="0"/>
    <x v="0"/>
    <x v="0"/>
    <n v="41850.300000000003"/>
    <n v="119231.52"/>
    <n v="0"/>
    <x v="0"/>
    <s v="DS #000251"/>
  </r>
  <r>
    <n v="22187"/>
    <n v="251"/>
    <d v="2001-01-26T00:00:00"/>
    <x v="2"/>
    <n v="9991435"/>
    <x v="8"/>
    <x v="0"/>
    <n v="134757.98000000001"/>
    <n v="24000"/>
    <n v="23914.46"/>
    <n v="24000"/>
    <n v="5.6349999999999998"/>
    <n v="2.78"/>
    <x v="0"/>
    <n v="66720"/>
    <n v="-68520"/>
    <n v="-68275.783299999996"/>
    <x v="1"/>
    <x v="0"/>
    <x v="1"/>
    <x v="8"/>
    <x v="0"/>
    <x v="1"/>
    <x v="0"/>
    <n v="-68132.289999999994"/>
    <n v="-68376"/>
    <x v="0"/>
    <x v="2"/>
    <x v="0"/>
    <n v="23914.46"/>
    <n v="68132.289999999994"/>
    <n v="0"/>
    <x v="0"/>
    <s v="DS #000251"/>
  </r>
  <r>
    <n v="22188"/>
    <n v="251"/>
    <d v="2001-01-26T00:00:00"/>
    <x v="2"/>
    <n v="9991435"/>
    <x v="8"/>
    <x v="0"/>
    <n v="22459.66"/>
    <n v="4000"/>
    <n v="3985.74"/>
    <n v="4000"/>
    <n v="5.6349999999999998"/>
    <n v="2.78"/>
    <x v="0"/>
    <n v="11120"/>
    <n v="-11420"/>
    <n v="-11379.287699999999"/>
    <x v="1"/>
    <x v="0"/>
    <x v="1"/>
    <x v="8"/>
    <x v="0"/>
    <x v="1"/>
    <x v="0"/>
    <n v="-11355.38"/>
    <n v="-11396"/>
    <x v="0"/>
    <x v="0"/>
    <x v="0"/>
    <n v="3985.74"/>
    <n v="11355.38"/>
    <n v="0"/>
    <x v="0"/>
    <s v="DS #000251"/>
  </r>
  <r>
    <n v="22251"/>
    <n v="232"/>
    <d v="2001-01-26T00:00:00"/>
    <x v="2"/>
    <n v="9991400"/>
    <x v="8"/>
    <x v="0"/>
    <n v="1095082.95"/>
    <n v="200000"/>
    <n v="199287.16"/>
    <n v="200000"/>
    <n v="5.4950000000000001"/>
    <n v="2.78"/>
    <x v="0"/>
    <n v="556000"/>
    <n v="-543000"/>
    <n v="-541064.6394000001"/>
    <x v="1"/>
    <x v="0"/>
    <x v="1"/>
    <x v="8"/>
    <x v="0"/>
    <x v="1"/>
    <x v="0"/>
    <n v="-539868.92000000004"/>
    <n v="-541800"/>
    <x v="0"/>
    <x v="2"/>
    <x v="0"/>
    <n v="199287.16"/>
    <n v="539868.92000000004"/>
    <n v="0"/>
    <x v="0"/>
    <s v="DS #000232"/>
  </r>
  <r>
    <n v="22293"/>
    <n v="185"/>
    <d v="2001-01-30T00:00:00"/>
    <x v="2"/>
    <n v="9991300"/>
    <x v="8"/>
    <x v="0"/>
    <n v="494551.02"/>
    <n v="88000"/>
    <n v="87686.35"/>
    <n v="88000"/>
    <n v="5.64"/>
    <n v="2.78"/>
    <x v="0"/>
    <n v="244640"/>
    <n v="-251680"/>
    <n v="-250782.96100000001"/>
    <x v="1"/>
    <x v="0"/>
    <x v="1"/>
    <x v="8"/>
    <x v="0"/>
    <x v="1"/>
    <x v="0"/>
    <n v="-250256.84"/>
    <n v="-251152"/>
    <x v="0"/>
    <x v="1"/>
    <x v="0"/>
    <n v="87686.35"/>
    <n v="250256.84"/>
    <n v="0"/>
    <x v="0"/>
    <s v="DS #000185"/>
  </r>
  <r>
    <n v="22298"/>
    <n v="185"/>
    <d v="2001-01-30T00:00:00"/>
    <x v="2"/>
    <n v="9991300"/>
    <x v="8"/>
    <x v="0"/>
    <n v="1236377.54"/>
    <n v="220000"/>
    <n v="219215.88"/>
    <n v="220000"/>
    <n v="5.64"/>
    <n v="2.78"/>
    <x v="0"/>
    <n v="611600"/>
    <n v="-629200"/>
    <n v="-626957.41680000001"/>
    <x v="1"/>
    <x v="0"/>
    <x v="1"/>
    <x v="8"/>
    <x v="0"/>
    <x v="1"/>
    <x v="0"/>
    <n v="-625642.11"/>
    <n v="-627880"/>
    <x v="0"/>
    <x v="0"/>
    <x v="0"/>
    <n v="219215.88"/>
    <n v="625642.11"/>
    <n v="0"/>
    <x v="0"/>
    <s v="DS #000185"/>
  </r>
  <r>
    <n v="22299"/>
    <n v="185"/>
    <d v="2001-01-30T00:00:00"/>
    <x v="2"/>
    <n v="9991300"/>
    <x v="8"/>
    <x v="0"/>
    <n v="168596.94"/>
    <n v="30000"/>
    <n v="29893.07"/>
    <n v="30000"/>
    <n v="5.64"/>
    <n v="2.78"/>
    <x v="0"/>
    <n v="83400"/>
    <n v="-85800"/>
    <n v="-85494.180200000003"/>
    <x v="1"/>
    <x v="0"/>
    <x v="1"/>
    <x v="8"/>
    <x v="0"/>
    <x v="1"/>
    <x v="0"/>
    <n v="-85314.83"/>
    <n v="-85620"/>
    <x v="0"/>
    <x v="0"/>
    <x v="0"/>
    <n v="29893.07"/>
    <n v="85314.83"/>
    <n v="0"/>
    <x v="0"/>
    <s v="DS #000185"/>
  </r>
  <r>
    <n v="22300"/>
    <n v="185"/>
    <d v="2001-01-30T00:00:00"/>
    <x v="2"/>
    <n v="9991300"/>
    <x v="8"/>
    <x v="0"/>
    <n v="561989.79"/>
    <n v="100000"/>
    <n v="99643.58"/>
    <n v="100000"/>
    <n v="5.64"/>
    <n v="2.78"/>
    <x v="0"/>
    <n v="278000"/>
    <n v="-286000"/>
    <n v="-284980.63880000002"/>
    <x v="1"/>
    <x v="0"/>
    <x v="1"/>
    <x v="8"/>
    <x v="0"/>
    <x v="1"/>
    <x v="0"/>
    <n v="-284382.78000000003"/>
    <n v="-285400"/>
    <x v="0"/>
    <x v="2"/>
    <x v="0"/>
    <n v="99643.58"/>
    <n v="284382.78000000003"/>
    <n v="0"/>
    <x v="0"/>
    <s v="DS #000185"/>
  </r>
  <r>
    <n v="22301"/>
    <n v="185"/>
    <d v="2001-01-30T00:00:00"/>
    <x v="2"/>
    <n v="9991300"/>
    <x v="8"/>
    <x v="0"/>
    <n v="67438.78"/>
    <n v="12000"/>
    <n v="11957.23"/>
    <n v="12000"/>
    <n v="5.64"/>
    <n v="2.78"/>
    <x v="0"/>
    <n v="33360"/>
    <n v="-34320"/>
    <n v="-34197.677799999998"/>
    <x v="1"/>
    <x v="0"/>
    <x v="1"/>
    <x v="8"/>
    <x v="0"/>
    <x v="1"/>
    <x v="0"/>
    <n v="-34125.93"/>
    <n v="-34248"/>
    <x v="0"/>
    <x v="5"/>
    <x v="0"/>
    <n v="11957.23"/>
    <n v="34125.93"/>
    <n v="0"/>
    <x v="0"/>
    <s v="DS #000185"/>
  </r>
  <r>
    <n v="22407"/>
    <n v="290"/>
    <d v="2001-02-07T00:00:00"/>
    <x v="2"/>
    <n v="9991518"/>
    <x v="8"/>
    <x v="0"/>
    <n v="329421.68"/>
    <n v="60000"/>
    <n v="59786.15"/>
    <n v="60000"/>
    <n v="5.51"/>
    <n v="2.78"/>
    <x v="0"/>
    <n v="166800"/>
    <n v="-163800"/>
    <n v="-163216.18950000001"/>
    <x v="1"/>
    <x v="0"/>
    <x v="1"/>
    <x v="8"/>
    <x v="0"/>
    <x v="1"/>
    <x v="0"/>
    <n v="-162857.47"/>
    <n v="-163440"/>
    <x v="0"/>
    <x v="2"/>
    <x v="0"/>
    <n v="59786.15"/>
    <n v="162857.47"/>
    <n v="0"/>
    <x v="0"/>
    <s v="DS #000290"/>
  </r>
  <r>
    <n v="22581"/>
    <n v="294"/>
    <d v="2001-02-16T00:00:00"/>
    <x v="2"/>
    <n v="9991565"/>
    <x v="8"/>
    <x v="0"/>
    <n v="824999.02"/>
    <n v="145000"/>
    <n v="144483.19"/>
    <n v="145000"/>
    <n v="5.71"/>
    <n v="2.78"/>
    <x v="0"/>
    <n v="403100"/>
    <n v="-424850"/>
    <n v="-423335.74670000002"/>
    <x v="1"/>
    <x v="0"/>
    <x v="1"/>
    <x v="8"/>
    <x v="0"/>
    <x v="1"/>
    <x v="0"/>
    <n v="-422468.85"/>
    <n v="-423980"/>
    <x v="0"/>
    <x v="2"/>
    <x v="0"/>
    <n v="144483.19"/>
    <n v="422468.85"/>
    <n v="0"/>
    <x v="0"/>
    <s v="DS #000294"/>
  </r>
  <r>
    <n v="22584"/>
    <n v="294"/>
    <d v="2001-02-16T00:00:00"/>
    <x v="2"/>
    <n v="9991565"/>
    <x v="8"/>
    <x v="0"/>
    <n v="796550.78"/>
    <n v="140000"/>
    <n v="139501.01"/>
    <n v="140000"/>
    <n v="5.71"/>
    <n v="2.78"/>
    <x v="0"/>
    <n v="389200"/>
    <n v="-410200"/>
    <n v="-408737.95930000005"/>
    <x v="1"/>
    <x v="0"/>
    <x v="1"/>
    <x v="8"/>
    <x v="0"/>
    <x v="1"/>
    <x v="0"/>
    <n v="-407900.96"/>
    <n v="-409360"/>
    <x v="0"/>
    <x v="3"/>
    <x v="0"/>
    <n v="139501.01"/>
    <n v="407900.96"/>
    <n v="0"/>
    <x v="0"/>
    <s v="DS #000294"/>
  </r>
  <r>
    <n v="22585"/>
    <n v="294"/>
    <d v="2001-02-16T00:00:00"/>
    <x v="2"/>
    <n v="9991565"/>
    <x v="8"/>
    <x v="0"/>
    <n v="28448.240000000002"/>
    <n v="5000"/>
    <n v="4982.18"/>
    <n v="5000"/>
    <n v="5.71"/>
    <n v="2.78"/>
    <x v="0"/>
    <n v="13900"/>
    <n v="-14650"/>
    <n v="-14597.787400000001"/>
    <x v="1"/>
    <x v="0"/>
    <x v="1"/>
    <x v="8"/>
    <x v="0"/>
    <x v="1"/>
    <x v="0"/>
    <n v="-14567.89"/>
    <n v="-14620"/>
    <x v="0"/>
    <x v="5"/>
    <x v="0"/>
    <n v="4982.18"/>
    <n v="14567.89"/>
    <n v="0"/>
    <x v="0"/>
    <s v="DS #000294"/>
  </r>
  <r>
    <n v="22597"/>
    <n v="298"/>
    <d v="2001-02-16T00:00:00"/>
    <x v="2"/>
    <n v="9991583"/>
    <x v="8"/>
    <x v="0"/>
    <n v="98846.43"/>
    <n v="20000"/>
    <n v="19928.72"/>
    <n v="20000"/>
    <n v="4.96"/>
    <n v="2.78"/>
    <x v="0"/>
    <n v="55600"/>
    <n v="-43600"/>
    <n v="-43444.609600000003"/>
    <x v="1"/>
    <x v="0"/>
    <x v="1"/>
    <x v="8"/>
    <x v="0"/>
    <x v="1"/>
    <x v="0"/>
    <n v="-43325.03"/>
    <n v="-43480"/>
    <x v="0"/>
    <x v="0"/>
    <x v="0"/>
    <n v="19928.72"/>
    <n v="43325.03"/>
    <n v="0"/>
    <x v="0"/>
    <s v="DS #000298"/>
  </r>
  <r>
    <n v="22598"/>
    <n v="298"/>
    <d v="2001-02-16T00:00:00"/>
    <x v="2"/>
    <n v="9991583"/>
    <x v="8"/>
    <x v="0"/>
    <n v="49423.22"/>
    <n v="10000"/>
    <n v="9964.36"/>
    <n v="10000"/>
    <n v="4.96"/>
    <n v="2.78"/>
    <x v="0"/>
    <n v="27800"/>
    <n v="-21800"/>
    <n v="-21722.304800000002"/>
    <x v="1"/>
    <x v="0"/>
    <x v="1"/>
    <x v="8"/>
    <x v="0"/>
    <x v="1"/>
    <x v="0"/>
    <n v="-21662.51"/>
    <n v="-21740"/>
    <x v="0"/>
    <x v="2"/>
    <x v="0"/>
    <n v="9964.36"/>
    <n v="21662.51"/>
    <n v="0"/>
    <x v="0"/>
    <s v="DS #000298"/>
  </r>
  <r>
    <n v="22609"/>
    <n v="294"/>
    <d v="2001-02-16T00:00:00"/>
    <x v="2"/>
    <n v="9991565"/>
    <x v="8"/>
    <x v="0"/>
    <n v="824999.02"/>
    <n v="145000"/>
    <n v="144483.19"/>
    <n v="145000"/>
    <n v="5.71"/>
    <n v="2.78"/>
    <x v="0"/>
    <n v="403100"/>
    <n v="-424850"/>
    <n v="-423335.74670000002"/>
    <x v="1"/>
    <x v="0"/>
    <x v="1"/>
    <x v="8"/>
    <x v="0"/>
    <x v="1"/>
    <x v="0"/>
    <n v="-422468.85"/>
    <n v="-423980"/>
    <x v="0"/>
    <x v="0"/>
    <x v="0"/>
    <n v="144483.19"/>
    <n v="422468.85"/>
    <n v="0"/>
    <x v="0"/>
    <s v="DS #000294"/>
  </r>
  <r>
    <n v="22611"/>
    <n v="294"/>
    <d v="2001-02-16T00:00:00"/>
    <x v="2"/>
    <n v="9991565"/>
    <x v="8"/>
    <x v="0"/>
    <n v="426723.63"/>
    <n v="75000"/>
    <n v="74732.69"/>
    <n v="75000"/>
    <n v="5.71"/>
    <n v="2.78"/>
    <x v="0"/>
    <n v="208500"/>
    <n v="-219750"/>
    <n v="-218966.78170000002"/>
    <x v="1"/>
    <x v="0"/>
    <x v="1"/>
    <x v="8"/>
    <x v="0"/>
    <x v="1"/>
    <x v="0"/>
    <n v="-218518.37"/>
    <n v="-219300"/>
    <x v="0"/>
    <x v="0"/>
    <x v="0"/>
    <n v="74732.69"/>
    <n v="218518.37"/>
    <n v="0"/>
    <x v="0"/>
    <s v="DS #000294"/>
  </r>
  <r>
    <n v="22637"/>
    <n v="302"/>
    <d v="2001-02-20T00:00:00"/>
    <x v="2"/>
    <n v="9991587"/>
    <x v="8"/>
    <x v="0"/>
    <n v="893603.63"/>
    <n v="160000"/>
    <n v="159429.73000000001"/>
    <n v="160000"/>
    <n v="5.6050000000000004"/>
    <n v="2.78"/>
    <x v="0"/>
    <n v="444800"/>
    <n v="-452000"/>
    <n v="-450388.98725000012"/>
    <x v="1"/>
    <x v="0"/>
    <x v="1"/>
    <x v="8"/>
    <x v="0"/>
    <x v="1"/>
    <x v="0"/>
    <n v="-449432.4"/>
    <n v="-451040"/>
    <x v="0"/>
    <x v="2"/>
    <x v="0"/>
    <n v="159429.73000000001"/>
    <n v="449432.4"/>
    <n v="0"/>
    <x v="0"/>
    <s v="DS #000302"/>
  </r>
  <r>
    <n v="22638"/>
    <n v="302"/>
    <d v="2001-02-20T00:00:00"/>
    <x v="2"/>
    <n v="9991587"/>
    <x v="8"/>
    <x v="0"/>
    <n v="223400.91"/>
    <n v="40000"/>
    <n v="39857.43"/>
    <n v="40000"/>
    <n v="5.6050000000000004"/>
    <n v="2.78"/>
    <x v="0"/>
    <n v="111200"/>
    <n v="-113000"/>
    <n v="-112597.23975000002"/>
    <x v="1"/>
    <x v="0"/>
    <x v="1"/>
    <x v="8"/>
    <x v="0"/>
    <x v="1"/>
    <x v="0"/>
    <n v="-112358.1"/>
    <n v="-112760"/>
    <x v="0"/>
    <x v="0"/>
    <x v="0"/>
    <n v="39857.43"/>
    <n v="112358.1"/>
    <n v="0"/>
    <x v="0"/>
    <s v="DS#000302"/>
  </r>
  <r>
    <n v="22843"/>
    <n v="325"/>
    <d v="2001-03-07T00:00:00"/>
    <x v="2"/>
    <n v="9991947"/>
    <x v="8"/>
    <x v="0"/>
    <n v="27227.61"/>
    <n v="5000"/>
    <n v="4982.18"/>
    <n v="5000"/>
    <n v="5.4649999999999999"/>
    <n v="2.78"/>
    <x v="0"/>
    <n v="13900"/>
    <n v="-13425"/>
    <n v="-13377.153300000002"/>
    <x v="1"/>
    <x v="0"/>
    <x v="1"/>
    <x v="8"/>
    <x v="0"/>
    <x v="1"/>
    <x v="0"/>
    <n v="-13347.26"/>
    <n v="-13395"/>
    <x v="0"/>
    <x v="2"/>
    <x v="0"/>
    <n v="4982.18"/>
    <n v="13347.26"/>
    <n v="0"/>
    <x v="0"/>
    <s v="DS #000325"/>
  </r>
  <r>
    <n v="22844"/>
    <n v="325"/>
    <d v="2001-03-07T00:00:00"/>
    <x v="2"/>
    <n v="9991947"/>
    <x v="8"/>
    <x v="0"/>
    <n v="38118.65"/>
    <n v="7000"/>
    <n v="6975.05"/>
    <n v="7000"/>
    <n v="5.4649999999999999"/>
    <n v="2.78"/>
    <x v="0"/>
    <n v="19460"/>
    <n v="-18795"/>
    <n v="-18728.009249999999"/>
    <x v="1"/>
    <x v="0"/>
    <x v="1"/>
    <x v="8"/>
    <x v="0"/>
    <x v="1"/>
    <x v="0"/>
    <n v="-18686.16"/>
    <n v="-18753"/>
    <x v="0"/>
    <x v="2"/>
    <x v="0"/>
    <n v="6975.05"/>
    <n v="18686.16"/>
    <n v="0"/>
    <x v="0"/>
    <s v="DS #000325"/>
  </r>
  <r>
    <n v="22845"/>
    <n v="325"/>
    <d v="2001-03-07T00:00:00"/>
    <x v="2"/>
    <n v="9991947"/>
    <x v="8"/>
    <x v="0"/>
    <n v="27227.61"/>
    <n v="5000"/>
    <n v="4982.18"/>
    <n v="5000"/>
    <n v="5.4649999999999999"/>
    <n v="2.78"/>
    <x v="0"/>
    <n v="13900"/>
    <n v="-13425"/>
    <n v="-13377.153300000002"/>
    <x v="1"/>
    <x v="0"/>
    <x v="1"/>
    <x v="8"/>
    <x v="0"/>
    <x v="1"/>
    <x v="0"/>
    <n v="-13347.26"/>
    <n v="-13395"/>
    <x v="0"/>
    <x v="2"/>
    <x v="0"/>
    <n v="4982.18"/>
    <n v="13347.26"/>
    <n v="0"/>
    <x v="0"/>
    <s v="DS #000325"/>
  </r>
  <r>
    <n v="22846"/>
    <n v="325"/>
    <d v="2001-03-07T00:00:00"/>
    <x v="2"/>
    <n v="9991947"/>
    <x v="8"/>
    <x v="0"/>
    <n v="98019.39"/>
    <n v="18000"/>
    <n v="17935.84"/>
    <n v="18000"/>
    <n v="5.4649999999999999"/>
    <n v="2.78"/>
    <x v="0"/>
    <n v="50040"/>
    <n v="-48330"/>
    <n v="-48157.7304"/>
    <x v="1"/>
    <x v="0"/>
    <x v="1"/>
    <x v="8"/>
    <x v="0"/>
    <x v="1"/>
    <x v="0"/>
    <n v="-48050.13"/>
    <n v="-48222"/>
    <x v="0"/>
    <x v="2"/>
    <x v="0"/>
    <n v="17935.84"/>
    <n v="48050.13"/>
    <n v="0"/>
    <x v="0"/>
    <s v="DS #000325"/>
  </r>
  <r>
    <n v="22847"/>
    <n v="325"/>
    <d v="2001-03-07T00:00:00"/>
    <x v="2"/>
    <n v="9991947"/>
    <x v="8"/>
    <x v="0"/>
    <n v="217820.87"/>
    <n v="40000"/>
    <n v="39857.43"/>
    <n v="40000"/>
    <n v="5.4649999999999999"/>
    <n v="2.78"/>
    <x v="0"/>
    <n v="111200"/>
    <n v="-107400"/>
    <n v="-107017.19955"/>
    <x v="1"/>
    <x v="0"/>
    <x v="1"/>
    <x v="8"/>
    <x v="0"/>
    <x v="1"/>
    <x v="0"/>
    <n v="-106778.06"/>
    <n v="-107160"/>
    <x v="0"/>
    <x v="2"/>
    <x v="0"/>
    <n v="39857.43"/>
    <n v="106778.06"/>
    <n v="0"/>
    <x v="0"/>
    <s v="DS #000325"/>
  </r>
  <r>
    <n v="23777"/>
    <n v="347"/>
    <d v="2001-03-19T00:00:00"/>
    <x v="2"/>
    <n v="9992814"/>
    <x v="8"/>
    <x v="0"/>
    <n v="590593.37"/>
    <n v="113155"/>
    <n v="112751.69"/>
    <n v="113155"/>
    <n v="5.2380000000000004"/>
    <n v="2.78"/>
    <x v="0"/>
    <n v="314570.90000000002"/>
    <n v="-278134.99"/>
    <n v="-277143.65402000007"/>
    <x v="1"/>
    <x v="0"/>
    <x v="1"/>
    <x v="8"/>
    <x v="0"/>
    <x v="1"/>
    <x v="0"/>
    <n v="-276467.15000000002"/>
    <n v="-277456.06"/>
    <x v="0"/>
    <x v="2"/>
    <x v="0"/>
    <n v="112751.69"/>
    <n v="276467.15000000002"/>
    <n v="0"/>
    <x v="0"/>
    <s v="DS #000347"/>
  </r>
  <r>
    <n v="23778"/>
    <n v="347"/>
    <d v="2001-03-19T00:00:00"/>
    <x v="2"/>
    <n v="9992814"/>
    <x v="8"/>
    <x v="0"/>
    <n v="297501.84999999998"/>
    <n v="57000"/>
    <n v="56796.84"/>
    <n v="57000"/>
    <n v="5.2380000000000004"/>
    <n v="2.78"/>
    <x v="0"/>
    <n v="158460"/>
    <n v="-140106"/>
    <n v="-139606.63272000002"/>
    <x v="1"/>
    <x v="0"/>
    <x v="1"/>
    <x v="8"/>
    <x v="0"/>
    <x v="1"/>
    <x v="0"/>
    <n v="-139265.85"/>
    <n v="-139764"/>
    <x v="0"/>
    <x v="0"/>
    <x v="0"/>
    <n v="56796.84"/>
    <n v="139265.85"/>
    <n v="0"/>
    <x v="0"/>
    <s v="DS #000347"/>
  </r>
  <r>
    <n v="23779"/>
    <n v="347"/>
    <d v="2001-03-19T00:00:00"/>
    <x v="2"/>
    <n v="9992814"/>
    <x v="8"/>
    <x v="0"/>
    <n v="6785.13"/>
    <n v="1300"/>
    <n v="1295.3699999999999"/>
    <n v="1300"/>
    <n v="5.2380000000000004"/>
    <n v="2.78"/>
    <x v="0"/>
    <n v="3614"/>
    <n v="-3195.4"/>
    <n v="-3184.0194600000004"/>
    <x v="1"/>
    <x v="0"/>
    <x v="1"/>
    <x v="8"/>
    <x v="0"/>
    <x v="1"/>
    <x v="0"/>
    <n v="-3176.24"/>
    <n v="-3187.6"/>
    <x v="0"/>
    <x v="0"/>
    <x v="0"/>
    <n v="1295.3699999999999"/>
    <n v="3176.24"/>
    <n v="0"/>
    <x v="0"/>
    <s v="DS #000347"/>
  </r>
  <r>
    <n v="23780"/>
    <n v="347"/>
    <d v="2001-03-19T00:00:00"/>
    <x v="2"/>
    <n v="9992814"/>
    <x v="8"/>
    <x v="0"/>
    <n v="52193.31"/>
    <n v="10000"/>
    <n v="9964.36"/>
    <n v="10000"/>
    <n v="5.2380000000000004"/>
    <n v="2.78"/>
    <x v="0"/>
    <n v="27800"/>
    <n v="-24580"/>
    <n v="-24492.396880000008"/>
    <x v="1"/>
    <x v="0"/>
    <x v="1"/>
    <x v="8"/>
    <x v="0"/>
    <x v="1"/>
    <x v="0"/>
    <n v="-24432.61"/>
    <n v="-24520"/>
    <x v="0"/>
    <x v="5"/>
    <x v="0"/>
    <n v="9964.36"/>
    <n v="24432.61"/>
    <n v="0"/>
    <x v="0"/>
    <s v="DS #000347"/>
  </r>
  <r>
    <n v="23782"/>
    <n v="347"/>
    <d v="2001-03-19T00:00:00"/>
    <x v="2"/>
    <n v="9992814"/>
    <x v="8"/>
    <x v="0"/>
    <n v="40188.85"/>
    <n v="7700"/>
    <n v="7672.56"/>
    <n v="7700"/>
    <n v="5.2380000000000004"/>
    <n v="2.78"/>
    <x v="0"/>
    <n v="21406"/>
    <n v="-18926.599999999999"/>
    <n v="-18859.152480000004"/>
    <x v="1"/>
    <x v="0"/>
    <x v="1"/>
    <x v="8"/>
    <x v="0"/>
    <x v="1"/>
    <x v="0"/>
    <n v="-18813.11"/>
    <n v="-18880.400000000001"/>
    <x v="0"/>
    <x v="2"/>
    <x v="0"/>
    <n v="7672.56"/>
    <n v="18813.11"/>
    <n v="0"/>
    <x v="0"/>
    <s v="DS #000347"/>
  </r>
  <r>
    <n v="23793"/>
    <n v="348"/>
    <d v="2001-03-19T00:00:00"/>
    <x v="2"/>
    <n v="9992815"/>
    <x v="8"/>
    <x v="0"/>
    <n v="30800.01"/>
    <n v="5808"/>
    <n v="5787.3"/>
    <n v="5808"/>
    <n v="5.3220000000000001"/>
    <n v="2.78"/>
    <x v="0"/>
    <n v="16146.24"/>
    <n v="-14763.936000000002"/>
    <n v="-14711.316600000002"/>
    <x v="1"/>
    <x v="0"/>
    <x v="1"/>
    <x v="8"/>
    <x v="0"/>
    <x v="1"/>
    <x v="0"/>
    <n v="-14676.59"/>
    <n v="-14729.09"/>
    <x v="0"/>
    <x v="2"/>
    <x v="0"/>
    <n v="5787.3"/>
    <n v="14676.59"/>
    <n v="0"/>
    <x v="0"/>
    <s v="DS #000348"/>
  </r>
  <r>
    <n v="23916"/>
    <n v="359"/>
    <d v="2001-03-30T00:00:00"/>
    <x v="2"/>
    <n v="9992882"/>
    <x v="8"/>
    <x v="0"/>
    <n v="41262.730000000003"/>
    <n v="7622"/>
    <n v="7594.83"/>
    <n v="7622"/>
    <n v="5.4329999999999998"/>
    <n v="2.78"/>
    <x v="0"/>
    <n v="21189.16"/>
    <n v="-20221.166000000001"/>
    <n v="-20149.083989999999"/>
    <x v="1"/>
    <x v="0"/>
    <x v="1"/>
    <x v="8"/>
    <x v="0"/>
    <x v="1"/>
    <x v="0"/>
    <n v="-20103.52"/>
    <n v="-20175.43"/>
    <x v="0"/>
    <x v="7"/>
    <x v="0"/>
    <n v="7594.83"/>
    <n v="20103.52"/>
    <n v="0"/>
    <x v="0"/>
    <s v="DS #000359"/>
  </r>
  <r>
    <n v="23920"/>
    <n v="373"/>
    <d v="2001-03-30T00:00:00"/>
    <x v="2"/>
    <n v="9992906"/>
    <x v="8"/>
    <x v="0"/>
    <n v="569407.65"/>
    <n v="105452"/>
    <n v="105076.15"/>
    <n v="105452"/>
    <n v="5.4189999999999996"/>
    <n v="2.78"/>
    <x v="0"/>
    <n v="293156.56"/>
    <n v="-278287.82799999998"/>
    <n v="-277295.95984999998"/>
    <x v="1"/>
    <x v="0"/>
    <x v="1"/>
    <x v="8"/>
    <x v="0"/>
    <x v="1"/>
    <x v="0"/>
    <n v="-276665.5"/>
    <n v="-277655.12"/>
    <x v="0"/>
    <x v="6"/>
    <x v="0"/>
    <n v="105076.15"/>
    <n v="276665.5"/>
    <n v="0"/>
    <x v="0"/>
    <s v="DS#000373"/>
  </r>
  <r>
    <n v="23926"/>
    <n v="375"/>
    <d v="2001-03-30T00:00:00"/>
    <x v="2"/>
    <n v="9992899"/>
    <x v="8"/>
    <x v="0"/>
    <n v="411891.54"/>
    <n v="76337"/>
    <n v="76064.92"/>
    <n v="76337"/>
    <n v="5.415"/>
    <n v="2.78"/>
    <x v="0"/>
    <n v="212216.86"/>
    <n v="-201147.99500000002"/>
    <n v="-200431.06420000002"/>
    <x v="1"/>
    <x v="0"/>
    <x v="1"/>
    <x v="8"/>
    <x v="0"/>
    <x v="1"/>
    <x v="0"/>
    <n v="-199974.67"/>
    <n v="-200689.97"/>
    <x v="0"/>
    <x v="0"/>
    <x v="0"/>
    <n v="76064.92"/>
    <n v="199974.67"/>
    <n v="0"/>
    <x v="0"/>
    <s v="DS#000375"/>
  </r>
  <r>
    <n v="23930"/>
    <n v="360"/>
    <d v="2001-03-30T00:00:00"/>
    <x v="2"/>
    <n v="9992884"/>
    <x v="8"/>
    <x v="0"/>
    <n v="114017.25"/>
    <n v="21065"/>
    <n v="20989.919999999998"/>
    <n v="21065"/>
    <n v="5.4320000000000004"/>
    <n v="2.78"/>
    <x v="0"/>
    <n v="58560.7"/>
    <n v="-55864.38"/>
    <n v="-55665.267840000008"/>
    <x v="1"/>
    <x v="0"/>
    <x v="1"/>
    <x v="8"/>
    <x v="0"/>
    <x v="1"/>
    <x v="0"/>
    <n v="-55539.33"/>
    <n v="-55737.99"/>
    <x v="0"/>
    <x v="6"/>
    <x v="0"/>
    <n v="20989.919999999998"/>
    <n v="55539.33"/>
    <n v="0"/>
    <x v="0"/>
    <s v="DS #000360"/>
  </r>
  <r>
    <n v="24140"/>
    <n v="404"/>
    <d v="2001-04-11T00:00:00"/>
    <x v="2"/>
    <n v="9993134"/>
    <x v="8"/>
    <x v="0"/>
    <n v="398624.14"/>
    <n v="70000"/>
    <n v="69750.509999999995"/>
    <n v="70000"/>
    <n v="5.7149999999999999"/>
    <n v="2.78"/>
    <x v="0"/>
    <n v="194600"/>
    <n v="-205450"/>
    <n v="-204717.74685"/>
    <x v="1"/>
    <x v="0"/>
    <x v="1"/>
    <x v="8"/>
    <x v="0"/>
    <x v="1"/>
    <x v="0"/>
    <n v="-204299.23"/>
    <n v="-205030"/>
    <x v="0"/>
    <x v="0"/>
    <x v="0"/>
    <n v="69750.509999999995"/>
    <n v="204299.23"/>
    <n v="0"/>
    <x v="0"/>
    <s v="DS #000404"/>
  </r>
  <r>
    <n v="24141"/>
    <n v="404"/>
    <d v="2001-04-11T00:00:00"/>
    <x v="2"/>
    <n v="9993135"/>
    <x v="8"/>
    <x v="0"/>
    <n v="60357.39"/>
    <n v="10599"/>
    <n v="10561.22"/>
    <n v="10599"/>
    <n v="5.7149999999999999"/>
    <n v="2.78"/>
    <x v="0"/>
    <n v="29465.22"/>
    <n v="-31108.065000000002"/>
    <n v="-30997.180699999997"/>
    <x v="1"/>
    <x v="0"/>
    <x v="1"/>
    <x v="8"/>
    <x v="0"/>
    <x v="1"/>
    <x v="0"/>
    <n v="-30933.82"/>
    <n v="-31044.47"/>
    <x v="0"/>
    <x v="7"/>
    <x v="0"/>
    <n v="10561.22"/>
    <n v="30933.82"/>
    <n v="0"/>
    <x v="0"/>
    <s v="DS #000404"/>
  </r>
  <r>
    <n v="24151"/>
    <n v="407"/>
    <d v="2001-04-12T00:00:00"/>
    <x v="2"/>
    <n v="9993142"/>
    <x v="8"/>
    <x v="0"/>
    <n v="133317.85999999999"/>
    <n v="23647"/>
    <n v="23562.720000000001"/>
    <n v="23647"/>
    <n v="5.6580000000000004"/>
    <n v="2.78"/>
    <x v="0"/>
    <n v="65738.66"/>
    <n v="-68056.066000000006"/>
    <n v="-67813.508160000012"/>
    <x v="1"/>
    <x v="0"/>
    <x v="1"/>
    <x v="8"/>
    <x v="0"/>
    <x v="1"/>
    <x v="0"/>
    <n v="-67672.12"/>
    <n v="-67914.179999999993"/>
    <x v="0"/>
    <x v="7"/>
    <x v="0"/>
    <n v="23562.720000000001"/>
    <n v="67672.12"/>
    <n v="0"/>
    <x v="0"/>
    <s v="DS #000407"/>
  </r>
  <r>
    <n v="24152"/>
    <n v="407"/>
    <d v="2001-04-12T00:00:00"/>
    <x v="2"/>
    <n v="9993142"/>
    <x v="8"/>
    <x v="0"/>
    <n v="67651.61"/>
    <n v="12000"/>
    <n v="11957.23"/>
    <n v="12000"/>
    <n v="5.6577999999999999"/>
    <n v="2.78"/>
    <x v="0"/>
    <n v="33360"/>
    <n v="-34533.599999999999"/>
    <n v="-34410.516494000003"/>
    <x v="1"/>
    <x v="0"/>
    <x v="1"/>
    <x v="8"/>
    <x v="0"/>
    <x v="1"/>
    <x v="0"/>
    <n v="-34338.769999999997"/>
    <n v="-34461.599999999999"/>
    <x v="0"/>
    <x v="5"/>
    <x v="0"/>
    <n v="11957.23"/>
    <n v="34338.769999999997"/>
    <n v="0"/>
    <x v="0"/>
    <s v="DS #000407"/>
  </r>
  <r>
    <n v="24193"/>
    <n v="408"/>
    <d v="2001-04-17T00:00:00"/>
    <x v="2"/>
    <n v="9993174"/>
    <x v="8"/>
    <x v="0"/>
    <n v="595908.80000000005"/>
    <n v="103503"/>
    <n v="103134.09"/>
    <n v="103503"/>
    <n v="5.7779999999999996"/>
    <n v="2.78"/>
    <x v="0"/>
    <n v="287738.34000000003"/>
    <n v="-310301.99399999995"/>
    <n v="-309196.00181999995"/>
    <x v="1"/>
    <x v="0"/>
    <x v="1"/>
    <x v="8"/>
    <x v="0"/>
    <x v="1"/>
    <x v="0"/>
    <n v="-308577.21000000002"/>
    <n v="-309680.98"/>
    <x v="0"/>
    <x v="0"/>
    <x v="0"/>
    <n v="103134.09"/>
    <n v="308577.21000000002"/>
    <n v="0"/>
    <x v="0"/>
    <s v="DS #000408"/>
  </r>
  <r>
    <n v="24224"/>
    <n v="412"/>
    <d v="2001-04-18T00:00:00"/>
    <x v="2"/>
    <n v="9993198"/>
    <x v="8"/>
    <x v="0"/>
    <n v="511187.1"/>
    <n v="92669"/>
    <n v="92338.71"/>
    <n v="92669"/>
    <n v="5.5359999999999996"/>
    <n v="2.78"/>
    <x v="0"/>
    <n v="257619.82"/>
    <n v="-255395.76399999997"/>
    <n v="-254485.48475999999"/>
    <x v="1"/>
    <x v="0"/>
    <x v="1"/>
    <x v="8"/>
    <x v="0"/>
    <x v="1"/>
    <x v="0"/>
    <n v="-253931.45"/>
    <n v="-254839.75"/>
    <x v="0"/>
    <x v="2"/>
    <x v="0"/>
    <n v="92338.71"/>
    <n v="253931.45"/>
    <n v="0"/>
    <x v="0"/>
    <s v="DS#000412"/>
  </r>
  <r>
    <n v="24448"/>
    <n v="404"/>
    <d v="2001-04-26T00:00:00"/>
    <x v="2"/>
    <n v="9993133"/>
    <x v="8"/>
    <x v="0"/>
    <n v="512516.76"/>
    <n v="90000"/>
    <n v="89679.22"/>
    <n v="90000"/>
    <n v="5.7149999999999999"/>
    <n v="2.78"/>
    <x v="0"/>
    <n v="250200"/>
    <n v="-264150"/>
    <n v="-263208.51069999998"/>
    <x v="1"/>
    <x v="0"/>
    <x v="1"/>
    <x v="8"/>
    <x v="0"/>
    <x v="1"/>
    <x v="0"/>
    <n v="-262670.44"/>
    <n v="-263610"/>
    <x v="0"/>
    <x v="2"/>
    <x v="0"/>
    <n v="89679.22"/>
    <n v="262670.44"/>
    <n v="0"/>
    <x v="0"/>
    <s v="DS #000404"/>
  </r>
  <r>
    <n v="24454"/>
    <n v="438"/>
    <d v="2001-04-26T00:00:00"/>
    <x v="2"/>
    <n v="9993419"/>
    <x v="8"/>
    <x v="0"/>
    <n v="2505.0300000000002"/>
    <n v="473"/>
    <n v="471.31"/>
    <n v="473"/>
    <n v="5.3150000000000004"/>
    <n v="2.78"/>
    <x v="0"/>
    <n v="1314.94"/>
    <n v="-1199.0550000000001"/>
    <n v="-1194.7708500000003"/>
    <x v="1"/>
    <x v="0"/>
    <x v="1"/>
    <x v="8"/>
    <x v="0"/>
    <x v="1"/>
    <x v="0"/>
    <n v="-1191.95"/>
    <n v="-1196.22"/>
    <x v="0"/>
    <x v="1"/>
    <x v="0"/>
    <n v="471.31"/>
    <n v="1191.95"/>
    <n v="0"/>
    <x v="0"/>
    <s v="DS #000438"/>
  </r>
  <r>
    <n v="24748"/>
    <n v="529"/>
    <d v="2001-05-17T00:00:00"/>
    <x v="2"/>
    <n v="9993675"/>
    <x v="8"/>
    <x v="0"/>
    <n v="612112.84"/>
    <n v="128033"/>
    <n v="127576.67"/>
    <n v="128033"/>
    <n v="4.798"/>
    <n v="2.78"/>
    <x v="0"/>
    <n v="355931.74"/>
    <n v="-258370.59400000004"/>
    <n v="-257449.72006000002"/>
    <x v="1"/>
    <x v="0"/>
    <x v="1"/>
    <x v="8"/>
    <x v="0"/>
    <x v="1"/>
    <x v="0"/>
    <n v="-256684.25"/>
    <n v="-257602.4"/>
    <x v="0"/>
    <x v="0"/>
    <x v="0"/>
    <n v="127576.67"/>
    <n v="256684.25"/>
    <n v="0"/>
    <x v="0"/>
    <m/>
  </r>
  <r>
    <n v="24869"/>
    <n v="549"/>
    <d v="2001-05-24T00:00:00"/>
    <x v="2"/>
    <n v="9993753"/>
    <x v="8"/>
    <x v="0"/>
    <n v="211095.92"/>
    <n v="45000"/>
    <n v="44839.61"/>
    <n v="45000"/>
    <n v="4.7077999999999998"/>
    <n v="2.78"/>
    <x v="0"/>
    <n v="125100"/>
    <n v="-86751"/>
    <n v="-86441.800157999998"/>
    <x v="1"/>
    <x v="0"/>
    <x v="1"/>
    <x v="8"/>
    <x v="0"/>
    <x v="1"/>
    <x v="0"/>
    <n v="-86172.76"/>
    <n v="-86481"/>
    <x v="0"/>
    <x v="2"/>
    <x v="0"/>
    <n v="44839.61"/>
    <n v="86172.76"/>
    <n v="0"/>
    <x v="0"/>
    <m/>
  </r>
  <r>
    <n v="24870"/>
    <n v="549"/>
    <d v="2001-05-24T00:00:00"/>
    <x v="2"/>
    <n v="9993754"/>
    <x v="8"/>
    <x v="0"/>
    <n v="397465.47"/>
    <n v="84729"/>
    <n v="84427.01"/>
    <n v="84729"/>
    <n v="4.7077999999999998"/>
    <n v="2.78"/>
    <x v="0"/>
    <n v="235546.62"/>
    <n v="-163340.5662"/>
    <n v="-162758.38987799999"/>
    <x v="1"/>
    <x v="0"/>
    <x v="1"/>
    <x v="8"/>
    <x v="0"/>
    <x v="1"/>
    <x v="0"/>
    <n v="-162251.82999999999"/>
    <n v="-162832.19"/>
    <x v="0"/>
    <x v="0"/>
    <x v="0"/>
    <n v="84427.01"/>
    <n v="162251.82999999999"/>
    <n v="0"/>
    <x v="0"/>
    <m/>
  </r>
  <r>
    <n v="25038"/>
    <n v="596"/>
    <d v="2001-06-04T00:00:00"/>
    <x v="2"/>
    <n v="9993895"/>
    <x v="8"/>
    <x v="0"/>
    <n v="187721.84"/>
    <n v="41828"/>
    <n v="41678.92"/>
    <n v="41828"/>
    <n v="4.5039999999999996"/>
    <n v="2.78"/>
    <x v="0"/>
    <n v="116281.84"/>
    <n v="-72111.471999999994"/>
    <n v="-71854.458079999982"/>
    <x v="1"/>
    <x v="0"/>
    <x v="1"/>
    <x v="8"/>
    <x v="0"/>
    <x v="1"/>
    <x v="0"/>
    <n v="-71604.38"/>
    <n v="-71860.5"/>
    <x v="0"/>
    <x v="4"/>
    <x v="0"/>
    <n v="41678.92"/>
    <n v="71604.38"/>
    <n v="0"/>
    <x v="0"/>
    <m/>
  </r>
  <r>
    <n v="25041"/>
    <n v="352"/>
    <d v="2001-06-05T00:00:00"/>
    <x v="2"/>
    <n v="9992827"/>
    <x v="8"/>
    <x v="0"/>
    <n v="118855.88"/>
    <n v="22677"/>
    <n v="22596.17"/>
    <n v="22677"/>
    <n v="5.26"/>
    <n v="2.78"/>
    <x v="0"/>
    <n v="63042.06"/>
    <n v="-56238.96"/>
    <n v="-56038.501599999996"/>
    <x v="1"/>
    <x v="0"/>
    <x v="1"/>
    <x v="8"/>
    <x v="0"/>
    <x v="1"/>
    <x v="0"/>
    <n v="-55902.94"/>
    <n v="-56102.9"/>
    <x v="0"/>
    <x v="7"/>
    <x v="0"/>
    <n v="22596.17"/>
    <n v="55902.94"/>
    <n v="0"/>
    <x v="0"/>
    <s v="DS# 000352"/>
  </r>
  <r>
    <n v="25059"/>
    <n v="479"/>
    <d v="2001-06-06T00:00:00"/>
    <x v="2"/>
    <n v="9993568"/>
    <x v="8"/>
    <x v="0"/>
    <n v="772496.04"/>
    <n v="162767"/>
    <n v="162186.87"/>
    <n v="162767"/>
    <n v="4.7629999999999999"/>
    <n v="2.78"/>
    <x v="0"/>
    <n v="452492.26"/>
    <n v="-322766.96100000001"/>
    <n v="-321616.56320999999"/>
    <x v="1"/>
    <x v="0"/>
    <x v="1"/>
    <x v="8"/>
    <x v="0"/>
    <x v="1"/>
    <x v="0"/>
    <n v="-320643.43"/>
    <n v="-321790.36"/>
    <x v="0"/>
    <x v="0"/>
    <x v="0"/>
    <n v="162186.87"/>
    <n v="320643.43"/>
    <n v="0"/>
    <x v="0"/>
    <s v="DS #000479"/>
  </r>
  <r>
    <n v="25068"/>
    <n v="593"/>
    <d v="2001-06-06T00:00:00"/>
    <x v="2"/>
    <n v="9993887"/>
    <x v="8"/>
    <x v="0"/>
    <n v="148049.69"/>
    <n v="36641"/>
    <n v="36510.400000000001"/>
    <n v="36641"/>
    <n v="4.0549999999999997"/>
    <n v="2.78"/>
    <x v="0"/>
    <n v="101861.98"/>
    <n v="-46717.274999999994"/>
    <n v="-46550.76"/>
    <x v="1"/>
    <x v="0"/>
    <x v="1"/>
    <x v="8"/>
    <x v="0"/>
    <x v="1"/>
    <x v="0"/>
    <n v="-46331.7"/>
    <n v="-46497.43"/>
    <x v="0"/>
    <x v="0"/>
    <x v="0"/>
    <n v="36510.400000000001"/>
    <n v="46331.7"/>
    <n v="0"/>
    <x v="0"/>
    <m/>
  </r>
  <r>
    <n v="25071"/>
    <n v="445"/>
    <d v="2001-06-06T00:00:00"/>
    <x v="2"/>
    <n v="9993440"/>
    <x v="8"/>
    <x v="0"/>
    <n v="258302.17"/>
    <n v="50092"/>
    <n v="49913.46"/>
    <n v="50092"/>
    <n v="5.1749999999999998"/>
    <n v="2.78"/>
    <x v="0"/>
    <n v="139255.76"/>
    <n v="-119970.34"/>
    <n v="-119542.73669999999"/>
    <x v="1"/>
    <x v="0"/>
    <x v="1"/>
    <x v="8"/>
    <x v="0"/>
    <x v="1"/>
    <x v="0"/>
    <n v="-119243.26"/>
    <n v="-119669.79"/>
    <x v="0"/>
    <x v="0"/>
    <x v="0"/>
    <n v="49913.46"/>
    <n v="119243.26"/>
    <n v="0"/>
    <x v="0"/>
    <s v="DS #000445"/>
  </r>
  <r>
    <n v="25181"/>
    <n v="621"/>
    <d v="2001-06-13T00:00:00"/>
    <x v="2"/>
    <n v="9994009"/>
    <x v="8"/>
    <x v="0"/>
    <n v="300777.23"/>
    <n v="64361"/>
    <n v="64131.6"/>
    <n v="64361"/>
    <n v="4.6900000000000004"/>
    <n v="2.78"/>
    <x v="0"/>
    <n v="178923.58"/>
    <n v="-122929.51"/>
    <n v="-122491.35600000003"/>
    <x v="1"/>
    <x v="0"/>
    <x v="1"/>
    <x v="8"/>
    <x v="0"/>
    <x v="1"/>
    <x v="0"/>
    <n v="-122106.58"/>
    <n v="-122543.34"/>
    <x v="0"/>
    <x v="0"/>
    <x v="0"/>
    <n v="64131.6"/>
    <n v="122106.58"/>
    <n v="0"/>
    <x v="0"/>
    <m/>
  </r>
  <r>
    <n v="25182"/>
    <n v="621"/>
    <d v="2001-06-13T00:00:00"/>
    <x v="2"/>
    <n v="9994008"/>
    <x v="8"/>
    <x v="0"/>
    <n v="442003.87"/>
    <n v="94581"/>
    <n v="94243.89"/>
    <n v="94581"/>
    <n v="4.6900000000000004"/>
    <n v="2.78"/>
    <x v="0"/>
    <n v="262935.18"/>
    <n v="-180649.71"/>
    <n v="-180005.82990000004"/>
    <x v="1"/>
    <x v="0"/>
    <x v="1"/>
    <x v="8"/>
    <x v="0"/>
    <x v="1"/>
    <x v="0"/>
    <n v="-179440.38"/>
    <n v="-180082.22"/>
    <x v="0"/>
    <x v="2"/>
    <x v="0"/>
    <n v="94243.89"/>
    <n v="179440.38"/>
    <n v="0"/>
    <x v="0"/>
    <m/>
  </r>
  <r>
    <n v="25183"/>
    <n v="621"/>
    <d v="2001-06-13T00:00:00"/>
    <x v="2"/>
    <n v="9994010"/>
    <x v="8"/>
    <x v="0"/>
    <n v="99928.83"/>
    <n v="21383"/>
    <n v="21306.79"/>
    <n v="21383"/>
    <n v="4.6900000000000004"/>
    <n v="2.78"/>
    <x v="0"/>
    <n v="59444.74"/>
    <n v="-40841.53"/>
    <n v="-40695.968900000014"/>
    <x v="1"/>
    <x v="0"/>
    <x v="1"/>
    <x v="8"/>
    <x v="0"/>
    <x v="1"/>
    <x v="0"/>
    <n v="-40568.120000000003"/>
    <n v="-40713.230000000003"/>
    <x v="0"/>
    <x v="7"/>
    <x v="0"/>
    <n v="21306.79"/>
    <n v="40568.120000000003"/>
    <n v="0"/>
    <x v="0"/>
    <m/>
  </r>
  <r>
    <n v="25184"/>
    <n v="621"/>
    <d v="2001-06-13T00:00:00"/>
    <x v="2"/>
    <n v="9994011"/>
    <x v="8"/>
    <x v="0"/>
    <n v="1532.84"/>
    <n v="328"/>
    <n v="326.83"/>
    <n v="328"/>
    <n v="4.6900000000000004"/>
    <n v="2.78"/>
    <x v="0"/>
    <n v="911.84"/>
    <n v="-626.48"/>
    <n v="-624.24530000000016"/>
    <x v="1"/>
    <x v="0"/>
    <x v="1"/>
    <x v="8"/>
    <x v="0"/>
    <x v="1"/>
    <x v="0"/>
    <n v="-622.29"/>
    <n v="-624.51"/>
    <x v="0"/>
    <x v="5"/>
    <x v="0"/>
    <n v="326.83"/>
    <n v="622.29"/>
    <n v="0"/>
    <x v="0"/>
    <m/>
  </r>
  <r>
    <n v="25185"/>
    <n v="621"/>
    <d v="2001-06-13T00:00:00"/>
    <x v="2"/>
    <n v="9994012"/>
    <x v="8"/>
    <x v="0"/>
    <n v="2467.4899999999998"/>
    <n v="528"/>
    <n v="526.12"/>
    <n v="528"/>
    <n v="4.6900000000000004"/>
    <n v="2.78"/>
    <x v="0"/>
    <n v="1467.84"/>
    <n v="-1008.48"/>
    <n v="-1004.8892000000003"/>
    <x v="1"/>
    <x v="0"/>
    <x v="1"/>
    <x v="8"/>
    <x v="0"/>
    <x v="1"/>
    <x v="0"/>
    <n v="-1001.73"/>
    <n v="-1005.31"/>
    <x v="0"/>
    <x v="6"/>
    <x v="0"/>
    <n v="526.12"/>
    <n v="1001.73"/>
    <n v="0"/>
    <x v="0"/>
    <m/>
  </r>
  <r>
    <n v="25296"/>
    <n v="665"/>
    <d v="2001-06-21T00:00:00"/>
    <x v="2"/>
    <n v="9994111"/>
    <x v="8"/>
    <x v="0"/>
    <n v="721534.11"/>
    <n v="170000"/>
    <n v="169394.09"/>
    <n v="170000"/>
    <n v="4.2595000000000001"/>
    <n v="2.78"/>
    <x v="0"/>
    <n v="472600"/>
    <n v="-251515"/>
    <n v="-250618.55615500003"/>
    <x v="1"/>
    <x v="0"/>
    <x v="1"/>
    <x v="8"/>
    <x v="0"/>
    <x v="1"/>
    <x v="0"/>
    <n v="-249602.19"/>
    <n v="-250495"/>
    <x v="0"/>
    <x v="0"/>
    <x v="0"/>
    <n v="169394.09"/>
    <n v="249602.19"/>
    <n v="0"/>
    <x v="0"/>
    <m/>
  </r>
  <r>
    <n v="26646"/>
    <n v="725"/>
    <d v="2001-07-09T00:00:00"/>
    <x v="2"/>
    <n v="9995438"/>
    <x v="8"/>
    <x v="0"/>
    <n v="376370.74"/>
    <n v="95359"/>
    <n v="95019.12"/>
    <n v="95359"/>
    <n v="3.9609999999999999"/>
    <n v="2.78"/>
    <x v="0"/>
    <n v="265098.02"/>
    <n v="-112618.97900000001"/>
    <n v="-112217.58072"/>
    <x v="1"/>
    <x v="0"/>
    <x v="1"/>
    <x v="8"/>
    <x v="0"/>
    <x v="1"/>
    <x v="0"/>
    <n v="-111647.47"/>
    <n v="-112046.82"/>
    <x v="0"/>
    <x v="0"/>
    <x v="0"/>
    <n v="95019.12"/>
    <n v="111647.47"/>
    <n v="0"/>
    <x v="0"/>
    <m/>
  </r>
  <r>
    <n v="26703"/>
    <n v="736"/>
    <d v="2001-07-13T00:00:00"/>
    <x v="2"/>
    <n v="9995492"/>
    <x v="8"/>
    <x v="0"/>
    <n v="261564.4"/>
    <n v="70000"/>
    <n v="69750.509999999995"/>
    <n v="70000"/>
    <n v="3.75"/>
    <n v="2.78"/>
    <x v="0"/>
    <n v="194600"/>
    <n v="-67900"/>
    <n v="-67657.99470000001"/>
    <x v="1"/>
    <x v="0"/>
    <x v="1"/>
    <x v="8"/>
    <x v="0"/>
    <x v="1"/>
    <x v="0"/>
    <n v="-67239.490000000005"/>
    <n v="-67480"/>
    <x v="0"/>
    <x v="1"/>
    <x v="0"/>
    <n v="69750.509999999995"/>
    <n v="67239.490000000005"/>
    <n v="0"/>
    <x v="0"/>
    <m/>
  </r>
  <r>
    <n v="26732"/>
    <n v="747"/>
    <d v="2001-07-16T00:00:00"/>
    <x v="2"/>
    <n v="9995521"/>
    <x v="8"/>
    <x v="0"/>
    <n v="615493.41"/>
    <n v="169000"/>
    <n v="168397.65"/>
    <n v="169000"/>
    <n v="3.6549999999999998"/>
    <n v="2.78"/>
    <x v="0"/>
    <n v="469820"/>
    <n v="-147875"/>
    <n v="-147347.94375000001"/>
    <x v="1"/>
    <x v="0"/>
    <x v="1"/>
    <x v="8"/>
    <x v="0"/>
    <x v="1"/>
    <x v="0"/>
    <n v="-146337.56"/>
    <n v="-146861"/>
    <x v="0"/>
    <x v="2"/>
    <x v="0"/>
    <n v="168397.65"/>
    <n v="146337.56"/>
    <n v="0"/>
    <x v="0"/>
    <m/>
  </r>
  <r>
    <n v="26849"/>
    <n v="768"/>
    <d v="2001-07-26T00:00:00"/>
    <x v="2"/>
    <n v="9995637"/>
    <x v="8"/>
    <x v="0"/>
    <n v="65016.480000000003"/>
    <n v="16752"/>
    <n v="16692.29"/>
    <n v="16752"/>
    <n v="3.895"/>
    <n v="2.78"/>
    <x v="0"/>
    <n v="46570.559999999998"/>
    <n v="-18678.48"/>
    <n v="-18611.903350000004"/>
    <x v="1"/>
    <x v="0"/>
    <x v="1"/>
    <x v="8"/>
    <x v="0"/>
    <x v="1"/>
    <x v="0"/>
    <n v="-18511.75"/>
    <n v="-18577.97"/>
    <x v="0"/>
    <x v="2"/>
    <x v="0"/>
    <n v="16692.29"/>
    <n v="18511.75"/>
    <n v="0"/>
    <x v="0"/>
    <m/>
  </r>
  <r>
    <n v="26890"/>
    <n v="776"/>
    <d v="2001-07-30T00:00:00"/>
    <x v="2"/>
    <n v="9995662"/>
    <x v="8"/>
    <x v="0"/>
    <n v="534986.38"/>
    <n v="140000"/>
    <n v="139501.01"/>
    <n v="140000"/>
    <n v="3.835"/>
    <n v="2.78"/>
    <x v="0"/>
    <n v="389200"/>
    <n v="-147700"/>
    <n v="-147173.56555000003"/>
    <x v="1"/>
    <x v="0"/>
    <x v="1"/>
    <x v="8"/>
    <x v="0"/>
    <x v="1"/>
    <x v="0"/>
    <n v="-146336.56"/>
    <n v="-146860"/>
    <x v="0"/>
    <x v="1"/>
    <x v="0"/>
    <n v="139501.01"/>
    <n v="146336.56"/>
    <n v="0"/>
    <x v="0"/>
    <m/>
  </r>
  <r>
    <n v="26896"/>
    <n v="777"/>
    <d v="2001-07-30T00:00:00"/>
    <x v="2"/>
    <n v="9995667"/>
    <x v="8"/>
    <x v="0"/>
    <n v="270283.21000000002"/>
    <n v="70000"/>
    <n v="69750.509999999995"/>
    <n v="70000"/>
    <n v="3.875"/>
    <n v="2.78"/>
    <x v="0"/>
    <n v="194600"/>
    <n v="-76650"/>
    <n v="-76376.808450000011"/>
    <x v="1"/>
    <x v="0"/>
    <x v="1"/>
    <x v="8"/>
    <x v="0"/>
    <x v="1"/>
    <x v="0"/>
    <n v="-75958.3"/>
    <n v="-76230"/>
    <x v="0"/>
    <x v="1"/>
    <x v="0"/>
    <n v="69750.509999999995"/>
    <n v="75958.3"/>
    <n v="0"/>
    <x v="0"/>
    <m/>
  </r>
  <r>
    <n v="26901"/>
    <n v="780"/>
    <d v="2001-07-30T00:00:00"/>
    <x v="2"/>
    <n v="9995670"/>
    <x v="8"/>
    <x v="0"/>
    <n v="535683.89"/>
    <n v="140000"/>
    <n v="139501.01"/>
    <n v="140000"/>
    <n v="3.84"/>
    <n v="2.78"/>
    <x v="0"/>
    <n v="389200"/>
    <n v="-148400"/>
    <n v="-147871.07060000001"/>
    <x v="1"/>
    <x v="0"/>
    <x v="1"/>
    <x v="8"/>
    <x v="0"/>
    <x v="1"/>
    <x v="0"/>
    <n v="-147034.07"/>
    <n v="-147560"/>
    <x v="0"/>
    <x v="1"/>
    <x v="0"/>
    <n v="139501.01"/>
    <n v="147034.07"/>
    <n v="0"/>
    <x v="0"/>
    <m/>
  </r>
  <r>
    <n v="26905"/>
    <n v="709"/>
    <d v="2001-07-31T00:00:00"/>
    <x v="2"/>
    <n v="9994223"/>
    <x v="8"/>
    <x v="0"/>
    <n v="99004.37"/>
    <n v="24977"/>
    <n v="24887.98"/>
    <n v="24977"/>
    <n v="3.9780000000000002"/>
    <n v="2.78"/>
    <x v="0"/>
    <n v="69436.06"/>
    <n v="-29922.446000000011"/>
    <n v="-29815.800040000009"/>
    <x v="1"/>
    <x v="0"/>
    <x v="1"/>
    <x v="8"/>
    <x v="0"/>
    <x v="1"/>
    <x v="0"/>
    <n v="-29666.47"/>
    <n v="-29772.58"/>
    <x v="0"/>
    <x v="4"/>
    <x v="0"/>
    <n v="24887.98"/>
    <n v="29666.47"/>
    <n v="0"/>
    <x v="0"/>
    <m/>
  </r>
  <r>
    <n v="27127"/>
    <n v="821"/>
    <d v="2001-08-15T00:00:00"/>
    <x v="2"/>
    <n v="9995822"/>
    <x v="8"/>
    <x v="0"/>
    <n v="899661.96"/>
    <n v="240000"/>
    <n v="239144.59"/>
    <n v="240000"/>
    <n v="3.762"/>
    <n v="2.78"/>
    <x v="0"/>
    <n v="667200"/>
    <n v="-235680"/>
    <n v="-234839.98738000004"/>
    <x v="1"/>
    <x v="0"/>
    <x v="1"/>
    <x v="8"/>
    <x v="0"/>
    <x v="1"/>
    <x v="0"/>
    <n v="-233405.12"/>
    <n v="-234240"/>
    <x v="0"/>
    <x v="0"/>
    <x v="0"/>
    <n v="239144.59"/>
    <n v="233405.12"/>
    <n v="0"/>
    <x v="0"/>
    <m/>
  </r>
  <r>
    <n v="27131"/>
    <n v="821"/>
    <d v="2001-08-15T00:00:00"/>
    <x v="2"/>
    <n v="9995826"/>
    <x v="8"/>
    <x v="0"/>
    <n v="59557.62"/>
    <n v="15888"/>
    <n v="15831.37"/>
    <n v="15888"/>
    <n v="3.762"/>
    <n v="2.78"/>
    <x v="0"/>
    <n v="44168.639999999999"/>
    <n v="-15602.016000000003"/>
    <n v="-15546.405340000005"/>
    <x v="1"/>
    <x v="0"/>
    <x v="1"/>
    <x v="8"/>
    <x v="0"/>
    <x v="1"/>
    <x v="0"/>
    <n v="-15451.42"/>
    <n v="-15506.69"/>
    <x v="0"/>
    <x v="8"/>
    <x v="0"/>
    <n v="15831.37"/>
    <n v="15451.42"/>
    <n v="0"/>
    <x v="0"/>
    <m/>
  </r>
  <r>
    <n v="28056"/>
    <n v="404"/>
    <d v="2001-09-10T00:00:00"/>
    <x v="2"/>
    <n v="9993136"/>
    <x v="8"/>
    <x v="0"/>
    <n v="56946.31"/>
    <n v="10000"/>
    <n v="9964.36"/>
    <n v="10000"/>
    <n v="5.7149999999999999"/>
    <n v="2.78"/>
    <x v="0"/>
    <n v="27800"/>
    <n v="-29350"/>
    <n v="-29245.396600000004"/>
    <x v="1"/>
    <x v="0"/>
    <x v="1"/>
    <x v="8"/>
    <x v="0"/>
    <x v="1"/>
    <x v="0"/>
    <n v="-29185.599999999999"/>
    <n v="-29290"/>
    <x v="0"/>
    <x v="5"/>
    <x v="0"/>
    <n v="9964.36"/>
    <n v="29185.599999999999"/>
    <n v="0"/>
    <x v="0"/>
    <s v="DS #000404"/>
  </r>
  <r>
    <n v="28058"/>
    <n v="782"/>
    <d v="2001-09-10T00:00:00"/>
    <x v="2"/>
    <n v="9995718"/>
    <x v="8"/>
    <x v="0"/>
    <n v="987752.99"/>
    <n v="253909"/>
    <n v="253004.02"/>
    <n v="253909"/>
    <n v="3.9041000000000001"/>
    <n v="2.78"/>
    <x v="0"/>
    <n v="705867.02"/>
    <n v="-285419.10690000007"/>
    <n v="-284401.81888200005"/>
    <x v="1"/>
    <x v="0"/>
    <x v="1"/>
    <x v="8"/>
    <x v="0"/>
    <x v="1"/>
    <x v="0"/>
    <n v="-282883.78999999998"/>
    <n v="-283895.65000000002"/>
    <x v="0"/>
    <x v="2"/>
    <x v="0"/>
    <n v="253004.02"/>
    <n v="282883.78999999998"/>
    <n v="0"/>
    <x v="0"/>
    <m/>
  </r>
  <r>
    <n v="28087"/>
    <n v="832"/>
    <d v="2001-09-18T00:00:00"/>
    <x v="2"/>
    <n v="9996550"/>
    <x v="8"/>
    <x v="0"/>
    <n v="79534.31"/>
    <n v="25420"/>
    <n v="25329.4"/>
    <n v="25420"/>
    <n v="3.14"/>
    <n v="2.78"/>
    <x v="0"/>
    <n v="70667.600000000006"/>
    <n v="-9151.200000000008"/>
    <n v="-9118.584000000008"/>
    <x v="1"/>
    <x v="0"/>
    <x v="1"/>
    <x v="8"/>
    <x v="0"/>
    <x v="1"/>
    <x v="0"/>
    <n v="-8966.61"/>
    <n v="-8998.68"/>
    <x v="0"/>
    <x v="9"/>
    <x v="0"/>
    <n v="25329.4"/>
    <n v="8966.61"/>
    <n v="0"/>
    <x v="0"/>
    <m/>
  </r>
  <r>
    <n v="28089"/>
    <n v="832"/>
    <d v="2001-09-18T00:00:00"/>
    <x v="2"/>
    <n v="9996550"/>
    <x v="8"/>
    <x v="0"/>
    <n v="31366.3"/>
    <n v="10025"/>
    <n v="9989.27"/>
    <n v="10025"/>
    <n v="3.14"/>
    <n v="2.78"/>
    <x v="0"/>
    <n v="27869.5"/>
    <n v="-3609"/>
    <n v="-3596.1372000000033"/>
    <x v="1"/>
    <x v="0"/>
    <x v="1"/>
    <x v="8"/>
    <x v="0"/>
    <x v="1"/>
    <x v="0"/>
    <n v="-3536.2"/>
    <n v="-3548.85"/>
    <x v="0"/>
    <x v="10"/>
    <x v="0"/>
    <n v="9989.27"/>
    <n v="3536.2"/>
    <n v="0"/>
    <x v="0"/>
    <m/>
  </r>
  <r>
    <n v="28091"/>
    <n v="832"/>
    <d v="2001-09-18T00:00:00"/>
    <x v="2"/>
    <n v="9996550"/>
    <x v="8"/>
    <x v="0"/>
    <n v="358539.54"/>
    <n v="114593"/>
    <n v="114184.57"/>
    <n v="114593"/>
    <n v="3.14"/>
    <n v="2.78"/>
    <x v="0"/>
    <n v="318568.53999999998"/>
    <n v="-41253.480000000003"/>
    <n v="-41106.445200000038"/>
    <x v="1"/>
    <x v="0"/>
    <x v="1"/>
    <x v="8"/>
    <x v="0"/>
    <x v="1"/>
    <x v="0"/>
    <n v="-40421.339999999997"/>
    <n v="-40565.919999999998"/>
    <x v="0"/>
    <x v="0"/>
    <x v="0"/>
    <n v="114184.57"/>
    <n v="40421.339999999997"/>
    <n v="0"/>
    <x v="0"/>
    <m/>
  </r>
  <r>
    <n v="28112"/>
    <n v="825"/>
    <d v="2001-09-18T00:00:00"/>
    <x v="2"/>
    <n v="9995961"/>
    <x v="8"/>
    <x v="0"/>
    <n v="1375609.42"/>
    <n v="358300"/>
    <n v="357022.95"/>
    <n v="358300"/>
    <n v="3.8530000000000002"/>
    <n v="2.78"/>
    <x v="0"/>
    <n v="996074"/>
    <n v="-384455.9"/>
    <n v="-383085.62535000016"/>
    <x v="1"/>
    <x v="0"/>
    <x v="1"/>
    <x v="8"/>
    <x v="0"/>
    <x v="1"/>
    <x v="0"/>
    <n v="-380943.49"/>
    <n v="-382306.1"/>
    <x v="0"/>
    <x v="2"/>
    <x v="0"/>
    <n v="357022.95"/>
    <n v="380943.49"/>
    <n v="0"/>
    <x v="0"/>
    <m/>
  </r>
  <r>
    <n v="28134"/>
    <n v="823"/>
    <d v="2001-09-19T00:00:00"/>
    <x v="2"/>
    <n v="9995777"/>
    <x v="8"/>
    <x v="0"/>
    <n v="587457.81000000006"/>
    <n v="161789"/>
    <n v="161212.35"/>
    <n v="161789"/>
    <n v="3.6440000000000001"/>
    <n v="2.78"/>
    <x v="0"/>
    <n v="449773.42"/>
    <n v="-139785.69600000005"/>
    <n v="-139287.47040000005"/>
    <x v="1"/>
    <x v="0"/>
    <x v="1"/>
    <x v="8"/>
    <x v="0"/>
    <x v="1"/>
    <x v="0"/>
    <n v="-138320.20000000001"/>
    <n v="-138814.96"/>
    <x v="0"/>
    <x v="2"/>
    <x v="0"/>
    <n v="161212.35"/>
    <n v="138320.20000000001"/>
    <n v="0"/>
    <x v="0"/>
    <m/>
  </r>
  <r>
    <n v="28136"/>
    <n v="856"/>
    <d v="2001-09-19T00:00:00"/>
    <x v="2"/>
    <n v="9996666"/>
    <x v="8"/>
    <x v="0"/>
    <n v="23872.79"/>
    <n v="7452"/>
    <n v="7425.44"/>
    <n v="7452"/>
    <n v="3.2149999999999999"/>
    <n v="2.78"/>
    <x v="0"/>
    <n v="20716.560000000001"/>
    <n v="-3241.62"/>
    <n v="-3230.0664000000002"/>
    <x v="1"/>
    <x v="0"/>
    <x v="1"/>
    <x v="8"/>
    <x v="0"/>
    <x v="1"/>
    <x v="0"/>
    <n v="-3185.51"/>
    <n v="-3196.91"/>
    <x v="0"/>
    <x v="0"/>
    <x v="0"/>
    <n v="7425.44"/>
    <n v="3185.51"/>
    <n v="0"/>
    <x v="0"/>
    <m/>
  </r>
  <r>
    <n v="28137"/>
    <n v="856"/>
    <d v="2001-09-19T00:00:00"/>
    <x v="2"/>
    <n v="9996666"/>
    <x v="8"/>
    <x v="0"/>
    <n v="105380.48"/>
    <n v="32895"/>
    <n v="32777.760000000002"/>
    <n v="32895"/>
    <n v="3.2149999999999999"/>
    <n v="2.78"/>
    <x v="0"/>
    <n v="91448.1"/>
    <n v="-14309.325000000003"/>
    <n v="-14258.325600000002"/>
    <x v="1"/>
    <x v="0"/>
    <x v="1"/>
    <x v="8"/>
    <x v="0"/>
    <x v="1"/>
    <x v="0"/>
    <n v="-14061.66"/>
    <n v="-14111.95"/>
    <x v="0"/>
    <x v="10"/>
    <x v="0"/>
    <n v="32777.760000000002"/>
    <n v="14061.66"/>
    <n v="0"/>
    <x v="0"/>
    <m/>
  </r>
  <r>
    <n v="28140"/>
    <n v="856"/>
    <d v="2001-09-19T00:00:00"/>
    <x v="2"/>
    <n v="9996666"/>
    <x v="8"/>
    <x v="0"/>
    <n v="1262743"/>
    <n v="394171"/>
    <n v="392766.1"/>
    <n v="394171"/>
    <n v="3.2149999999999999"/>
    <n v="2.78"/>
    <x v="0"/>
    <n v="1095795.3799999999"/>
    <n v="-171464.38500000001"/>
    <n v="-170853.25350000002"/>
    <x v="1"/>
    <x v="0"/>
    <x v="1"/>
    <x v="8"/>
    <x v="0"/>
    <x v="1"/>
    <x v="0"/>
    <n v="-168496.66"/>
    <n v="-169099.36"/>
    <x v="0"/>
    <x v="2"/>
    <x v="0"/>
    <n v="392766.1"/>
    <n v="168496.66"/>
    <n v="0"/>
    <x v="0"/>
    <m/>
  </r>
  <r>
    <n v="28141"/>
    <n v="856"/>
    <d v="2001-09-19T00:00:00"/>
    <x v="2"/>
    <n v="9996666"/>
    <x v="8"/>
    <x v="0"/>
    <n v="26538.13"/>
    <n v="8284"/>
    <n v="8254.4699999999993"/>
    <n v="8284"/>
    <n v="3.2149999999999999"/>
    <n v="2.78"/>
    <x v="0"/>
    <n v="23029.52"/>
    <n v="-3603.54"/>
    <n v="-3590.69445"/>
    <x v="1"/>
    <x v="0"/>
    <x v="1"/>
    <x v="8"/>
    <x v="0"/>
    <x v="1"/>
    <x v="0"/>
    <n v="-3541.17"/>
    <n v="-3553.84"/>
    <x v="0"/>
    <x v="7"/>
    <x v="0"/>
    <n v="8254.4699999999993"/>
    <n v="3541.17"/>
    <n v="0"/>
    <x v="0"/>
    <m/>
  </r>
  <r>
    <n v="28142"/>
    <n v="856"/>
    <d v="2001-09-19T00:00:00"/>
    <x v="2"/>
    <n v="9996666"/>
    <x v="8"/>
    <x v="0"/>
    <n v="248021.36"/>
    <n v="77421"/>
    <n v="77145.06"/>
    <n v="77421"/>
    <n v="3.2149999999999999"/>
    <n v="2.78"/>
    <x v="0"/>
    <n v="215230.38"/>
    <n v="-33678.135000000002"/>
    <n v="-33558.1011"/>
    <x v="1"/>
    <x v="0"/>
    <x v="1"/>
    <x v="8"/>
    <x v="0"/>
    <x v="1"/>
    <x v="0"/>
    <n v="-33095.230000000003"/>
    <n v="-33213.61"/>
    <x v="0"/>
    <x v="9"/>
    <x v="0"/>
    <n v="77145.06"/>
    <n v="33095.230000000003"/>
    <n v="0"/>
    <x v="0"/>
    <m/>
  </r>
  <r>
    <n v="28143"/>
    <n v="856"/>
    <d v="2001-09-19T00:00:00"/>
    <x v="2"/>
    <n v="9996666"/>
    <x v="8"/>
    <x v="0"/>
    <n v="102884.93"/>
    <n v="32116"/>
    <n v="32001.53"/>
    <n v="32116"/>
    <n v="3.2149999999999999"/>
    <n v="2.78"/>
    <x v="0"/>
    <n v="89282.48"/>
    <n v="-13970.46"/>
    <n v="-13920.665550000002"/>
    <x v="1"/>
    <x v="0"/>
    <x v="1"/>
    <x v="8"/>
    <x v="0"/>
    <x v="1"/>
    <x v="0"/>
    <n v="-13728.66"/>
    <n v="-13777.76"/>
    <x v="0"/>
    <x v="5"/>
    <x v="0"/>
    <n v="32001.53"/>
    <n v="13728.66"/>
    <n v="0"/>
    <x v="0"/>
    <m/>
  </r>
  <r>
    <n v="28333"/>
    <n v="879"/>
    <d v="2001-09-27T00:00:00"/>
    <x v="2"/>
    <n v="9996817"/>
    <x v="8"/>
    <x v="0"/>
    <n v="421817.34"/>
    <n v="144628"/>
    <n v="144112.51999999999"/>
    <n v="144628"/>
    <n v="2.927"/>
    <n v="2.78"/>
    <x v="0"/>
    <n v="402065.84"/>
    <n v="-21260.316000000035"/>
    <n v="-21184.540440000033"/>
    <x v="1"/>
    <x v="0"/>
    <x v="1"/>
    <x v="8"/>
    <x v="0"/>
    <x v="1"/>
    <x v="0"/>
    <n v="-20319.86"/>
    <n v="-20392.55"/>
    <x v="0"/>
    <x v="0"/>
    <x v="0"/>
    <n v="144112.51999999999"/>
    <n v="20319.86"/>
    <n v="0"/>
    <x v="0"/>
    <m/>
  </r>
  <r>
    <n v="28334"/>
    <n v="879"/>
    <d v="2001-09-27T00:00:00"/>
    <x v="2"/>
    <n v="9996817"/>
    <x v="8"/>
    <x v="0"/>
    <n v="125564.07"/>
    <n v="43052"/>
    <n v="42898.55"/>
    <n v="43052"/>
    <n v="2.927"/>
    <n v="2.78"/>
    <x v="0"/>
    <n v="119684.56"/>
    <n v="-6328.6440000000102"/>
    <n v="-6306.0868500000106"/>
    <x v="1"/>
    <x v="0"/>
    <x v="1"/>
    <x v="8"/>
    <x v="0"/>
    <x v="1"/>
    <x v="0"/>
    <n v="-6048.7"/>
    <n v="-6070.33"/>
    <x v="0"/>
    <x v="1"/>
    <x v="0"/>
    <n v="42898.55"/>
    <n v="6048.7"/>
    <n v="0"/>
    <x v="0"/>
    <m/>
  </r>
  <r>
    <n v="22129"/>
    <n v="216"/>
    <d v="2001-01-17T00:00:00"/>
    <x v="3"/>
    <n v="9991383"/>
    <x v="0"/>
    <x v="0"/>
    <n v="-185055.12"/>
    <n v="-600000"/>
    <n v="-596952.01"/>
    <n v="600000"/>
    <n v="0.31"/>
    <n v="0.14499999999999999"/>
    <x v="0"/>
    <n v="-87000"/>
    <n v="99000"/>
    <n v="98497.081650000007"/>
    <x v="0"/>
    <x v="0"/>
    <x v="0"/>
    <x v="0"/>
    <x v="0"/>
    <x v="0"/>
    <x v="0"/>
    <n v="83573.279999999999"/>
    <n v="84000"/>
    <x v="0"/>
    <x v="0"/>
    <x v="0"/>
    <n v="0"/>
    <n v="-83573.279999999999"/>
    <n v="-596952.01"/>
    <x v="0"/>
    <s v="DS #000216 Basis hedge on storage withdrawals for TCO"/>
  </r>
  <r>
    <n v="20101"/>
    <m/>
    <d v="2000-09-05T00:00:00"/>
    <x v="3"/>
    <n v="320059"/>
    <x v="0"/>
    <x v="0"/>
    <n v="151725.29999999999"/>
    <n v="500000"/>
    <n v="497460.01"/>
    <n v="500000"/>
    <n v="0.30499999999999999"/>
    <n v="0.16500000000000001"/>
    <x v="0"/>
    <n v="82500"/>
    <n v="-70000"/>
    <n v="-69644.401399999988"/>
    <x v="0"/>
    <x v="0"/>
    <x v="0"/>
    <x v="0"/>
    <x v="0"/>
    <x v="1"/>
    <x v="0"/>
    <n v="-67157.100000000006"/>
    <n v="-67500"/>
    <x v="0"/>
    <x v="0"/>
    <x v="0"/>
    <n v="0"/>
    <n v="67157.100000000006"/>
    <n v="497460.01"/>
    <x v="0"/>
    <s v="Purchashed from Dick Jenkins"/>
  </r>
  <r>
    <n v="20116"/>
    <m/>
    <d v="2000-09-13T00:00:00"/>
    <x v="3"/>
    <n v="320074"/>
    <x v="0"/>
    <x v="0"/>
    <n v="73624.08"/>
    <n v="200000"/>
    <n v="198984"/>
    <n v="200000"/>
    <n v="0.37"/>
    <n v="0.16500000000000001"/>
    <x v="0"/>
    <n v="33000"/>
    <n v="-41000"/>
    <n v="-40791.72"/>
    <x v="0"/>
    <x v="0"/>
    <x v="0"/>
    <x v="0"/>
    <x v="0"/>
    <x v="1"/>
    <x v="0"/>
    <n v="-39796.800000000003"/>
    <n v="-40000"/>
    <x v="0"/>
    <x v="0"/>
    <x v="0"/>
    <n v="0"/>
    <n v="39796.800000000003"/>
    <n v="198984"/>
    <x v="0"/>
    <s v="Bought from Brad Mckay"/>
  </r>
  <r>
    <n v="21687"/>
    <n v="91"/>
    <d v="2000-12-06T00:00:00"/>
    <x v="3"/>
    <n v="9991104"/>
    <x v="0"/>
    <x v="0"/>
    <n v="57083.54"/>
    <n v="150000"/>
    <n v="149238"/>
    <n v="150000"/>
    <n v="0.38250000000000001"/>
    <n v="0.16500000000000001"/>
    <x v="0"/>
    <n v="24750"/>
    <n v="-32625"/>
    <n v="-32459.264999999999"/>
    <x v="0"/>
    <x v="0"/>
    <x v="0"/>
    <x v="0"/>
    <x v="0"/>
    <x v="1"/>
    <x v="0"/>
    <n v="-31713.08"/>
    <n v="-31875"/>
    <x v="0"/>
    <x v="0"/>
    <x v="0"/>
    <n v="0"/>
    <n v="31713.08"/>
    <n v="149238"/>
    <x v="0"/>
    <s v="DS #000091"/>
  </r>
  <r>
    <n v="22718"/>
    <n v="182"/>
    <d v="2001-03-02T00:00:00"/>
    <x v="3"/>
    <n v="9991298"/>
    <x v="0"/>
    <x v="0"/>
    <n v="16913.64"/>
    <n v="50000"/>
    <n v="49746"/>
    <n v="50000"/>
    <n v="0.34"/>
    <n v="0.16500000000000001"/>
    <x v="0"/>
    <n v="8250"/>
    <n v="-8750"/>
    <n v="-8705.5499999999993"/>
    <x v="0"/>
    <x v="0"/>
    <x v="0"/>
    <x v="0"/>
    <x v="0"/>
    <x v="1"/>
    <x v="0"/>
    <n v="-8456.82"/>
    <n v="-8500"/>
    <x v="0"/>
    <x v="0"/>
    <x v="0"/>
    <n v="0"/>
    <n v="8456.82"/>
    <n v="49746"/>
    <x v="0"/>
    <s v="DS #000182"/>
  </r>
  <r>
    <n v="22720"/>
    <n v="182"/>
    <d v="2001-03-02T00:00:00"/>
    <x v="3"/>
    <n v="9991298"/>
    <x v="0"/>
    <x v="0"/>
    <n v="20296.37"/>
    <n v="60000"/>
    <n v="59695.199999999997"/>
    <n v="60000"/>
    <n v="0.34"/>
    <n v="0.16500000000000001"/>
    <x v="0"/>
    <n v="9900"/>
    <n v="-10500"/>
    <n v="-10446.66"/>
    <x v="0"/>
    <x v="0"/>
    <x v="0"/>
    <x v="0"/>
    <x v="0"/>
    <x v="1"/>
    <x v="0"/>
    <n v="-10148.18"/>
    <n v="-10200"/>
    <x v="0"/>
    <x v="0"/>
    <x v="0"/>
    <n v="0"/>
    <n v="10148.18"/>
    <n v="59695.199999999997"/>
    <x v="0"/>
    <s v="DS #000182"/>
  </r>
  <r>
    <n v="22723"/>
    <n v="182"/>
    <d v="2001-03-02T00:00:00"/>
    <x v="3"/>
    <n v="9991298"/>
    <x v="0"/>
    <x v="0"/>
    <n v="13530.91"/>
    <n v="40000"/>
    <n v="39796.800000000003"/>
    <n v="40000"/>
    <n v="0.34"/>
    <n v="0.16500000000000001"/>
    <x v="0"/>
    <n v="6600"/>
    <n v="-7000"/>
    <n v="-6964.44"/>
    <x v="0"/>
    <x v="0"/>
    <x v="0"/>
    <x v="0"/>
    <x v="0"/>
    <x v="1"/>
    <x v="0"/>
    <n v="-6765.46"/>
    <n v="-6800"/>
    <x v="0"/>
    <x v="0"/>
    <x v="0"/>
    <n v="0"/>
    <n v="6765.46"/>
    <n v="39796.800000000003"/>
    <x v="0"/>
    <s v="DS #000182"/>
  </r>
  <r>
    <n v="25098"/>
    <n v="437"/>
    <d v="2001-06-07T00:00:00"/>
    <x v="3"/>
    <n v="9993933"/>
    <x v="0"/>
    <x v="0"/>
    <n v="32597.1"/>
    <n v="123636"/>
    <n v="123007.93"/>
    <n v="123636"/>
    <n v="0.26500000000000001"/>
    <n v="0.16500000000000001"/>
    <x v="0"/>
    <n v="20399.939999999999"/>
    <n v="-12363.6"/>
    <n v="-12300.793"/>
    <x v="0"/>
    <x v="0"/>
    <x v="0"/>
    <x v="0"/>
    <x v="0"/>
    <x v="1"/>
    <x v="0"/>
    <n v="-11685.75"/>
    <n v="-11745.42"/>
    <x v="0"/>
    <x v="0"/>
    <x v="0"/>
    <n v="0"/>
    <n v="11685.75"/>
    <n v="123007.93"/>
    <x v="0"/>
    <m/>
  </r>
  <r>
    <n v="28361"/>
    <n v="901"/>
    <d v="2001-10-03T00:00:00"/>
    <x v="3"/>
    <n v="9996870"/>
    <x v="0"/>
    <x v="0"/>
    <n v="36625.49"/>
    <n v="155000"/>
    <n v="154212.6"/>
    <n v="155000"/>
    <n v="0.23749999999999999"/>
    <n v="0.16500000000000001"/>
    <x v="0"/>
    <n v="25575"/>
    <n v="-11237.5"/>
    <n v="-11180.413499999997"/>
    <x v="0"/>
    <x v="0"/>
    <x v="0"/>
    <x v="0"/>
    <x v="0"/>
    <x v="1"/>
    <x v="0"/>
    <n v="-10409.35"/>
    <n v="-10462.5"/>
    <x v="0"/>
    <x v="0"/>
    <x v="0"/>
    <n v="0"/>
    <n v="10409.35"/>
    <n v="154212.6"/>
    <x v="0"/>
    <m/>
  </r>
  <r>
    <n v="28362"/>
    <n v="901"/>
    <d v="2001-10-03T00:00:00"/>
    <x v="3"/>
    <n v="9996871"/>
    <x v="0"/>
    <x v="0"/>
    <n v="36625.49"/>
    <n v="155000"/>
    <n v="154212.6"/>
    <n v="155000"/>
    <n v="0.23749999999999999"/>
    <n v="0.16500000000000001"/>
    <x v="0"/>
    <n v="25575"/>
    <n v="-11237.5"/>
    <n v="-11180.413499999997"/>
    <x v="0"/>
    <x v="0"/>
    <x v="0"/>
    <x v="0"/>
    <x v="0"/>
    <x v="1"/>
    <x v="0"/>
    <n v="-10409.35"/>
    <n v="-10462.5"/>
    <x v="0"/>
    <x v="0"/>
    <x v="0"/>
    <n v="0"/>
    <n v="10409.35"/>
    <n v="154212.6"/>
    <x v="0"/>
    <m/>
  </r>
  <r>
    <n v="9934"/>
    <m/>
    <d v="2000-07-07T00:00:00"/>
    <x v="3"/>
    <n v="319934"/>
    <x v="3"/>
    <x v="0"/>
    <n v="8.6999999999999993"/>
    <n v="673"/>
    <n v="669.58"/>
    <n v="673"/>
    <n v="1.2999999999999999E-2"/>
    <n v="-0.03"/>
    <x v="0"/>
    <n v="-20.190000000000001"/>
    <n v="-28.938999999999997"/>
    <n v="-28.79194"/>
    <x v="0"/>
    <x v="0"/>
    <x v="0"/>
    <x v="3"/>
    <x v="0"/>
    <x v="1"/>
    <x v="0"/>
    <n v="-38.840000000000003"/>
    <n v="-39.03"/>
    <x v="0"/>
    <x v="2"/>
    <x v="0"/>
    <n v="0"/>
    <n v="38.840000000000003"/>
    <n v="669.58"/>
    <x v="0"/>
    <s v="Sonat Buy Financial - N67489.B"/>
  </r>
  <r>
    <n v="20890"/>
    <m/>
    <d v="2000-11-06T00:00:00"/>
    <x v="3"/>
    <n v="319933"/>
    <x v="3"/>
    <x v="0"/>
    <n v="-7.29"/>
    <n v="293"/>
    <n v="291.51"/>
    <n v="293"/>
    <n v="-2.5000000000000001E-2"/>
    <n v="-0.03"/>
    <x v="0"/>
    <n v="-8.7899999999999991"/>
    <n v="-1.4650000000000001"/>
    <n v="-1.4575499999999992"/>
    <x v="0"/>
    <x v="0"/>
    <x v="0"/>
    <x v="3"/>
    <x v="0"/>
    <x v="1"/>
    <x v="0"/>
    <n v="-5.83"/>
    <n v="-5.86"/>
    <x v="0"/>
    <x v="2"/>
    <x v="0"/>
    <n v="0"/>
    <n v="5.83"/>
    <n v="291.51"/>
    <x v="0"/>
    <s v="Sonat Financial Buy - N73427.B Input as Physical s/b Financi"/>
  </r>
  <r>
    <n v="22564"/>
    <n v="306"/>
    <d v="2001-02-15T00:00:00"/>
    <x v="3"/>
    <n v="9991595"/>
    <x v="3"/>
    <x v="0"/>
    <n v="-497.46"/>
    <n v="100000"/>
    <n v="99492"/>
    <n v="100000"/>
    <n v="-5.0000000000000001E-3"/>
    <n v="-0.03"/>
    <x v="0"/>
    <n v="-3000"/>
    <n v="-2500"/>
    <n v="-2487.3000000000002"/>
    <x v="0"/>
    <x v="0"/>
    <x v="0"/>
    <x v="3"/>
    <x v="0"/>
    <x v="1"/>
    <x v="0"/>
    <n v="-3979.68"/>
    <n v="-4000"/>
    <x v="0"/>
    <x v="2"/>
    <x v="0"/>
    <n v="0"/>
    <n v="3979.68"/>
    <n v="99492"/>
    <x v="0"/>
    <s v="DS #000306"/>
  </r>
  <r>
    <n v="27284"/>
    <n v="824"/>
    <d v="2001-08-20T00:00:00"/>
    <x v="3"/>
    <n v="9995964"/>
    <x v="3"/>
    <x v="0"/>
    <n v="-7942.88"/>
    <n v="638675"/>
    <n v="635430.54"/>
    <n v="638675"/>
    <n v="-1.2500000000000001E-2"/>
    <n v="-0.03"/>
    <x v="0"/>
    <n v="-19160.25"/>
    <n v="-11176.812499999998"/>
    <n v="-11120.034449999999"/>
    <x v="0"/>
    <x v="0"/>
    <x v="0"/>
    <x v="3"/>
    <x v="0"/>
    <x v="1"/>
    <x v="0"/>
    <n v="-20651.490000000002"/>
    <n v="-20756.939999999999"/>
    <x v="0"/>
    <x v="2"/>
    <x v="0"/>
    <n v="0"/>
    <n v="20651.490000000002"/>
    <n v="635430.54"/>
    <x v="0"/>
    <m/>
  </r>
  <r>
    <n v="9941"/>
    <m/>
    <d v="2000-07-07T00:00:00"/>
    <x v="3"/>
    <n v="319941"/>
    <x v="4"/>
    <x v="0"/>
    <n v="157.91"/>
    <n v="-3968"/>
    <n v="-3947.84"/>
    <n v="3968"/>
    <n v="-0.04"/>
    <n v="-5.5E-2"/>
    <x v="0"/>
    <n v="218.24"/>
    <n v="59.52"/>
    <n v="59.217599999999997"/>
    <x v="0"/>
    <x v="0"/>
    <x v="0"/>
    <x v="4"/>
    <x v="0"/>
    <x v="0"/>
    <x v="0"/>
    <n v="98.7"/>
    <n v="99.2"/>
    <x v="0"/>
    <x v="0"/>
    <x v="0"/>
    <n v="0"/>
    <n v="-98.7"/>
    <n v="-3947.84"/>
    <x v="0"/>
    <s v="Tetco-ELA Sale Financial - N73425.A"/>
  </r>
  <r>
    <n v="9952"/>
    <m/>
    <d v="2000-07-07T00:00:00"/>
    <x v="3"/>
    <n v="319952"/>
    <x v="5"/>
    <x v="0"/>
    <n v="1502.65"/>
    <n v="3596"/>
    <n v="3577.73"/>
    <n v="3596"/>
    <n v="0.42"/>
    <n v="0.48"/>
    <x v="0"/>
    <n v="1726.08"/>
    <n v="215.76"/>
    <n v="214.66379999999998"/>
    <x v="0"/>
    <x v="0"/>
    <x v="0"/>
    <x v="5"/>
    <x v="0"/>
    <x v="1"/>
    <x v="0"/>
    <n v="286.22000000000003"/>
    <n v="287.68"/>
    <x v="0"/>
    <x v="0"/>
    <x v="0"/>
    <n v="0"/>
    <n v="-286.22000000000003"/>
    <n v="3577.73"/>
    <x v="0"/>
    <s v="TetcoM3 Buy Financial - N73425.8"/>
  </r>
  <r>
    <n v="27285"/>
    <n v="822"/>
    <d v="2001-08-20T00:00:00"/>
    <x v="3"/>
    <n v="9995965"/>
    <x v="6"/>
    <x v="0"/>
    <n v="14385.73"/>
    <n v="199437"/>
    <n v="198423.86"/>
    <n v="199437"/>
    <n v="7.2499999999999995E-2"/>
    <n v="3.7499999999999999E-2"/>
    <x v="0"/>
    <n v="7478.8874999999998"/>
    <n v="-6980.2949999999992"/>
    <n v="-6944.8350999999984"/>
    <x v="0"/>
    <x v="0"/>
    <x v="0"/>
    <x v="6"/>
    <x v="0"/>
    <x v="1"/>
    <x v="0"/>
    <n v="-6944.84"/>
    <n v="-6980.29"/>
    <x v="0"/>
    <x v="2"/>
    <x v="0"/>
    <n v="0"/>
    <n v="6944.84"/>
    <n v="198423.86"/>
    <x v="0"/>
    <m/>
  </r>
  <r>
    <n v="26966"/>
    <n v="809"/>
    <d v="2001-08-01T00:00:00"/>
    <x v="3"/>
    <n v="9995732"/>
    <x v="7"/>
    <x v="0"/>
    <n v="-189681.5"/>
    <n v="-155000"/>
    <n v="-154212.6"/>
    <n v="155000"/>
    <n v="1.23"/>
    <n v="0.51"/>
    <x v="0"/>
    <n v="-79050"/>
    <n v="111600"/>
    <n v="111033.072"/>
    <x v="0"/>
    <x v="0"/>
    <x v="0"/>
    <x v="7"/>
    <x v="0"/>
    <x v="0"/>
    <x v="0"/>
    <n v="94069.69"/>
    <n v="94550"/>
    <x v="0"/>
    <x v="1"/>
    <x v="0"/>
    <n v="0"/>
    <n v="-94069.69"/>
    <n v="-154212.6"/>
    <x v="0"/>
    <m/>
  </r>
  <r>
    <n v="28768"/>
    <n v="724"/>
    <d v="2001-11-15T00:00:00"/>
    <x v="3"/>
    <n v="9995404"/>
    <x v="7"/>
    <x v="0"/>
    <n v="-183513"/>
    <n v="-155000"/>
    <n v="-154212.6"/>
    <n v="155000"/>
    <n v="1.19"/>
    <n v="0.51"/>
    <x v="0"/>
    <n v="-79050"/>
    <n v="105400"/>
    <n v="104864.568"/>
    <x v="0"/>
    <x v="0"/>
    <x v="0"/>
    <x v="7"/>
    <x v="0"/>
    <x v="0"/>
    <x v="0"/>
    <n v="87901.18"/>
    <n v="88350"/>
    <x v="0"/>
    <x v="1"/>
    <x v="0"/>
    <n v="0"/>
    <n v="-87901.18"/>
    <n v="-154212.6"/>
    <x v="0"/>
    <m/>
  </r>
  <r>
    <n v="25097"/>
    <n v="436"/>
    <d v="2001-06-07T00:00:00"/>
    <x v="3"/>
    <n v="9993932"/>
    <x v="7"/>
    <x v="0"/>
    <n v="202789.57"/>
    <n v="155000"/>
    <n v="154212.6"/>
    <n v="155000"/>
    <n v="1.3149999999999999"/>
    <n v="0.56000000000000005"/>
    <x v="0"/>
    <n v="86800"/>
    <n v="-117025"/>
    <n v="-116430.51299999999"/>
    <x v="0"/>
    <x v="0"/>
    <x v="0"/>
    <x v="7"/>
    <x v="0"/>
    <x v="1"/>
    <x v="0"/>
    <n v="-107177.76"/>
    <n v="-107725"/>
    <x v="0"/>
    <x v="1"/>
    <x v="0"/>
    <n v="0"/>
    <n v="107177.76"/>
    <n v="154212.6"/>
    <x v="0"/>
    <m/>
  </r>
  <r>
    <n v="25263"/>
    <n v="642"/>
    <d v="2001-06-19T00:00:00"/>
    <x v="3"/>
    <n v="9994085"/>
    <x v="7"/>
    <x v="0"/>
    <n v="198934.26"/>
    <n v="155000"/>
    <n v="154212.6"/>
    <n v="155000"/>
    <n v="1.29"/>
    <n v="0.56000000000000005"/>
    <x v="0"/>
    <n v="86800"/>
    <n v="-113150"/>
    <n v="-112575.198"/>
    <x v="0"/>
    <x v="0"/>
    <x v="0"/>
    <x v="7"/>
    <x v="0"/>
    <x v="1"/>
    <x v="0"/>
    <n v="-103322.44"/>
    <n v="-103850"/>
    <x v="0"/>
    <x v="1"/>
    <x v="0"/>
    <n v="0"/>
    <n v="103322.44"/>
    <n v="154212.6"/>
    <x v="0"/>
    <m/>
  </r>
  <r>
    <n v="22104"/>
    <n v="205"/>
    <d v="2001-01-11T00:00:00"/>
    <x v="3"/>
    <n v="9991358"/>
    <x v="8"/>
    <x v="0"/>
    <n v="-591977.41"/>
    <n v="-100000"/>
    <n v="-99492"/>
    <n v="100000"/>
    <n v="5.95"/>
    <n v="2.76"/>
    <x v="0"/>
    <n v="-276000"/>
    <n v="319000"/>
    <n v="317379.48"/>
    <x v="1"/>
    <x v="0"/>
    <x v="0"/>
    <x v="8"/>
    <x v="0"/>
    <x v="0"/>
    <x v="0"/>
    <n v="313499.3"/>
    <n v="315100"/>
    <x v="0"/>
    <x v="1"/>
    <x v="0"/>
    <n v="-99492"/>
    <n v="-313499.3"/>
    <n v="0"/>
    <x v="0"/>
    <s v="DS #000205"/>
  </r>
  <r>
    <n v="22113"/>
    <n v="213"/>
    <d v="2001-01-16T00:00:00"/>
    <x v="3"/>
    <n v="9991368"/>
    <x v="8"/>
    <x v="0"/>
    <n v="-2385818.19"/>
    <n v="-400000"/>
    <n v="-397968.01"/>
    <n v="400000"/>
    <n v="5.9950000000000001"/>
    <n v="2.76"/>
    <x v="0"/>
    <n v="-1104000"/>
    <n v="1294000"/>
    <n v="1287426.5123500002"/>
    <x v="1"/>
    <x v="0"/>
    <x v="1"/>
    <x v="8"/>
    <x v="0"/>
    <x v="0"/>
    <x v="0"/>
    <n v="1271905.74"/>
    <n v="1278400"/>
    <x v="0"/>
    <x v="2"/>
    <x v="0"/>
    <n v="-397968.01"/>
    <n v="-1271905.74"/>
    <n v="0"/>
    <x v="0"/>
    <s v="DS #000213"/>
  </r>
  <r>
    <n v="22114"/>
    <n v="214"/>
    <d v="2001-01-16T00:00:00"/>
    <x v="3"/>
    <n v="9991369"/>
    <x v="8"/>
    <x v="0"/>
    <n v="-892443.25"/>
    <n v="-150000"/>
    <n v="-149238"/>
    <n v="150000"/>
    <n v="5.98"/>
    <n v="2.76"/>
    <x v="0"/>
    <n v="-414000"/>
    <n v="483000"/>
    <n v="480546.36"/>
    <x v="1"/>
    <x v="0"/>
    <x v="1"/>
    <x v="8"/>
    <x v="0"/>
    <x v="0"/>
    <x v="0"/>
    <n v="474726.08"/>
    <n v="477150"/>
    <x v="0"/>
    <x v="1"/>
    <x v="0"/>
    <n v="-149238"/>
    <n v="-474726.08"/>
    <n v="0"/>
    <x v="0"/>
    <s v="DS #000214"/>
  </r>
  <r>
    <n v="22130"/>
    <n v="220"/>
    <d v="2001-01-17T00:00:00"/>
    <x v="3"/>
    <n v="9991384"/>
    <x v="8"/>
    <x v="0"/>
    <n v="-4001070.83"/>
    <n v="-700000"/>
    <n v="-696444.01"/>
    <n v="700000"/>
    <n v="5.7450000000000001"/>
    <n v="2.76"/>
    <x v="0"/>
    <n v="-1932000"/>
    <n v="2089500"/>
    <n v="2078885.3698500004"/>
    <x v="1"/>
    <x v="0"/>
    <x v="1"/>
    <x v="8"/>
    <x v="0"/>
    <x v="0"/>
    <x v="0"/>
    <n v="2051724.05"/>
    <n v="2062200"/>
    <x v="0"/>
    <x v="0"/>
    <x v="0"/>
    <n v="-696444.01"/>
    <n v="-2051724.05"/>
    <n v="0"/>
    <x v="0"/>
    <s v="DS #000220 Nymex hedge against storage withdrawals for TCO "/>
  </r>
  <r>
    <n v="22313"/>
    <n v="257"/>
    <d v="2001-01-30T00:00:00"/>
    <x v="3"/>
    <n v="9991446"/>
    <x v="8"/>
    <x v="0"/>
    <n v="-136677.14000000001"/>
    <n v="-25000"/>
    <n v="-24873"/>
    <n v="25000"/>
    <n v="5.4950000000000001"/>
    <n v="2.76"/>
    <x v="0"/>
    <n v="-69000"/>
    <n v="68375"/>
    <n v="68027.655000000013"/>
    <x v="1"/>
    <x v="0"/>
    <x v="1"/>
    <x v="8"/>
    <x v="0"/>
    <x v="0"/>
    <x v="0"/>
    <n v="67057.61"/>
    <n v="67400"/>
    <x v="0"/>
    <x v="2"/>
    <x v="0"/>
    <n v="-24873"/>
    <n v="-67057.61"/>
    <n v="0"/>
    <x v="0"/>
    <s v="DS #000257"/>
  </r>
  <r>
    <n v="22314"/>
    <n v="257"/>
    <d v="2001-01-30T00:00:00"/>
    <x v="3"/>
    <n v="9991446"/>
    <x v="8"/>
    <x v="0"/>
    <n v="-246018.85"/>
    <n v="-45000"/>
    <n v="-44771.4"/>
    <n v="45000"/>
    <n v="5.4950000000000001"/>
    <n v="2.76"/>
    <x v="0"/>
    <n v="-124200"/>
    <n v="123075"/>
    <n v="122449.77900000002"/>
    <x v="1"/>
    <x v="0"/>
    <x v="1"/>
    <x v="8"/>
    <x v="0"/>
    <x v="0"/>
    <x v="0"/>
    <n v="120703.7"/>
    <n v="121320"/>
    <x v="0"/>
    <x v="2"/>
    <x v="0"/>
    <n v="-44771.4"/>
    <n v="-120703.7"/>
    <n v="0"/>
    <x v="0"/>
    <s v="DS #000257"/>
  </r>
  <r>
    <n v="22315"/>
    <n v="257"/>
    <d v="2001-01-30T00:00:00"/>
    <x v="3"/>
    <n v="9991446"/>
    <x v="8"/>
    <x v="0"/>
    <n v="-820062.82"/>
    <n v="-150000"/>
    <n v="-149238"/>
    <n v="150000"/>
    <n v="5.4950000000000001"/>
    <n v="2.76"/>
    <x v="0"/>
    <n v="-414000"/>
    <n v="410250"/>
    <n v="408165.93"/>
    <x v="1"/>
    <x v="0"/>
    <x v="1"/>
    <x v="8"/>
    <x v="0"/>
    <x v="0"/>
    <x v="0"/>
    <n v="402345.65"/>
    <n v="404400"/>
    <x v="0"/>
    <x v="0"/>
    <x v="0"/>
    <n v="-149238"/>
    <n v="-402345.65"/>
    <n v="0"/>
    <x v="0"/>
    <s v="DS #000257"/>
  </r>
  <r>
    <n v="22325"/>
    <n v="261"/>
    <d v="2001-01-30T00:00:00"/>
    <x v="3"/>
    <n v="9991458"/>
    <x v="8"/>
    <x v="0"/>
    <n v="-372294.09"/>
    <n v="-67000"/>
    <n v="-66659.64"/>
    <n v="67000"/>
    <n v="5.585"/>
    <n v="2.76"/>
    <x v="0"/>
    <n v="-184920"/>
    <n v="189275"/>
    <n v="188313.48300000001"/>
    <x v="1"/>
    <x v="0"/>
    <x v="1"/>
    <x v="8"/>
    <x v="0"/>
    <x v="0"/>
    <x v="0"/>
    <n v="185713.76"/>
    <n v="186662"/>
    <x v="0"/>
    <x v="2"/>
    <x v="0"/>
    <n v="-66659.64"/>
    <n v="-185713.76"/>
    <n v="0"/>
    <x v="0"/>
    <s v="DS #000261"/>
  </r>
  <r>
    <n v="23912"/>
    <n v="340"/>
    <d v="2001-03-30T00:00:00"/>
    <x v="3"/>
    <n v="9992835"/>
    <x v="8"/>
    <x v="0"/>
    <n v="-112943.32"/>
    <n v="-22000"/>
    <n v="-21888.240000000002"/>
    <n v="22000"/>
    <n v="5.16"/>
    <n v="2.76"/>
    <x v="0"/>
    <n v="-60720"/>
    <n v="52800"/>
    <n v="52531.776000000013"/>
    <x v="1"/>
    <x v="0"/>
    <x v="1"/>
    <x v="8"/>
    <x v="0"/>
    <x v="0"/>
    <x v="0"/>
    <n v="51678.14"/>
    <n v="51942"/>
    <x v="0"/>
    <x v="2"/>
    <x v="0"/>
    <n v="-21888.240000000002"/>
    <n v="-51678.14"/>
    <n v="0"/>
    <x v="0"/>
    <s v="DS# 000340"/>
  </r>
  <r>
    <n v="24215"/>
    <n v="409"/>
    <d v="2001-04-18T00:00:00"/>
    <x v="3"/>
    <n v="9993176"/>
    <x v="8"/>
    <x v="0"/>
    <n v="-356847.3"/>
    <n v="-68227"/>
    <n v="-67880.41"/>
    <n v="68227"/>
    <n v="5.2569999999999997"/>
    <n v="2.76"/>
    <x v="0"/>
    <n v="-188306.52"/>
    <n v="170362.81899999999"/>
    <n v="169497.38377000001"/>
    <x v="1"/>
    <x v="0"/>
    <x v="1"/>
    <x v="8"/>
    <x v="0"/>
    <x v="0"/>
    <x v="0"/>
    <n v="166850.04"/>
    <n v="167701.97"/>
    <x v="0"/>
    <x v="1"/>
    <x v="0"/>
    <n v="-67880.41"/>
    <n v="-166850.04"/>
    <n v="0"/>
    <x v="0"/>
    <s v="DS #000409"/>
  </r>
  <r>
    <n v="25057"/>
    <n v="438"/>
    <d v="2001-06-06T00:00:00"/>
    <x v="3"/>
    <n v="9993419"/>
    <x v="8"/>
    <x v="0"/>
    <n v="-512233.2"/>
    <n v="-101488"/>
    <n v="-100972.44"/>
    <n v="101488"/>
    <n v="5.0730000000000004"/>
    <n v="2.76"/>
    <x v="0"/>
    <n v="-280106.88"/>
    <n v="234741.74400000006"/>
    <n v="233549.25372000007"/>
    <x v="1"/>
    <x v="0"/>
    <x v="1"/>
    <x v="8"/>
    <x v="0"/>
    <x v="0"/>
    <x v="0"/>
    <n v="229611.33"/>
    <n v="230783.71"/>
    <x v="0"/>
    <x v="2"/>
    <x v="0"/>
    <n v="-100972.44"/>
    <n v="-229611.33"/>
    <n v="0"/>
    <x v="0"/>
    <s v="DS #000438"/>
  </r>
  <r>
    <n v="25193"/>
    <n v="627"/>
    <d v="2001-06-14T00:00:00"/>
    <x v="3"/>
    <n v="9994020"/>
    <x v="8"/>
    <x v="0"/>
    <n v="-340586.29"/>
    <n v="-75652"/>
    <n v="-75267.69"/>
    <n v="75652"/>
    <n v="4.5250000000000004"/>
    <n v="2.76"/>
    <x v="0"/>
    <n v="-208799.52"/>
    <n v="133525.78"/>
    <n v="132847.47285000005"/>
    <x v="1"/>
    <x v="0"/>
    <x v="1"/>
    <x v="8"/>
    <x v="0"/>
    <x v="0"/>
    <x v="0"/>
    <n v="129912.03"/>
    <n v="130575.35"/>
    <x v="0"/>
    <x v="4"/>
    <x v="0"/>
    <n v="-75267.69"/>
    <n v="-129912.03"/>
    <n v="0"/>
    <x v="0"/>
    <m/>
  </r>
  <r>
    <n v="25345"/>
    <n v="680"/>
    <d v="2001-06-25T00:00:00"/>
    <x v="3"/>
    <n v="9994154"/>
    <x v="8"/>
    <x v="0"/>
    <n v="-1005314.3"/>
    <n v="-252928"/>
    <n v="-251643.13"/>
    <n v="252928"/>
    <n v="3.9950000000000001"/>
    <n v="2.76"/>
    <x v="0"/>
    <n v="-698081.28000000003"/>
    <n v="312366.08000000002"/>
    <n v="310779.26555000007"/>
    <x v="1"/>
    <x v="0"/>
    <x v="1"/>
    <x v="8"/>
    <x v="0"/>
    <x v="0"/>
    <x v="0"/>
    <n v="300965.18"/>
    <n v="302501.89"/>
    <x v="0"/>
    <x v="0"/>
    <x v="0"/>
    <n v="-251643.13"/>
    <n v="-300965.18"/>
    <n v="0"/>
    <x v="0"/>
    <s v="Hedge against AES Storage"/>
  </r>
  <r>
    <n v="25346"/>
    <n v="680"/>
    <d v="2001-06-25T00:00:00"/>
    <x v="3"/>
    <n v="9994155"/>
    <x v="8"/>
    <x v="0"/>
    <n v="-297932"/>
    <n v="-74957"/>
    <n v="-74576.22"/>
    <n v="74957"/>
    <n v="3.9950000000000001"/>
    <n v="2.76"/>
    <x v="0"/>
    <n v="-206881.32"/>
    <n v="92571.895000000019"/>
    <n v="92101.631700000027"/>
    <x v="1"/>
    <x v="0"/>
    <x v="1"/>
    <x v="8"/>
    <x v="0"/>
    <x v="0"/>
    <x v="0"/>
    <n v="89193.16"/>
    <n v="89648.57"/>
    <x v="0"/>
    <x v="4"/>
    <x v="0"/>
    <n v="-74576.22"/>
    <n v="-89193.16"/>
    <n v="0"/>
    <x v="0"/>
    <m/>
  </r>
  <r>
    <n v="25404"/>
    <n v="708"/>
    <d v="2001-06-28T00:00:00"/>
    <x v="3"/>
    <n v="9994196"/>
    <x v="8"/>
    <x v="0"/>
    <n v="-301871.17"/>
    <n v="-77500"/>
    <n v="-77106.3"/>
    <n v="77500"/>
    <n v="3.915"/>
    <n v="2.76"/>
    <x v="0"/>
    <n v="-213900"/>
    <n v="89512.5"/>
    <n v="89057.776500000022"/>
    <x v="1"/>
    <x v="0"/>
    <x v="1"/>
    <x v="8"/>
    <x v="0"/>
    <x v="0"/>
    <x v="0"/>
    <n v="86050.63"/>
    <n v="86490"/>
    <x v="0"/>
    <x v="1"/>
    <x v="0"/>
    <n v="-77106.3"/>
    <n v="-86050.63"/>
    <n v="0"/>
    <x v="0"/>
    <m/>
  </r>
  <r>
    <n v="26611"/>
    <n v="723"/>
    <d v="2001-07-05T00:00:00"/>
    <x v="3"/>
    <n v="9995403"/>
    <x v="8"/>
    <x v="0"/>
    <n v="-591405.32999999996"/>
    <n v="-155000"/>
    <n v="-154212.6"/>
    <n v="155000"/>
    <n v="3.835"/>
    <n v="2.76"/>
    <x v="0"/>
    <n v="-427800"/>
    <n v="166625"/>
    <n v="165778.54500000004"/>
    <x v="1"/>
    <x v="0"/>
    <x v="1"/>
    <x v="8"/>
    <x v="0"/>
    <x v="0"/>
    <x v="0"/>
    <n v="159764.26"/>
    <n v="160580"/>
    <x v="0"/>
    <x v="1"/>
    <x v="0"/>
    <n v="-154212.6"/>
    <n v="-159764.26"/>
    <n v="0"/>
    <x v="0"/>
    <m/>
  </r>
  <r>
    <n v="26682"/>
    <n v="730"/>
    <d v="2001-07-11T00:00:00"/>
    <x v="3"/>
    <n v="9995474"/>
    <x v="8"/>
    <x v="0"/>
    <n v="-265345.17"/>
    <n v="-70000"/>
    <n v="-69644.399999999994"/>
    <n v="70000"/>
    <n v="3.81"/>
    <n v="2.76"/>
    <x v="0"/>
    <n v="-193200"/>
    <n v="73500"/>
    <n v="73126.62"/>
    <x v="1"/>
    <x v="0"/>
    <x v="1"/>
    <x v="8"/>
    <x v="0"/>
    <x v="0"/>
    <x v="0"/>
    <n v="70410.490000000005"/>
    <n v="70770"/>
    <x v="0"/>
    <x v="1"/>
    <x v="0"/>
    <n v="-69644.399999999994"/>
    <n v="-70410.490000000005"/>
    <n v="0"/>
    <x v="0"/>
    <m/>
  </r>
  <r>
    <n v="26695"/>
    <n v="733"/>
    <d v="2001-07-12T00:00:00"/>
    <x v="3"/>
    <n v="9995487"/>
    <x v="8"/>
    <x v="0"/>
    <n v="-308039.67"/>
    <n v="-77500"/>
    <n v="-77106.3"/>
    <n v="77500"/>
    <n v="3.9950000000000001"/>
    <n v="2.76"/>
    <x v="0"/>
    <n v="-213900"/>
    <n v="95712.5"/>
    <n v="95226.280500000023"/>
    <x v="1"/>
    <x v="0"/>
    <x v="1"/>
    <x v="8"/>
    <x v="0"/>
    <x v="0"/>
    <x v="0"/>
    <n v="92219.14"/>
    <n v="92690"/>
    <x v="0"/>
    <x v="1"/>
    <x v="0"/>
    <n v="-77106.3"/>
    <n v="-92219.14"/>
    <n v="0"/>
    <x v="0"/>
    <m/>
  </r>
  <r>
    <n v="26698"/>
    <n v="735"/>
    <d v="2001-07-12T00:00:00"/>
    <x v="3"/>
    <n v="9995490"/>
    <x v="8"/>
    <x v="0"/>
    <n v="-305726.48"/>
    <n v="-77500"/>
    <n v="-77106.3"/>
    <n v="77500"/>
    <n v="3.9649999999999999"/>
    <n v="2.76"/>
    <x v="0"/>
    <n v="-213900"/>
    <n v="93387.5"/>
    <n v="92913.09150000001"/>
    <x v="1"/>
    <x v="0"/>
    <x v="1"/>
    <x v="8"/>
    <x v="0"/>
    <x v="0"/>
    <x v="0"/>
    <n v="89905.95"/>
    <n v="90365"/>
    <x v="0"/>
    <x v="1"/>
    <x v="0"/>
    <n v="-77106.3"/>
    <n v="-89905.95"/>
    <n v="0"/>
    <x v="0"/>
    <m/>
  </r>
  <r>
    <n v="26850"/>
    <n v="721"/>
    <d v="2001-07-27T00:00:00"/>
    <x v="3"/>
    <n v="9995399"/>
    <x v="8"/>
    <x v="0"/>
    <n v="-295702.65999999997"/>
    <n v="-77500"/>
    <n v="-77106.3"/>
    <n v="77500"/>
    <n v="3.835"/>
    <n v="2.76"/>
    <x v="0"/>
    <n v="-213900"/>
    <n v="83312.5"/>
    <n v="82889.272500000021"/>
    <x v="1"/>
    <x v="0"/>
    <x v="1"/>
    <x v="8"/>
    <x v="0"/>
    <x v="0"/>
    <x v="0"/>
    <n v="79882.13"/>
    <n v="80290"/>
    <x v="0"/>
    <x v="4"/>
    <x v="0"/>
    <n v="-77106.3"/>
    <n v="-79882.13"/>
    <n v="0"/>
    <x v="0"/>
    <m/>
  </r>
  <r>
    <n v="28127"/>
    <n v="843"/>
    <d v="2001-09-19T00:00:00"/>
    <x v="3"/>
    <n v="9996592"/>
    <x v="8"/>
    <x v="0"/>
    <n v="-649339.1"/>
    <n v="-216254"/>
    <n v="-215155.43"/>
    <n v="216254"/>
    <n v="3.0179999999999998"/>
    <n v="2.76"/>
    <x v="0"/>
    <n v="-596861.04"/>
    <n v="55793.531999999999"/>
    <n v="55510.100939999997"/>
    <x v="1"/>
    <x v="0"/>
    <x v="1"/>
    <x v="8"/>
    <x v="0"/>
    <x v="0"/>
    <x v="0"/>
    <n v="47119.040000000001"/>
    <n v="47359.63"/>
    <x v="0"/>
    <x v="4"/>
    <x v="0"/>
    <n v="-215155.43"/>
    <n v="-47119.040000000001"/>
    <n v="0"/>
    <x v="0"/>
    <m/>
  </r>
  <r>
    <n v="28130"/>
    <n v="843"/>
    <d v="2001-09-19T00:00:00"/>
    <x v="3"/>
    <n v="9996592"/>
    <x v="8"/>
    <x v="0"/>
    <n v="-130315.82"/>
    <n v="-43400"/>
    <n v="-43179.53"/>
    <n v="43400"/>
    <n v="3.0179999999999998"/>
    <n v="2.76"/>
    <x v="0"/>
    <n v="-119784"/>
    <n v="11197.2"/>
    <n v="11140.318740000001"/>
    <x v="1"/>
    <x v="0"/>
    <x v="1"/>
    <x v="8"/>
    <x v="0"/>
    <x v="0"/>
    <x v="0"/>
    <n v="9456.32"/>
    <n v="9504.6"/>
    <x v="0"/>
    <x v="1"/>
    <x v="0"/>
    <n v="-43179.53"/>
    <n v="-9456.32"/>
    <n v="0"/>
    <x v="0"/>
    <m/>
  </r>
  <r>
    <n v="28131"/>
    <n v="843"/>
    <d v="2001-09-19T00:00:00"/>
    <x v="3"/>
    <n v="9996592"/>
    <x v="8"/>
    <x v="0"/>
    <n v="-13319.84"/>
    <n v="-4436"/>
    <n v="-4413.47"/>
    <n v="4436"/>
    <n v="3.0179999999999998"/>
    <n v="2.76"/>
    <x v="0"/>
    <n v="-12243.36"/>
    <n v="1144.4880000000001"/>
    <n v="1138.6752600000002"/>
    <x v="1"/>
    <x v="0"/>
    <x v="1"/>
    <x v="8"/>
    <x v="0"/>
    <x v="0"/>
    <x v="0"/>
    <n v="966.55"/>
    <n v="971.48"/>
    <x v="0"/>
    <x v="3"/>
    <x v="0"/>
    <n v="-4413.47"/>
    <n v="-966.55"/>
    <n v="0"/>
    <x v="0"/>
    <m/>
  </r>
  <r>
    <n v="28457"/>
    <n v="917"/>
    <d v="2001-10-16T00:00:00"/>
    <x v="3"/>
    <n v="9996946"/>
    <x v="8"/>
    <x v="0"/>
    <n v="-3036993.34"/>
    <n v="-1000000"/>
    <n v="-994920.01"/>
    <n v="1000000"/>
    <n v="3.0525000000000002"/>
    <n v="2.76"/>
    <x v="0"/>
    <n v="-2760000"/>
    <n v="292500"/>
    <n v="291014.10292500042"/>
    <x v="1"/>
    <x v="0"/>
    <x v="1"/>
    <x v="8"/>
    <x v="0"/>
    <x v="0"/>
    <x v="0"/>
    <n v="252212.22"/>
    <n v="253500"/>
    <x v="0"/>
    <x v="1"/>
    <x v="0"/>
    <n v="-994920.01"/>
    <n v="-252212.22"/>
    <n v="0"/>
    <x v="0"/>
    <m/>
  </r>
  <r>
    <n v="28462"/>
    <n v="896"/>
    <d v="2001-10-18T00:00:00"/>
    <x v="3"/>
    <n v="9996951"/>
    <x v="8"/>
    <x v="0"/>
    <n v="-2551969.83"/>
    <n v="-900000"/>
    <n v="-895428.01"/>
    <n v="900000"/>
    <n v="2.85"/>
    <n v="2.76"/>
    <x v="0"/>
    <n v="-2484000"/>
    <n v="81000.000000000276"/>
    <n v="80588.520900000265"/>
    <x v="1"/>
    <x v="0"/>
    <x v="1"/>
    <x v="8"/>
    <x v="0"/>
    <x v="0"/>
    <x v="0"/>
    <n v="45666.83"/>
    <n v="45900"/>
    <x v="0"/>
    <x v="1"/>
    <x v="0"/>
    <n v="-895428.01"/>
    <n v="-45666.83"/>
    <n v="0"/>
    <x v="0"/>
    <m/>
  </r>
  <r>
    <n v="28463"/>
    <n v="919"/>
    <d v="2001-10-18T00:00:00"/>
    <x v="3"/>
    <n v="9996952"/>
    <x v="8"/>
    <x v="0"/>
    <n v="-594962.17000000004"/>
    <n v="-200000"/>
    <n v="-198984"/>
    <n v="200000"/>
    <n v="2.99"/>
    <n v="2.76"/>
    <x v="0"/>
    <n v="-552000"/>
    <n v="46000.000000000087"/>
    <n v="45766.320000000087"/>
    <x v="1"/>
    <x v="0"/>
    <x v="1"/>
    <x v="8"/>
    <x v="0"/>
    <x v="0"/>
    <x v="0"/>
    <n v="38005.94"/>
    <n v="38200"/>
    <x v="0"/>
    <x v="1"/>
    <x v="0"/>
    <n v="-198984"/>
    <n v="-38005.94"/>
    <n v="0"/>
    <x v="0"/>
    <m/>
  </r>
  <r>
    <n v="28465"/>
    <n v="921"/>
    <d v="2001-10-18T00:00:00"/>
    <x v="3"/>
    <n v="9996954"/>
    <x v="8"/>
    <x v="0"/>
    <n v="-472738.22"/>
    <n v="-167013"/>
    <n v="-166164.57999999999"/>
    <n v="167013"/>
    <n v="2.8450000000000002"/>
    <n v="2.76"/>
    <x v="0"/>
    <n v="-460955.88"/>
    <n v="14196.105000000069"/>
    <n v="14123.989300000067"/>
    <x v="1"/>
    <x v="0"/>
    <x v="1"/>
    <x v="8"/>
    <x v="0"/>
    <x v="0"/>
    <x v="0"/>
    <n v="7643.57"/>
    <n v="7682.6"/>
    <x v="0"/>
    <x v="1"/>
    <x v="0"/>
    <n v="-166164.57999999999"/>
    <n v="-7643.57"/>
    <n v="0"/>
    <x v="0"/>
    <m/>
  </r>
  <r>
    <n v="9916"/>
    <m/>
    <d v="2000-07-07T00:00:00"/>
    <x v="3"/>
    <n v="319916"/>
    <x v="8"/>
    <x v="0"/>
    <n v="1641.48"/>
    <n v="673"/>
    <n v="669.58"/>
    <n v="673"/>
    <n v="2.4514999999999998"/>
    <n v="2.78"/>
    <x v="0"/>
    <n v="1870.94"/>
    <n v="221.0805"/>
    <n v="219.95703000000003"/>
    <x v="1"/>
    <x v="0"/>
    <x v="1"/>
    <x v="8"/>
    <x v="0"/>
    <x v="1"/>
    <x v="0"/>
    <n v="232.68"/>
    <n v="233.87"/>
    <x v="0"/>
    <x v="0"/>
    <x v="0"/>
    <n v="669.58"/>
    <n v="-232.68"/>
    <n v="0"/>
    <x v="0"/>
    <s v="Nymex Buy N67489.1"/>
  </r>
  <r>
    <n v="9917"/>
    <m/>
    <d v="2000-07-07T00:00:00"/>
    <x v="3"/>
    <n v="319917"/>
    <x v="8"/>
    <x v="0"/>
    <n v="813.67"/>
    <n v="293"/>
    <n v="291.51"/>
    <n v="293"/>
    <n v="2.7911999999999999"/>
    <n v="2.78"/>
    <x v="0"/>
    <n v="814.54"/>
    <n v="-3.2816000000000289"/>
    <n v="-3.2649120000000287"/>
    <x v="1"/>
    <x v="0"/>
    <x v="1"/>
    <x v="8"/>
    <x v="0"/>
    <x v="1"/>
    <x v="0"/>
    <n v="2.27"/>
    <n v="2.29"/>
    <x v="0"/>
    <x v="0"/>
    <x v="0"/>
    <n v="291.51"/>
    <n v="-2.27"/>
    <n v="0"/>
    <x v="0"/>
    <s v="Nymex Buy N73425.1"/>
  </r>
  <r>
    <n v="21724"/>
    <m/>
    <d v="2000-12-13T00:00:00"/>
    <x v="3"/>
    <n v="9991135"/>
    <x v="8"/>
    <x v="0"/>
    <n v="375681.8"/>
    <n v="80000"/>
    <n v="79593.600000000006"/>
    <n v="80000"/>
    <n v="4.72"/>
    <n v="2.78"/>
    <x v="0"/>
    <n v="222400"/>
    <n v="-155200"/>
    <n v="-154411.584"/>
    <x v="1"/>
    <x v="0"/>
    <x v="1"/>
    <x v="8"/>
    <x v="0"/>
    <x v="1"/>
    <x v="0"/>
    <n v="-152899.31"/>
    <n v="-153680"/>
    <x v="0"/>
    <x v="0"/>
    <x v="0"/>
    <n v="79593.600000000006"/>
    <n v="152899.31"/>
    <n v="0"/>
    <x v="0"/>
    <m/>
  </r>
  <r>
    <n v="22088"/>
    <n v="198"/>
    <d v="2001-01-10T00:00:00"/>
    <x v="3"/>
    <n v="9991347"/>
    <x v="8"/>
    <x v="0"/>
    <n v="1274741.27"/>
    <n v="250000"/>
    <n v="248730"/>
    <n v="250000"/>
    <n v="5.125"/>
    <n v="2.78"/>
    <x v="0"/>
    <n v="695000"/>
    <n v="-586250"/>
    <n v="-583271.85"/>
    <x v="1"/>
    <x v="0"/>
    <x v="0"/>
    <x v="8"/>
    <x v="0"/>
    <x v="1"/>
    <x v="0"/>
    <n v="-578545.99"/>
    <n v="-581500"/>
    <x v="0"/>
    <x v="2"/>
    <x v="0"/>
    <n v="248730"/>
    <n v="578545.99"/>
    <n v="0"/>
    <x v="0"/>
    <s v="DS #000198"/>
  </r>
  <r>
    <n v="22094"/>
    <n v="202"/>
    <d v="2001-01-10T00:00:00"/>
    <x v="3"/>
    <n v="9991352"/>
    <x v="8"/>
    <x v="0"/>
    <n v="603418.99"/>
    <n v="100000"/>
    <n v="99492"/>
    <n v="100000"/>
    <n v="6.0650000000000004"/>
    <n v="2.78"/>
    <x v="0"/>
    <n v="278000"/>
    <n v="-328500"/>
    <n v="-326831.21999999997"/>
    <x v="1"/>
    <x v="0"/>
    <x v="0"/>
    <x v="8"/>
    <x v="0"/>
    <x v="1"/>
    <x v="0"/>
    <n v="-324940.88"/>
    <n v="-326600"/>
    <x v="0"/>
    <x v="1"/>
    <x v="0"/>
    <n v="99492"/>
    <n v="324940.88"/>
    <n v="0"/>
    <x v="0"/>
    <s v="DS #000202"/>
  </r>
  <r>
    <n v="22095"/>
    <n v="203"/>
    <d v="2001-01-10T00:00:00"/>
    <x v="3"/>
    <n v="9991353"/>
    <x v="8"/>
    <x v="0"/>
    <n v="908859.43"/>
    <n v="150000"/>
    <n v="149238"/>
    <n v="150000"/>
    <n v="6.09"/>
    <n v="2.78"/>
    <x v="0"/>
    <n v="417000"/>
    <n v="-496500"/>
    <n v="-493977.78"/>
    <x v="1"/>
    <x v="0"/>
    <x v="0"/>
    <x v="8"/>
    <x v="0"/>
    <x v="1"/>
    <x v="0"/>
    <n v="-491142.26"/>
    <n v="-493650"/>
    <x v="0"/>
    <x v="1"/>
    <x v="0"/>
    <n v="149238"/>
    <n v="491142.26"/>
    <n v="0"/>
    <x v="0"/>
    <s v="DS #000203"/>
  </r>
  <r>
    <n v="22186"/>
    <n v="251"/>
    <d v="2001-01-26T00:00:00"/>
    <x v="3"/>
    <n v="9991435"/>
    <x v="8"/>
    <x v="0"/>
    <n v="235467.72"/>
    <n v="42000"/>
    <n v="41786.639999999999"/>
    <n v="42000"/>
    <n v="5.6349999999999998"/>
    <n v="2.78"/>
    <x v="0"/>
    <n v="116760"/>
    <n v="-119910"/>
    <n v="-119300.8572"/>
    <x v="1"/>
    <x v="0"/>
    <x v="1"/>
    <x v="8"/>
    <x v="0"/>
    <x v="1"/>
    <x v="0"/>
    <n v="-118506.91"/>
    <n v="-119112"/>
    <x v="0"/>
    <x v="0"/>
    <x v="0"/>
    <n v="41786.639999999999"/>
    <n v="118506.91"/>
    <n v="0"/>
    <x v="0"/>
    <s v="DS #000251"/>
  </r>
  <r>
    <n v="22187"/>
    <n v="251"/>
    <d v="2001-01-26T00:00:00"/>
    <x v="3"/>
    <n v="9991435"/>
    <x v="8"/>
    <x v="0"/>
    <n v="134552.98000000001"/>
    <n v="24000"/>
    <n v="23878.080000000002"/>
    <n v="24000"/>
    <n v="5.6349999999999998"/>
    <n v="2.78"/>
    <x v="0"/>
    <n v="66720"/>
    <n v="-68520"/>
    <n v="-68171.91840000001"/>
    <x v="1"/>
    <x v="0"/>
    <x v="1"/>
    <x v="8"/>
    <x v="0"/>
    <x v="1"/>
    <x v="0"/>
    <n v="-67718.240000000005"/>
    <n v="-68064"/>
    <x v="0"/>
    <x v="2"/>
    <x v="0"/>
    <n v="23878.080000000002"/>
    <n v="67718.240000000005"/>
    <n v="0"/>
    <x v="0"/>
    <s v="DS #000251"/>
  </r>
  <r>
    <n v="22188"/>
    <n v="251"/>
    <d v="2001-01-26T00:00:00"/>
    <x v="3"/>
    <n v="9991435"/>
    <x v="8"/>
    <x v="0"/>
    <n v="22425.5"/>
    <n v="4000"/>
    <n v="3979.68"/>
    <n v="4000"/>
    <n v="5.6349999999999998"/>
    <n v="2.78"/>
    <x v="0"/>
    <n v="11120"/>
    <n v="-11420"/>
    <n v="-11361.9864"/>
    <x v="1"/>
    <x v="0"/>
    <x v="1"/>
    <x v="8"/>
    <x v="0"/>
    <x v="1"/>
    <x v="0"/>
    <n v="-11286.37"/>
    <n v="-11344"/>
    <x v="0"/>
    <x v="0"/>
    <x v="0"/>
    <n v="3979.68"/>
    <n v="11286.37"/>
    <n v="0"/>
    <x v="0"/>
    <s v="DS #000251"/>
  </r>
  <r>
    <n v="22251"/>
    <n v="232"/>
    <d v="2001-01-26T00:00:00"/>
    <x v="3"/>
    <n v="9991400"/>
    <x v="8"/>
    <x v="0"/>
    <n v="874733.68"/>
    <n v="160000"/>
    <n v="159187.20000000001"/>
    <n v="160000"/>
    <n v="5.4950000000000001"/>
    <n v="2.78"/>
    <x v="0"/>
    <n v="444800"/>
    <n v="-434400"/>
    <n v="-432193.24800000008"/>
    <x v="1"/>
    <x v="0"/>
    <x v="1"/>
    <x v="8"/>
    <x v="0"/>
    <x v="1"/>
    <x v="0"/>
    <n v="-429168.7"/>
    <n v="-431360"/>
    <x v="0"/>
    <x v="2"/>
    <x v="0"/>
    <n v="159187.20000000001"/>
    <n v="429168.7"/>
    <n v="0"/>
    <x v="0"/>
    <s v="DS #000232"/>
  </r>
  <r>
    <n v="22256"/>
    <n v="191"/>
    <d v="2001-01-26T00:00:00"/>
    <x v="3"/>
    <n v="9991338"/>
    <x v="8"/>
    <x v="0"/>
    <n v="542231.41"/>
    <n v="100000"/>
    <n v="99492"/>
    <n v="100000"/>
    <n v="5.45"/>
    <n v="2.78"/>
    <x v="0"/>
    <n v="278000"/>
    <n v="-267000"/>
    <n v="-265643.64"/>
    <x v="1"/>
    <x v="0"/>
    <x v="1"/>
    <x v="8"/>
    <x v="0"/>
    <x v="1"/>
    <x v="0"/>
    <n v="-263753.3"/>
    <n v="-265100"/>
    <x v="0"/>
    <x v="2"/>
    <x v="0"/>
    <n v="99492"/>
    <n v="263753.3"/>
    <n v="0"/>
    <x v="0"/>
    <s v="DS #000191"/>
  </r>
  <r>
    <n v="22257"/>
    <n v="191"/>
    <d v="2001-01-26T00:00:00"/>
    <x v="3"/>
    <n v="9991338"/>
    <x v="8"/>
    <x v="0"/>
    <n v="542231.41"/>
    <n v="100000"/>
    <n v="99492"/>
    <n v="100000"/>
    <n v="5.45"/>
    <n v="2.78"/>
    <x v="0"/>
    <n v="278000"/>
    <n v="-267000"/>
    <n v="-265643.64"/>
    <x v="1"/>
    <x v="0"/>
    <x v="1"/>
    <x v="8"/>
    <x v="0"/>
    <x v="1"/>
    <x v="0"/>
    <n v="-263753.3"/>
    <n v="-265100"/>
    <x v="0"/>
    <x v="0"/>
    <x v="0"/>
    <n v="99492"/>
    <n v="263753.3"/>
    <n v="0"/>
    <x v="0"/>
    <s v="DS #000191"/>
  </r>
  <r>
    <n v="22407"/>
    <n v="290"/>
    <d v="2001-02-07T00:00:00"/>
    <x v="3"/>
    <n v="9991518"/>
    <x v="8"/>
    <x v="0"/>
    <n v="328920.56"/>
    <n v="60000"/>
    <n v="59695.199999999997"/>
    <n v="60000"/>
    <n v="5.51"/>
    <n v="2.78"/>
    <x v="0"/>
    <n v="166800"/>
    <n v="-163800"/>
    <n v="-162967.89599999998"/>
    <x v="1"/>
    <x v="0"/>
    <x v="1"/>
    <x v="8"/>
    <x v="0"/>
    <x v="1"/>
    <x v="0"/>
    <n v="-161833.69"/>
    <n v="-162660"/>
    <x v="0"/>
    <x v="2"/>
    <x v="0"/>
    <n v="59695.199999999997"/>
    <n v="161833.69"/>
    <n v="0"/>
    <x v="0"/>
    <s v="DS #000290"/>
  </r>
  <r>
    <n v="22581"/>
    <n v="294"/>
    <d v="2001-02-16T00:00:00"/>
    <x v="3"/>
    <n v="9991565"/>
    <x v="8"/>
    <x v="0"/>
    <n v="568099.32999999996"/>
    <n v="100000"/>
    <n v="99492"/>
    <n v="100000"/>
    <n v="5.71"/>
    <n v="2.78"/>
    <x v="0"/>
    <n v="278000"/>
    <n v="-293000"/>
    <n v="-291511.56"/>
    <x v="1"/>
    <x v="0"/>
    <x v="1"/>
    <x v="8"/>
    <x v="0"/>
    <x v="1"/>
    <x v="0"/>
    <n v="-289621.21999999997"/>
    <n v="-291100"/>
    <x v="0"/>
    <x v="2"/>
    <x v="0"/>
    <n v="99492"/>
    <n v="289621.21999999997"/>
    <n v="0"/>
    <x v="0"/>
    <s v="DS #000294"/>
  </r>
  <r>
    <n v="22584"/>
    <n v="294"/>
    <d v="2001-02-16T00:00:00"/>
    <x v="3"/>
    <n v="9991565"/>
    <x v="8"/>
    <x v="0"/>
    <n v="539694.36"/>
    <n v="95000"/>
    <n v="94517.4"/>
    <n v="95000"/>
    <n v="5.71"/>
    <n v="2.78"/>
    <x v="0"/>
    <n v="264100"/>
    <n v="-278350"/>
    <n v="-276935.98200000002"/>
    <x v="1"/>
    <x v="0"/>
    <x v="1"/>
    <x v="8"/>
    <x v="0"/>
    <x v="1"/>
    <x v="0"/>
    <n v="-275140.15000000002"/>
    <n v="-276545"/>
    <x v="0"/>
    <x v="3"/>
    <x v="0"/>
    <n v="94517.4"/>
    <n v="275140.15000000002"/>
    <n v="0"/>
    <x v="0"/>
    <s v="DS #000294"/>
  </r>
  <r>
    <n v="22597"/>
    <n v="298"/>
    <d v="2001-02-16T00:00:00"/>
    <x v="3"/>
    <n v="9991583"/>
    <x v="8"/>
    <x v="0"/>
    <n v="148044.1"/>
    <n v="30000"/>
    <n v="29847.599999999999"/>
    <n v="30000"/>
    <n v="4.96"/>
    <n v="2.78"/>
    <x v="0"/>
    <n v="83400"/>
    <n v="-65400"/>
    <n v="-65067.768000000004"/>
    <x v="1"/>
    <x v="0"/>
    <x v="1"/>
    <x v="8"/>
    <x v="0"/>
    <x v="1"/>
    <x v="0"/>
    <n v="-64500.66"/>
    <n v="-64830"/>
    <x v="0"/>
    <x v="0"/>
    <x v="0"/>
    <n v="29847.599999999999"/>
    <n v="64500.66"/>
    <n v="0"/>
    <x v="0"/>
    <s v="DS #000298"/>
  </r>
  <r>
    <n v="22609"/>
    <n v="294"/>
    <d v="2001-02-16T00:00:00"/>
    <x v="3"/>
    <n v="9991565"/>
    <x v="8"/>
    <x v="0"/>
    <n v="653314.23"/>
    <n v="115000"/>
    <n v="114415.8"/>
    <n v="115000"/>
    <n v="5.71"/>
    <n v="2.78"/>
    <x v="0"/>
    <n v="319700"/>
    <n v="-336950"/>
    <n v="-335238.29400000005"/>
    <x v="1"/>
    <x v="0"/>
    <x v="1"/>
    <x v="8"/>
    <x v="0"/>
    <x v="1"/>
    <x v="0"/>
    <n v="-333064.40000000002"/>
    <n v="-334765"/>
    <x v="0"/>
    <x v="0"/>
    <x v="0"/>
    <n v="114415.8"/>
    <n v="333064.40000000002"/>
    <n v="0"/>
    <x v="0"/>
    <s v="DS #000294"/>
  </r>
  <r>
    <n v="22611"/>
    <n v="294"/>
    <d v="2001-02-16T00:00:00"/>
    <x v="3"/>
    <n v="9991565"/>
    <x v="8"/>
    <x v="0"/>
    <n v="454479.46"/>
    <n v="80000"/>
    <n v="79593.600000000006"/>
    <n v="80000"/>
    <n v="5.71"/>
    <n v="2.78"/>
    <x v="0"/>
    <n v="222400"/>
    <n v="-234400"/>
    <n v="-233209.24800000002"/>
    <x v="1"/>
    <x v="0"/>
    <x v="1"/>
    <x v="8"/>
    <x v="0"/>
    <x v="1"/>
    <x v="0"/>
    <n v="-231696.97"/>
    <n v="-232880"/>
    <x v="0"/>
    <x v="0"/>
    <x v="0"/>
    <n v="79593.600000000006"/>
    <n v="231696.97"/>
    <n v="0"/>
    <x v="0"/>
    <s v="DS #000294"/>
  </r>
  <r>
    <n v="22637"/>
    <n v="302"/>
    <d v="2001-02-20T00:00:00"/>
    <x v="3"/>
    <n v="9991587"/>
    <x v="8"/>
    <x v="0"/>
    <n v="557652.67000000004"/>
    <n v="100000"/>
    <n v="99492"/>
    <n v="100000"/>
    <n v="5.6050000000000004"/>
    <n v="2.78"/>
    <x v="0"/>
    <n v="278000"/>
    <n v="-282500"/>
    <n v="-281064.90000000002"/>
    <x v="1"/>
    <x v="0"/>
    <x v="1"/>
    <x v="8"/>
    <x v="0"/>
    <x v="1"/>
    <x v="0"/>
    <n v="-279174.56"/>
    <n v="-280600"/>
    <x v="0"/>
    <x v="2"/>
    <x v="0"/>
    <n v="99492"/>
    <n v="279174.56"/>
    <n v="0"/>
    <x v="0"/>
    <s v="DS #000302"/>
  </r>
  <r>
    <n v="22638"/>
    <n v="302"/>
    <d v="2001-02-20T00:00:00"/>
    <x v="3"/>
    <n v="9991587"/>
    <x v="8"/>
    <x v="0"/>
    <n v="278826.33"/>
    <n v="50000"/>
    <n v="49746"/>
    <n v="50000"/>
    <n v="5.6050000000000004"/>
    <n v="2.78"/>
    <x v="0"/>
    <n v="139000"/>
    <n v="-141250"/>
    <n v="-140532.45000000001"/>
    <x v="1"/>
    <x v="0"/>
    <x v="1"/>
    <x v="8"/>
    <x v="0"/>
    <x v="1"/>
    <x v="0"/>
    <n v="-139587.28"/>
    <n v="-140300"/>
    <x v="0"/>
    <x v="0"/>
    <x v="0"/>
    <n v="49746"/>
    <n v="139587.28"/>
    <n v="0"/>
    <x v="0"/>
    <s v="DS#000302"/>
  </r>
  <r>
    <n v="22843"/>
    <n v="325"/>
    <d v="2001-03-07T00:00:00"/>
    <x v="3"/>
    <n v="9991947"/>
    <x v="8"/>
    <x v="0"/>
    <n v="43497.9"/>
    <n v="8000"/>
    <n v="7959.36"/>
    <n v="8000"/>
    <n v="5.4649999999999999"/>
    <n v="2.78"/>
    <x v="0"/>
    <n v="22240"/>
    <n v="-21480"/>
    <n v="-21370.881600000001"/>
    <x v="1"/>
    <x v="0"/>
    <x v="1"/>
    <x v="8"/>
    <x v="0"/>
    <x v="1"/>
    <x v="0"/>
    <n v="-21219.65"/>
    <n v="-21328"/>
    <x v="0"/>
    <x v="2"/>
    <x v="0"/>
    <n v="7959.36"/>
    <n v="21219.65"/>
    <n v="0"/>
    <x v="0"/>
    <s v="DS #000325"/>
  </r>
  <r>
    <n v="22845"/>
    <n v="325"/>
    <d v="2001-03-07T00:00:00"/>
    <x v="3"/>
    <n v="9991947"/>
    <x v="8"/>
    <x v="0"/>
    <n v="21748.95"/>
    <n v="4000"/>
    <n v="3979.68"/>
    <n v="4000"/>
    <n v="5.4649999999999999"/>
    <n v="2.78"/>
    <x v="0"/>
    <n v="11120"/>
    <n v="-10740"/>
    <n v="-10685.4408"/>
    <x v="1"/>
    <x v="0"/>
    <x v="1"/>
    <x v="8"/>
    <x v="0"/>
    <x v="1"/>
    <x v="0"/>
    <n v="-10609.83"/>
    <n v="-10664"/>
    <x v="0"/>
    <x v="2"/>
    <x v="0"/>
    <n v="3979.68"/>
    <n v="10609.83"/>
    <n v="0"/>
    <x v="0"/>
    <s v="DS #000325"/>
  </r>
  <r>
    <n v="22846"/>
    <n v="325"/>
    <d v="2001-03-07T00:00:00"/>
    <x v="3"/>
    <n v="9991947"/>
    <x v="8"/>
    <x v="0"/>
    <n v="81558.570000000007"/>
    <n v="15000"/>
    <n v="14923.8"/>
    <n v="15000"/>
    <n v="5.4649999999999999"/>
    <n v="2.78"/>
    <x v="0"/>
    <n v="41700"/>
    <n v="-40275"/>
    <n v="-40070.402999999998"/>
    <x v="1"/>
    <x v="0"/>
    <x v="1"/>
    <x v="8"/>
    <x v="0"/>
    <x v="1"/>
    <x v="0"/>
    <n v="-39786.85"/>
    <n v="-39990"/>
    <x v="0"/>
    <x v="2"/>
    <x v="0"/>
    <n v="14923.8"/>
    <n v="39786.85"/>
    <n v="0"/>
    <x v="0"/>
    <s v="DS #000325"/>
  </r>
  <r>
    <n v="22847"/>
    <n v="325"/>
    <d v="2001-03-07T00:00:00"/>
    <x v="3"/>
    <n v="9991947"/>
    <x v="8"/>
    <x v="0"/>
    <n v="54372.38"/>
    <n v="10000"/>
    <n v="9949.2000000000007"/>
    <n v="10000"/>
    <n v="5.4649999999999999"/>
    <n v="2.78"/>
    <x v="0"/>
    <n v="27800"/>
    <n v="-26850"/>
    <n v="-26713.602000000003"/>
    <x v="1"/>
    <x v="0"/>
    <x v="1"/>
    <x v="8"/>
    <x v="0"/>
    <x v="1"/>
    <x v="0"/>
    <n v="-26524.57"/>
    <n v="-26660"/>
    <x v="0"/>
    <x v="2"/>
    <x v="0"/>
    <n v="9949.2000000000007"/>
    <n v="26524.57"/>
    <n v="0"/>
    <x v="0"/>
    <s v="DS #000325"/>
  </r>
  <r>
    <n v="22848"/>
    <n v="325"/>
    <d v="2001-03-07T00:00:00"/>
    <x v="3"/>
    <n v="9991947"/>
    <x v="8"/>
    <x v="0"/>
    <n v="21748.95"/>
    <n v="4000"/>
    <n v="3979.68"/>
    <n v="4000"/>
    <n v="5.4649999999999999"/>
    <n v="2.78"/>
    <x v="0"/>
    <n v="11120"/>
    <n v="-10740"/>
    <n v="-10685.4408"/>
    <x v="1"/>
    <x v="0"/>
    <x v="1"/>
    <x v="8"/>
    <x v="0"/>
    <x v="1"/>
    <x v="0"/>
    <n v="-10609.83"/>
    <n v="-10664"/>
    <x v="0"/>
    <x v="2"/>
    <x v="0"/>
    <n v="3979.68"/>
    <n v="10609.83"/>
    <n v="0"/>
    <x v="0"/>
    <s v="DS #000325"/>
  </r>
  <r>
    <n v="22849"/>
    <n v="325"/>
    <d v="2001-03-07T00:00:00"/>
    <x v="3"/>
    <n v="9991947"/>
    <x v="8"/>
    <x v="0"/>
    <n v="21748.95"/>
    <n v="4000"/>
    <n v="3979.68"/>
    <n v="4000"/>
    <n v="5.4649999999999999"/>
    <n v="2.78"/>
    <x v="0"/>
    <n v="11120"/>
    <n v="-10740"/>
    <n v="-10685.4408"/>
    <x v="1"/>
    <x v="0"/>
    <x v="1"/>
    <x v="8"/>
    <x v="0"/>
    <x v="1"/>
    <x v="0"/>
    <n v="-10609.83"/>
    <n v="-10664"/>
    <x v="0"/>
    <x v="0"/>
    <x v="0"/>
    <n v="3979.68"/>
    <n v="10609.83"/>
    <n v="0"/>
    <x v="0"/>
    <s v="DS #000325"/>
  </r>
  <r>
    <n v="23777"/>
    <n v="347"/>
    <d v="2001-03-19T00:00:00"/>
    <x v="3"/>
    <n v="9992814"/>
    <x v="8"/>
    <x v="0"/>
    <n v="383315.68"/>
    <n v="78451"/>
    <n v="78052.47"/>
    <n v="78451"/>
    <n v="4.9109999999999996"/>
    <n v="2.78"/>
    <x v="0"/>
    <n v="218093.78"/>
    <n v="-167179.08099999998"/>
    <n v="-166329.81357"/>
    <x v="1"/>
    <x v="0"/>
    <x v="1"/>
    <x v="8"/>
    <x v="0"/>
    <x v="1"/>
    <x v="0"/>
    <n v="-164846.82"/>
    <n v="-165688.51"/>
    <x v="0"/>
    <x v="2"/>
    <x v="0"/>
    <n v="78052.47"/>
    <n v="164846.82"/>
    <n v="0"/>
    <x v="0"/>
    <s v="DS #000347"/>
  </r>
  <r>
    <n v="23778"/>
    <n v="347"/>
    <d v="2001-03-19T00:00:00"/>
    <x v="3"/>
    <n v="9992814"/>
    <x v="8"/>
    <x v="0"/>
    <n v="219872.35"/>
    <n v="45000"/>
    <n v="44771.4"/>
    <n v="45000"/>
    <n v="4.9109999999999996"/>
    <n v="2.78"/>
    <x v="0"/>
    <n v="125100"/>
    <n v="-95895"/>
    <n v="-95407.853399999993"/>
    <x v="1"/>
    <x v="0"/>
    <x v="1"/>
    <x v="8"/>
    <x v="0"/>
    <x v="1"/>
    <x v="0"/>
    <n v="-94557.2"/>
    <n v="-95040"/>
    <x v="0"/>
    <x v="0"/>
    <x v="0"/>
    <n v="44771.4"/>
    <n v="94557.2"/>
    <n v="0"/>
    <x v="0"/>
    <s v="DS #000347"/>
  </r>
  <r>
    <n v="23779"/>
    <n v="347"/>
    <d v="2001-03-19T00:00:00"/>
    <x v="3"/>
    <n v="9992814"/>
    <x v="8"/>
    <x v="0"/>
    <n v="7329.08"/>
    <n v="1500"/>
    <n v="1492.38"/>
    <n v="1500"/>
    <n v="4.9109999999999996"/>
    <n v="2.78"/>
    <x v="0"/>
    <n v="4170"/>
    <n v="-3196.5"/>
    <n v="-3180.2617799999998"/>
    <x v="1"/>
    <x v="0"/>
    <x v="1"/>
    <x v="8"/>
    <x v="0"/>
    <x v="1"/>
    <x v="0"/>
    <n v="-3151.91"/>
    <n v="-3168"/>
    <x v="0"/>
    <x v="0"/>
    <x v="0"/>
    <n v="1492.38"/>
    <n v="3151.91"/>
    <n v="0"/>
    <x v="0"/>
    <s v="DS #000347"/>
  </r>
  <r>
    <n v="23780"/>
    <n v="347"/>
    <d v="2001-03-19T00:00:00"/>
    <x v="3"/>
    <n v="9992814"/>
    <x v="8"/>
    <x v="0"/>
    <n v="41531.440000000002"/>
    <n v="8500"/>
    <n v="8456.82"/>
    <n v="8500"/>
    <n v="4.9109999999999996"/>
    <n v="2.78"/>
    <x v="0"/>
    <n v="23630"/>
    <n v="-18113.5"/>
    <n v="-18021.483419999997"/>
    <x v="1"/>
    <x v="0"/>
    <x v="1"/>
    <x v="8"/>
    <x v="0"/>
    <x v="1"/>
    <x v="0"/>
    <n v="-17860.8"/>
    <n v="-17952"/>
    <x v="0"/>
    <x v="5"/>
    <x v="0"/>
    <n v="8456.82"/>
    <n v="17860.8"/>
    <n v="0"/>
    <x v="0"/>
    <s v="DS #000347"/>
  </r>
  <r>
    <n v="23782"/>
    <n v="347"/>
    <d v="2001-03-19T00:00:00"/>
    <x v="3"/>
    <n v="9992814"/>
    <x v="8"/>
    <x v="0"/>
    <n v="14658.16"/>
    <n v="3000"/>
    <n v="2984.76"/>
    <n v="3000"/>
    <n v="4.9109999999999996"/>
    <n v="2.78"/>
    <x v="0"/>
    <n v="8340"/>
    <n v="-6393"/>
    <n v="-6360.5235599999996"/>
    <x v="1"/>
    <x v="0"/>
    <x v="1"/>
    <x v="8"/>
    <x v="0"/>
    <x v="1"/>
    <x v="0"/>
    <n v="-6303.81"/>
    <n v="-6336"/>
    <x v="0"/>
    <x v="2"/>
    <x v="0"/>
    <n v="2984.76"/>
    <n v="6303.81"/>
    <n v="0"/>
    <x v="0"/>
    <s v="DS #000347"/>
  </r>
  <r>
    <n v="23793"/>
    <n v="348"/>
    <d v="2001-03-19T00:00:00"/>
    <x v="3"/>
    <n v="9992815"/>
    <x v="8"/>
    <x v="0"/>
    <n v="22368.28"/>
    <n v="4501"/>
    <n v="4478.13"/>
    <n v="4501"/>
    <n v="4.9950000000000001"/>
    <n v="2.78"/>
    <x v="0"/>
    <n v="12512.78"/>
    <n v="-9969.715000000002"/>
    <n v="-9919.0579500000022"/>
    <x v="1"/>
    <x v="0"/>
    <x v="1"/>
    <x v="8"/>
    <x v="0"/>
    <x v="1"/>
    <x v="0"/>
    <n v="-9833.98"/>
    <n v="-9884.2000000000007"/>
    <x v="0"/>
    <x v="2"/>
    <x v="0"/>
    <n v="4478.13"/>
    <n v="9833.98"/>
    <n v="0"/>
    <x v="0"/>
    <s v="DS #000348"/>
  </r>
  <r>
    <n v="23916"/>
    <n v="359"/>
    <d v="2001-03-30T00:00:00"/>
    <x v="3"/>
    <n v="9992882"/>
    <x v="8"/>
    <x v="0"/>
    <n v="77815.710000000006"/>
    <n v="15273"/>
    <n v="15195.41"/>
    <n v="15273"/>
    <n v="5.1210000000000004"/>
    <n v="2.78"/>
    <x v="0"/>
    <n v="42458.94"/>
    <n v="-35754.093000000008"/>
    <n v="-35572.45481000001"/>
    <x v="1"/>
    <x v="0"/>
    <x v="1"/>
    <x v="8"/>
    <x v="0"/>
    <x v="1"/>
    <x v="0"/>
    <n v="-35283.75"/>
    <n v="-35463.910000000003"/>
    <x v="0"/>
    <x v="7"/>
    <x v="0"/>
    <n v="15195.41"/>
    <n v="35283.75"/>
    <n v="0"/>
    <x v="0"/>
    <s v="DS #000359"/>
  </r>
  <r>
    <n v="23920"/>
    <n v="373"/>
    <d v="2001-03-30T00:00:00"/>
    <x v="3"/>
    <n v="9992906"/>
    <x v="8"/>
    <x v="0"/>
    <n v="373616.85"/>
    <n v="74229"/>
    <n v="73851.92"/>
    <n v="74229"/>
    <n v="5.0590000000000002"/>
    <n v="2.78"/>
    <x v="0"/>
    <n v="206356.62"/>
    <n v="-169167.89100000003"/>
    <n v="-168308.52568000002"/>
    <x v="1"/>
    <x v="0"/>
    <x v="1"/>
    <x v="8"/>
    <x v="0"/>
    <x v="1"/>
    <x v="0"/>
    <n v="-166905.32999999999"/>
    <n v="-167757.54"/>
    <x v="0"/>
    <x v="6"/>
    <x v="0"/>
    <n v="73851.92"/>
    <n v="166905.32999999999"/>
    <n v="0"/>
    <x v="0"/>
    <s v="DS#000373"/>
  </r>
  <r>
    <n v="23926"/>
    <n v="375"/>
    <d v="2001-03-30T00:00:00"/>
    <x v="3"/>
    <n v="9992899"/>
    <x v="8"/>
    <x v="0"/>
    <n v="109318.87"/>
    <n v="21672"/>
    <n v="21561.91"/>
    <n v="21672"/>
    <n v="5.07"/>
    <n v="2.78"/>
    <x v="0"/>
    <n v="60248.160000000003"/>
    <n v="-49628.88"/>
    <n v="-49376.773900000007"/>
    <x v="1"/>
    <x v="0"/>
    <x v="1"/>
    <x v="8"/>
    <x v="0"/>
    <x v="1"/>
    <x v="0"/>
    <n v="-48967.09"/>
    <n v="-49217.11"/>
    <x v="0"/>
    <x v="0"/>
    <x v="0"/>
    <n v="21561.91"/>
    <n v="48967.09"/>
    <n v="0"/>
    <x v="0"/>
    <s v="DS#000375"/>
  </r>
  <r>
    <n v="23929"/>
    <n v="375"/>
    <d v="2001-03-30T00:00:00"/>
    <x v="3"/>
    <n v="9992899"/>
    <x v="8"/>
    <x v="0"/>
    <n v="126106.11"/>
    <n v="25000"/>
    <n v="24873"/>
    <n v="25000"/>
    <n v="5.07"/>
    <n v="2.78"/>
    <x v="0"/>
    <n v="69500"/>
    <n v="-57250"/>
    <n v="-56959.17"/>
    <x v="1"/>
    <x v="0"/>
    <x v="1"/>
    <x v="8"/>
    <x v="0"/>
    <x v="1"/>
    <x v="0"/>
    <n v="-56486.58"/>
    <n v="-56775"/>
    <x v="0"/>
    <x v="7"/>
    <x v="0"/>
    <n v="24873"/>
    <n v="56486.58"/>
    <n v="0"/>
    <x v="0"/>
    <s v="DS#000375"/>
  </r>
  <r>
    <n v="23930"/>
    <n v="360"/>
    <d v="2001-03-30T00:00:00"/>
    <x v="3"/>
    <n v="9992884"/>
    <x v="8"/>
    <x v="0"/>
    <n v="96439.43"/>
    <n v="18932"/>
    <n v="18835.830000000002"/>
    <n v="18932"/>
    <n v="5.12"/>
    <n v="2.78"/>
    <x v="0"/>
    <n v="52630.96"/>
    <n v="-44300.88"/>
    <n v="-44075.842200000006"/>
    <x v="1"/>
    <x v="0"/>
    <x v="1"/>
    <x v="8"/>
    <x v="0"/>
    <x v="1"/>
    <x v="0"/>
    <n v="-43717.95"/>
    <n v="-43941.17"/>
    <x v="0"/>
    <x v="6"/>
    <x v="0"/>
    <n v="18835.830000000002"/>
    <n v="43717.95"/>
    <n v="0"/>
    <x v="0"/>
    <s v="DS #000360"/>
  </r>
  <r>
    <n v="23933"/>
    <n v="375"/>
    <d v="2001-03-30T00:00:00"/>
    <x v="3"/>
    <n v="9992899"/>
    <x v="8"/>
    <x v="0"/>
    <n v="126106.11"/>
    <n v="25000"/>
    <n v="24873"/>
    <n v="25000"/>
    <n v="5.07"/>
    <n v="2.78"/>
    <x v="0"/>
    <n v="69500"/>
    <n v="-57250"/>
    <n v="-56959.17"/>
    <x v="1"/>
    <x v="0"/>
    <x v="1"/>
    <x v="8"/>
    <x v="0"/>
    <x v="1"/>
    <x v="0"/>
    <n v="-56486.58"/>
    <n v="-56775"/>
    <x v="0"/>
    <x v="5"/>
    <x v="0"/>
    <n v="24873"/>
    <n v="56486.58"/>
    <n v="0"/>
    <x v="0"/>
    <s v="DS#000375"/>
  </r>
  <r>
    <n v="24140"/>
    <n v="404"/>
    <d v="2001-04-11T00:00:00"/>
    <x v="3"/>
    <n v="9993134"/>
    <x v="8"/>
    <x v="0"/>
    <n v="320563.23"/>
    <n v="60000"/>
    <n v="59695.199999999997"/>
    <n v="60000"/>
    <n v="5.37"/>
    <n v="2.78"/>
    <x v="0"/>
    <n v="166800"/>
    <n v="-155400"/>
    <n v="-154610.568"/>
    <x v="1"/>
    <x v="0"/>
    <x v="1"/>
    <x v="8"/>
    <x v="0"/>
    <x v="1"/>
    <x v="0"/>
    <n v="-153476.35999999999"/>
    <n v="-154260"/>
    <x v="0"/>
    <x v="0"/>
    <x v="0"/>
    <n v="59695.199999999997"/>
    <n v="153476.35999999999"/>
    <n v="0"/>
    <x v="0"/>
    <s v="DS #000404"/>
  </r>
  <r>
    <n v="24141"/>
    <n v="404"/>
    <d v="2001-04-11T00:00:00"/>
    <x v="3"/>
    <n v="9993135"/>
    <x v="8"/>
    <x v="0"/>
    <n v="40887.839999999997"/>
    <n v="7653"/>
    <n v="7614.12"/>
    <n v="7653"/>
    <n v="5.37"/>
    <n v="2.78"/>
    <x v="0"/>
    <n v="21275.34"/>
    <n v="-19821.27"/>
    <n v="-19720.570800000001"/>
    <x v="1"/>
    <x v="0"/>
    <x v="1"/>
    <x v="8"/>
    <x v="0"/>
    <x v="1"/>
    <x v="0"/>
    <n v="-19575.91"/>
    <n v="-19675.86"/>
    <x v="0"/>
    <x v="7"/>
    <x v="0"/>
    <n v="7614.12"/>
    <n v="19575.91"/>
    <n v="0"/>
    <x v="0"/>
    <s v="DS #000404"/>
  </r>
  <r>
    <n v="24148"/>
    <n v="407"/>
    <d v="2001-04-12T00:00:00"/>
    <x v="3"/>
    <n v="9993142"/>
    <x v="8"/>
    <x v="0"/>
    <n v="31744.71"/>
    <n v="6000"/>
    <n v="5969.52"/>
    <n v="6000"/>
    <n v="5.3178000000000001"/>
    <n v="2.78"/>
    <x v="0"/>
    <n v="16680"/>
    <n v="-15226.8"/>
    <n v="-15149.447856000003"/>
    <x v="1"/>
    <x v="0"/>
    <x v="1"/>
    <x v="8"/>
    <x v="0"/>
    <x v="1"/>
    <x v="0"/>
    <n v="-15036.03"/>
    <n v="-15112.8"/>
    <x v="0"/>
    <x v="6"/>
    <x v="0"/>
    <n v="5969.52"/>
    <n v="15036.03"/>
    <n v="0"/>
    <x v="0"/>
    <s v="DS #000407"/>
  </r>
  <r>
    <n v="24151"/>
    <n v="407"/>
    <d v="2001-04-12T00:00:00"/>
    <x v="3"/>
    <n v="9993142"/>
    <x v="8"/>
    <x v="0"/>
    <n v="26454.92"/>
    <n v="5000"/>
    <n v="4974.6000000000004"/>
    <n v="5000"/>
    <n v="5.3179999999999996"/>
    <n v="2.78"/>
    <x v="0"/>
    <n v="13900"/>
    <n v="-12690"/>
    <n v="-12625.534799999999"/>
    <x v="1"/>
    <x v="0"/>
    <x v="1"/>
    <x v="8"/>
    <x v="0"/>
    <x v="1"/>
    <x v="0"/>
    <n v="-12531.02"/>
    <n v="-12595"/>
    <x v="0"/>
    <x v="7"/>
    <x v="0"/>
    <n v="4974.6000000000004"/>
    <n v="12531.02"/>
    <n v="0"/>
    <x v="0"/>
    <s v="DS #000407"/>
  </r>
  <r>
    <n v="24152"/>
    <n v="407"/>
    <d v="2001-04-12T00:00:00"/>
    <x v="3"/>
    <n v="9993142"/>
    <x v="8"/>
    <x v="0"/>
    <n v="31104.53"/>
    <n v="5879"/>
    <n v="5849.13"/>
    <n v="5879"/>
    <n v="5.3178000000000001"/>
    <n v="2.78"/>
    <x v="0"/>
    <n v="16343.62"/>
    <n v="-14919.726200000001"/>
    <n v="-14843.922114000003"/>
    <x v="1"/>
    <x v="0"/>
    <x v="1"/>
    <x v="8"/>
    <x v="0"/>
    <x v="1"/>
    <x v="0"/>
    <n v="-14732.8"/>
    <n v="-14808.03"/>
    <x v="0"/>
    <x v="5"/>
    <x v="0"/>
    <n v="5849.13"/>
    <n v="14732.8"/>
    <n v="0"/>
    <x v="0"/>
    <s v="DS #000407"/>
  </r>
  <r>
    <n v="24153"/>
    <n v="407"/>
    <d v="2001-04-12T00:00:00"/>
    <x v="3"/>
    <n v="9993142"/>
    <x v="8"/>
    <x v="0"/>
    <n v="68780.210000000006"/>
    <n v="13000"/>
    <n v="12933.96"/>
    <n v="13000"/>
    <n v="5.3178000000000001"/>
    <n v="2.78"/>
    <x v="0"/>
    <n v="36140"/>
    <n v="-32991.4"/>
    <n v="-32823.803688"/>
    <x v="1"/>
    <x v="0"/>
    <x v="1"/>
    <x v="8"/>
    <x v="0"/>
    <x v="1"/>
    <x v="0"/>
    <n v="-32578.06"/>
    <n v="-32744.400000000001"/>
    <x v="0"/>
    <x v="2"/>
    <x v="0"/>
    <n v="12933.96"/>
    <n v="32578.06"/>
    <n v="0"/>
    <x v="0"/>
    <s v="DS #000407"/>
  </r>
  <r>
    <n v="24193"/>
    <n v="408"/>
    <d v="2001-04-17T00:00:00"/>
    <x v="3"/>
    <n v="9993174"/>
    <x v="8"/>
    <x v="0"/>
    <n v="430074.79"/>
    <n v="79520"/>
    <n v="79116.039999999994"/>
    <n v="79520"/>
    <n v="5.4359999999999999"/>
    <n v="2.78"/>
    <x v="0"/>
    <n v="221065.60000000001"/>
    <n v="-211205.12"/>
    <n v="-210132.20223999998"/>
    <x v="1"/>
    <x v="0"/>
    <x v="1"/>
    <x v="8"/>
    <x v="0"/>
    <x v="1"/>
    <x v="0"/>
    <n v="-208629"/>
    <n v="-209694.24"/>
    <x v="0"/>
    <x v="0"/>
    <x v="0"/>
    <n v="79116.039999999994"/>
    <n v="208629"/>
    <n v="0"/>
    <x v="0"/>
    <s v="DS #000408"/>
  </r>
  <r>
    <n v="24224"/>
    <n v="412"/>
    <d v="2001-04-18T00:00:00"/>
    <x v="3"/>
    <n v="9993198"/>
    <x v="8"/>
    <x v="0"/>
    <n v="342605.78"/>
    <n v="66019"/>
    <n v="65683.62"/>
    <n v="66019"/>
    <n v="5.2160000000000002"/>
    <n v="2.78"/>
    <x v="0"/>
    <n v="183532.82"/>
    <n v="-160822.28400000001"/>
    <n v="-160005.29832"/>
    <x v="1"/>
    <x v="0"/>
    <x v="1"/>
    <x v="8"/>
    <x v="0"/>
    <x v="1"/>
    <x v="0"/>
    <n v="-158757.32"/>
    <n v="-159567.92000000001"/>
    <x v="0"/>
    <x v="2"/>
    <x v="0"/>
    <n v="65683.62"/>
    <n v="158757.32"/>
    <n v="0"/>
    <x v="0"/>
    <s v="DS#000412"/>
  </r>
  <r>
    <n v="24448"/>
    <n v="404"/>
    <d v="2001-04-26T00:00:00"/>
    <x v="3"/>
    <n v="9993133"/>
    <x v="8"/>
    <x v="0"/>
    <n v="320563.23"/>
    <n v="60000"/>
    <n v="59695.199999999997"/>
    <n v="60000"/>
    <n v="5.37"/>
    <n v="2.78"/>
    <x v="0"/>
    <n v="166800"/>
    <n v="-155400"/>
    <n v="-154610.568"/>
    <x v="1"/>
    <x v="0"/>
    <x v="1"/>
    <x v="8"/>
    <x v="0"/>
    <x v="1"/>
    <x v="0"/>
    <n v="-153476.35999999999"/>
    <n v="-154260"/>
    <x v="0"/>
    <x v="2"/>
    <x v="0"/>
    <n v="59695.199999999997"/>
    <n v="153476.35999999999"/>
    <n v="0"/>
    <x v="0"/>
    <s v="DS #000404"/>
  </r>
  <r>
    <n v="24454"/>
    <n v="438"/>
    <d v="2001-04-26T00:00:00"/>
    <x v="3"/>
    <n v="9993419"/>
    <x v="8"/>
    <x v="0"/>
    <n v="2220.7800000000002"/>
    <n v="440"/>
    <n v="437.76"/>
    <n v="440"/>
    <n v="5.0730000000000004"/>
    <n v="2.78"/>
    <x v="0"/>
    <n v="1223.2"/>
    <n v="-1008.92"/>
    <n v="-1003.7836800000002"/>
    <x v="1"/>
    <x v="0"/>
    <x v="1"/>
    <x v="8"/>
    <x v="0"/>
    <x v="1"/>
    <x v="0"/>
    <n v="-995.48"/>
    <n v="-1000.56"/>
    <x v="0"/>
    <x v="1"/>
    <x v="0"/>
    <n v="437.76"/>
    <n v="995.48"/>
    <n v="0"/>
    <x v="0"/>
    <s v="DS #000438"/>
  </r>
  <r>
    <n v="24748"/>
    <n v="529"/>
    <d v="2001-05-17T00:00:00"/>
    <x v="3"/>
    <n v="9993675"/>
    <x v="8"/>
    <x v="0"/>
    <n v="573899.91"/>
    <n v="124774"/>
    <n v="124140.15"/>
    <n v="124774"/>
    <n v="4.6230000000000002"/>
    <n v="2.78"/>
    <x v="0"/>
    <n v="346871.72"/>
    <n v="-229958.48200000005"/>
    <n v="-228790.29645000005"/>
    <x v="1"/>
    <x v="0"/>
    <x v="1"/>
    <x v="8"/>
    <x v="0"/>
    <x v="1"/>
    <x v="0"/>
    <n v="-226431.63"/>
    <n v="-227587.78"/>
    <x v="0"/>
    <x v="0"/>
    <x v="0"/>
    <n v="124140.15"/>
    <n v="226431.63"/>
    <n v="0"/>
    <x v="0"/>
    <m/>
  </r>
  <r>
    <n v="24869"/>
    <n v="549"/>
    <d v="2001-05-24T00:00:00"/>
    <x v="3"/>
    <n v="9993753"/>
    <x v="8"/>
    <x v="0"/>
    <n v="160273.56"/>
    <n v="35500"/>
    <n v="35319.660000000003"/>
    <n v="35500"/>
    <n v="4.5377999999999998"/>
    <n v="2.78"/>
    <x v="0"/>
    <n v="98690"/>
    <n v="-62401.9"/>
    <n v="-62084.89834800001"/>
    <x v="1"/>
    <x v="0"/>
    <x v="1"/>
    <x v="8"/>
    <x v="0"/>
    <x v="1"/>
    <x v="0"/>
    <n v="-61413.83"/>
    <n v="-61727.4"/>
    <x v="0"/>
    <x v="2"/>
    <x v="0"/>
    <n v="35319.660000000003"/>
    <n v="61413.83"/>
    <n v="0"/>
    <x v="0"/>
    <m/>
  </r>
  <r>
    <n v="24870"/>
    <n v="549"/>
    <d v="2001-05-24T00:00:00"/>
    <x v="3"/>
    <n v="9993754"/>
    <x v="8"/>
    <x v="0"/>
    <n v="332109.38"/>
    <n v="73561"/>
    <n v="73187.31"/>
    <n v="73561"/>
    <n v="4.5377999999999998"/>
    <n v="2.78"/>
    <x v="0"/>
    <n v="204499.58"/>
    <n v="-129305.5258"/>
    <n v="-128648.65351799999"/>
    <x v="1"/>
    <x v="0"/>
    <x v="1"/>
    <x v="8"/>
    <x v="0"/>
    <x v="1"/>
    <x v="0"/>
    <n v="-127258.1"/>
    <n v="-127907.87"/>
    <x v="0"/>
    <x v="0"/>
    <x v="0"/>
    <n v="73187.31"/>
    <n v="127258.1"/>
    <n v="0"/>
    <x v="0"/>
    <m/>
  </r>
  <r>
    <n v="25038"/>
    <n v="596"/>
    <d v="2001-06-04T00:00:00"/>
    <x v="3"/>
    <n v="9993895"/>
    <x v="8"/>
    <x v="0"/>
    <n v="153998.17000000001"/>
    <n v="35714"/>
    <n v="35532.57"/>
    <n v="35714"/>
    <n v="4.3339999999999996"/>
    <n v="2.78"/>
    <x v="0"/>
    <n v="99284.92"/>
    <n v="-55499.555999999997"/>
    <n v="-55217.613779999992"/>
    <x v="1"/>
    <x v="0"/>
    <x v="1"/>
    <x v="8"/>
    <x v="0"/>
    <x v="1"/>
    <x v="0"/>
    <n v="-54542.5"/>
    <n v="-54820.99"/>
    <x v="0"/>
    <x v="4"/>
    <x v="0"/>
    <n v="35532.57"/>
    <n v="54542.5"/>
    <n v="0"/>
    <x v="0"/>
    <m/>
  </r>
  <r>
    <n v="25040"/>
    <n v="352"/>
    <d v="2001-06-05T00:00:00"/>
    <x v="3"/>
    <n v="9992827"/>
    <x v="8"/>
    <x v="0"/>
    <n v="88989.31"/>
    <n v="18033"/>
    <n v="17941.39"/>
    <n v="18033"/>
    <n v="4.96"/>
    <n v="2.78"/>
    <x v="0"/>
    <n v="50131.74"/>
    <n v="-39311.94"/>
    <n v="-39112.230199999998"/>
    <x v="1"/>
    <x v="0"/>
    <x v="1"/>
    <x v="8"/>
    <x v="0"/>
    <x v="1"/>
    <x v="0"/>
    <n v="-38771.35"/>
    <n v="-38969.31"/>
    <x v="0"/>
    <x v="0"/>
    <x v="0"/>
    <n v="17941.39"/>
    <n v="38771.35"/>
    <n v="0"/>
    <x v="0"/>
    <s v="DS# 000352"/>
  </r>
  <r>
    <n v="25059"/>
    <n v="479"/>
    <d v="2001-06-06T00:00:00"/>
    <x v="3"/>
    <n v="9993568"/>
    <x v="8"/>
    <x v="0"/>
    <n v="553248.87"/>
    <n v="121334"/>
    <n v="120717.62"/>
    <n v="121334"/>
    <n v="4.5830000000000002"/>
    <n v="2.78"/>
    <x v="0"/>
    <n v="337308.52"/>
    <n v="-218765.20200000005"/>
    <n v="-217653.86886000005"/>
    <x v="1"/>
    <x v="0"/>
    <x v="1"/>
    <x v="8"/>
    <x v="0"/>
    <x v="1"/>
    <x v="0"/>
    <n v="-215360.24"/>
    <n v="-216459.86"/>
    <x v="0"/>
    <x v="0"/>
    <x v="0"/>
    <n v="120717.62"/>
    <n v="215360.24"/>
    <n v="0"/>
    <x v="0"/>
    <s v="DS #000479"/>
  </r>
  <r>
    <n v="25068"/>
    <n v="593"/>
    <d v="2001-06-06T00:00:00"/>
    <x v="3"/>
    <n v="9993887"/>
    <x v="8"/>
    <x v="0"/>
    <n v="186784.68"/>
    <n v="46298"/>
    <n v="46062.81"/>
    <n v="46298"/>
    <n v="4.0549999999999997"/>
    <n v="2.78"/>
    <x v="0"/>
    <n v="128708.44"/>
    <n v="-59029.95"/>
    <n v="-58730.082749999994"/>
    <x v="1"/>
    <x v="0"/>
    <x v="1"/>
    <x v="8"/>
    <x v="0"/>
    <x v="1"/>
    <x v="0"/>
    <n v="-57854.89"/>
    <n v="-58150.29"/>
    <x v="0"/>
    <x v="0"/>
    <x v="0"/>
    <n v="46062.81"/>
    <n v="57854.89"/>
    <n v="0"/>
    <x v="0"/>
    <m/>
  </r>
  <r>
    <n v="25071"/>
    <n v="445"/>
    <d v="2001-06-06T00:00:00"/>
    <x v="3"/>
    <n v="9993440"/>
    <x v="8"/>
    <x v="0"/>
    <n v="208408.51"/>
    <n v="42275"/>
    <n v="42060.24"/>
    <n v="42275"/>
    <n v="4.9550000000000001"/>
    <n v="2.78"/>
    <x v="0"/>
    <n v="117524.5"/>
    <n v="-91948.125000000015"/>
    <n v="-91481.022000000012"/>
    <x v="1"/>
    <x v="0"/>
    <x v="1"/>
    <x v="8"/>
    <x v="0"/>
    <x v="1"/>
    <x v="0"/>
    <n v="-90681.89"/>
    <n v="-91144.9"/>
    <x v="0"/>
    <x v="0"/>
    <x v="0"/>
    <n v="42060.24"/>
    <n v="90681.89"/>
    <n v="0"/>
    <x v="0"/>
    <s v="DS #000445"/>
  </r>
  <r>
    <n v="25181"/>
    <n v="621"/>
    <d v="2001-06-13T00:00:00"/>
    <x v="3"/>
    <n v="9994009"/>
    <x v="8"/>
    <x v="0"/>
    <n v="229034.5"/>
    <n v="51043"/>
    <n v="50783.7"/>
    <n v="51043"/>
    <n v="4.51"/>
    <n v="2.78"/>
    <x v="0"/>
    <n v="141899.54"/>
    <n v="-88304.39"/>
    <n v="-87855.800999999992"/>
    <x v="1"/>
    <x v="0"/>
    <x v="1"/>
    <x v="8"/>
    <x v="0"/>
    <x v="1"/>
    <x v="0"/>
    <n v="-86890.91"/>
    <n v="-87334.57"/>
    <x v="0"/>
    <x v="0"/>
    <x v="0"/>
    <n v="50783.7"/>
    <n v="86890.91"/>
    <n v="0"/>
    <x v="0"/>
    <m/>
  </r>
  <r>
    <n v="25182"/>
    <n v="621"/>
    <d v="2001-06-13T00:00:00"/>
    <x v="3"/>
    <n v="9994008"/>
    <x v="8"/>
    <x v="0"/>
    <n v="297058.77"/>
    <n v="66203"/>
    <n v="65866.69"/>
    <n v="66203"/>
    <n v="4.51"/>
    <n v="2.78"/>
    <x v="0"/>
    <n v="184044.34"/>
    <n v="-114531.19"/>
    <n v="-113949.3737"/>
    <x v="1"/>
    <x v="0"/>
    <x v="1"/>
    <x v="8"/>
    <x v="0"/>
    <x v="1"/>
    <x v="0"/>
    <n v="-112697.91"/>
    <n v="-113273.33"/>
    <x v="0"/>
    <x v="2"/>
    <x v="0"/>
    <n v="65866.69"/>
    <n v="112697.91"/>
    <n v="0"/>
    <x v="0"/>
    <m/>
  </r>
  <r>
    <n v="25183"/>
    <n v="621"/>
    <d v="2001-06-13T00:00:00"/>
    <x v="3"/>
    <n v="9994010"/>
    <x v="8"/>
    <x v="0"/>
    <n v="61495.56"/>
    <n v="13705"/>
    <n v="13635.38"/>
    <n v="13705"/>
    <n v="4.51"/>
    <n v="2.78"/>
    <x v="0"/>
    <n v="38099.9"/>
    <n v="-23709.65"/>
    <n v="-23589.207399999999"/>
    <x v="1"/>
    <x v="0"/>
    <x v="1"/>
    <x v="8"/>
    <x v="0"/>
    <x v="1"/>
    <x v="0"/>
    <n v="-23330.13"/>
    <n v="-23449.26"/>
    <x v="0"/>
    <x v="7"/>
    <x v="0"/>
    <n v="13635.38"/>
    <n v="23330.13"/>
    <n v="0"/>
    <x v="0"/>
    <m/>
  </r>
  <r>
    <n v="25184"/>
    <n v="621"/>
    <d v="2001-06-13T00:00:00"/>
    <x v="3"/>
    <n v="9994011"/>
    <x v="8"/>
    <x v="0"/>
    <n v="1292.28"/>
    <n v="288"/>
    <n v="286.54000000000002"/>
    <n v="288"/>
    <n v="4.51"/>
    <n v="2.78"/>
    <x v="0"/>
    <n v="800.64"/>
    <n v="-498.24"/>
    <n v="-495.71420000000001"/>
    <x v="1"/>
    <x v="0"/>
    <x v="1"/>
    <x v="8"/>
    <x v="0"/>
    <x v="1"/>
    <x v="0"/>
    <n v="-490.26"/>
    <n v="-492.77"/>
    <x v="0"/>
    <x v="5"/>
    <x v="0"/>
    <n v="286.54000000000002"/>
    <n v="490.26"/>
    <n v="0"/>
    <x v="0"/>
    <m/>
  </r>
  <r>
    <n v="25185"/>
    <n v="621"/>
    <d v="2001-06-13T00:00:00"/>
    <x v="3"/>
    <n v="9994012"/>
    <x v="8"/>
    <x v="0"/>
    <n v="1534.58"/>
    <n v="342"/>
    <n v="340.26"/>
    <n v="342"/>
    <n v="4.51"/>
    <n v="2.78"/>
    <x v="0"/>
    <n v="950.76"/>
    <n v="-591.66"/>
    <n v="-588.64980000000003"/>
    <x v="1"/>
    <x v="0"/>
    <x v="1"/>
    <x v="8"/>
    <x v="0"/>
    <x v="1"/>
    <x v="0"/>
    <n v="-582.19000000000005"/>
    <n v="-585.16"/>
    <x v="0"/>
    <x v="6"/>
    <x v="0"/>
    <n v="340.26"/>
    <n v="582.19000000000005"/>
    <n v="0"/>
    <x v="0"/>
    <m/>
  </r>
  <r>
    <n v="25296"/>
    <n v="665"/>
    <d v="2001-06-21T00:00:00"/>
    <x v="3"/>
    <n v="9994111"/>
    <x v="8"/>
    <x v="0"/>
    <n v="242034.19"/>
    <n v="60000"/>
    <n v="59695.199999999997"/>
    <n v="60000"/>
    <n v="4.0545"/>
    <n v="2.78"/>
    <x v="0"/>
    <n v="166800"/>
    <n v="-76470"/>
    <n v="-76081.532400000011"/>
    <x v="1"/>
    <x v="0"/>
    <x v="1"/>
    <x v="8"/>
    <x v="0"/>
    <x v="1"/>
    <x v="0"/>
    <n v="-74947.320000000007"/>
    <n v="-75330"/>
    <x v="0"/>
    <x v="0"/>
    <x v="0"/>
    <n v="59695.199999999997"/>
    <n v="74947.320000000007"/>
    <n v="0"/>
    <x v="0"/>
    <m/>
  </r>
  <r>
    <n v="26646"/>
    <n v="725"/>
    <d v="2001-07-09T00:00:00"/>
    <x v="3"/>
    <n v="9995438"/>
    <x v="8"/>
    <x v="0"/>
    <n v="17787.98"/>
    <n v="4700"/>
    <n v="4676.12"/>
    <n v="4700"/>
    <n v="3.8039999999999998"/>
    <n v="2.78"/>
    <x v="0"/>
    <n v="13066"/>
    <n v="-4812.8"/>
    <n v="-4788.3468800000001"/>
    <x v="1"/>
    <x v="0"/>
    <x v="1"/>
    <x v="8"/>
    <x v="0"/>
    <x v="1"/>
    <x v="0"/>
    <n v="-4699.5"/>
    <n v="-4723.5"/>
    <x v="0"/>
    <x v="0"/>
    <x v="0"/>
    <n v="4676.12"/>
    <n v="4699.5"/>
    <n v="0"/>
    <x v="0"/>
    <m/>
  </r>
  <r>
    <n v="26703"/>
    <n v="736"/>
    <d v="2001-07-13T00:00:00"/>
    <x v="3"/>
    <n v="9995492"/>
    <x v="8"/>
    <x v="0"/>
    <n v="261166.5"/>
    <n v="70000"/>
    <n v="69644.399999999994"/>
    <n v="70000"/>
    <n v="3.75"/>
    <n v="2.78"/>
    <x v="0"/>
    <n v="194600"/>
    <n v="-67900"/>
    <n v="-67555.068000000014"/>
    <x v="1"/>
    <x v="0"/>
    <x v="1"/>
    <x v="8"/>
    <x v="0"/>
    <x v="1"/>
    <x v="0"/>
    <n v="-66231.83"/>
    <n v="-66570"/>
    <x v="0"/>
    <x v="1"/>
    <x v="0"/>
    <n v="69644.399999999994"/>
    <n v="66231.83"/>
    <n v="0"/>
    <x v="0"/>
    <m/>
  </r>
  <r>
    <n v="26732"/>
    <n v="747"/>
    <d v="2001-07-16T00:00:00"/>
    <x v="3"/>
    <n v="9995521"/>
    <x v="8"/>
    <x v="0"/>
    <n v="469099.81"/>
    <n v="129000"/>
    <n v="128344.68"/>
    <n v="129000"/>
    <n v="3.6549999999999998"/>
    <n v="2.78"/>
    <x v="0"/>
    <n v="358620"/>
    <n v="-112875"/>
    <n v="-112301.595"/>
    <x v="1"/>
    <x v="0"/>
    <x v="1"/>
    <x v="8"/>
    <x v="0"/>
    <x v="1"/>
    <x v="0"/>
    <n v="-109863.05"/>
    <n v="-110424"/>
    <x v="0"/>
    <x v="2"/>
    <x v="0"/>
    <n v="128344.68"/>
    <n v="109863.05"/>
    <n v="0"/>
    <x v="0"/>
    <m/>
  </r>
  <r>
    <n v="26849"/>
    <n v="768"/>
    <d v="2001-07-26T00:00:00"/>
    <x v="3"/>
    <n v="9995637"/>
    <x v="8"/>
    <x v="0"/>
    <n v="83045"/>
    <n v="22111"/>
    <n v="21998.68"/>
    <n v="22111"/>
    <n v="3.7749999999999999"/>
    <n v="2.78"/>
    <x v="0"/>
    <n v="61468.58"/>
    <n v="-22000.445000000003"/>
    <n v="-21888.686600000001"/>
    <x v="1"/>
    <x v="0"/>
    <x v="1"/>
    <x v="8"/>
    <x v="0"/>
    <x v="1"/>
    <x v="0"/>
    <n v="-21470.71"/>
    <n v="-21580.34"/>
    <x v="0"/>
    <x v="2"/>
    <x v="0"/>
    <n v="21998.68"/>
    <n v="21470.71"/>
    <n v="0"/>
    <x v="0"/>
    <m/>
  </r>
  <r>
    <n v="26890"/>
    <n v="776"/>
    <d v="2001-07-30T00:00:00"/>
    <x v="3"/>
    <n v="9995662"/>
    <x v="8"/>
    <x v="0"/>
    <n v="591405.32999999996"/>
    <n v="155000"/>
    <n v="154212.6"/>
    <n v="155000"/>
    <n v="3.835"/>
    <n v="2.78"/>
    <x v="0"/>
    <n v="430900"/>
    <n v="-163525"/>
    <n v="-162694.29300000003"/>
    <x v="1"/>
    <x v="0"/>
    <x v="1"/>
    <x v="8"/>
    <x v="0"/>
    <x v="1"/>
    <x v="0"/>
    <n v="-159764.26"/>
    <n v="-160580"/>
    <x v="0"/>
    <x v="1"/>
    <x v="0"/>
    <n v="154212.6"/>
    <n v="159764.26"/>
    <n v="0"/>
    <x v="0"/>
    <m/>
  </r>
  <r>
    <n v="26896"/>
    <n v="777"/>
    <d v="2001-07-30T00:00:00"/>
    <x v="3"/>
    <n v="9995667"/>
    <x v="8"/>
    <x v="0"/>
    <n v="298786.92"/>
    <n v="77500"/>
    <n v="77106.3"/>
    <n v="77500"/>
    <n v="3.875"/>
    <n v="2.78"/>
    <x v="0"/>
    <n v="215450"/>
    <n v="-84862.5"/>
    <n v="-84431.398500000025"/>
    <x v="1"/>
    <x v="0"/>
    <x v="1"/>
    <x v="8"/>
    <x v="0"/>
    <x v="1"/>
    <x v="0"/>
    <n v="-82966.38"/>
    <n v="-83390"/>
    <x v="0"/>
    <x v="1"/>
    <x v="0"/>
    <n v="77106.3"/>
    <n v="82966.38"/>
    <n v="0"/>
    <x v="0"/>
    <m/>
  </r>
  <r>
    <n v="26901"/>
    <n v="780"/>
    <d v="2001-07-30T00:00:00"/>
    <x v="3"/>
    <n v="9995670"/>
    <x v="8"/>
    <x v="0"/>
    <n v="592176.39"/>
    <n v="155000"/>
    <n v="154212.6"/>
    <n v="155000"/>
    <n v="3.84"/>
    <n v="2.78"/>
    <x v="0"/>
    <n v="430900"/>
    <n v="-164300"/>
    <n v="-163465.35600000003"/>
    <x v="1"/>
    <x v="0"/>
    <x v="1"/>
    <x v="8"/>
    <x v="0"/>
    <x v="1"/>
    <x v="0"/>
    <n v="-160535.32"/>
    <n v="-161355"/>
    <x v="0"/>
    <x v="1"/>
    <x v="0"/>
    <n v="154212.6"/>
    <n v="160535.32"/>
    <n v="0"/>
    <x v="0"/>
    <m/>
  </r>
  <r>
    <n v="26905"/>
    <n v="709"/>
    <d v="2001-07-31T00:00:00"/>
    <x v="3"/>
    <n v="9994223"/>
    <x v="8"/>
    <x v="0"/>
    <n v="37836.81"/>
    <n v="10000"/>
    <n v="9949.2000000000007"/>
    <n v="10000"/>
    <n v="3.8029999999999999"/>
    <n v="2.78"/>
    <x v="0"/>
    <n v="27800"/>
    <n v="-10230"/>
    <n v="-10178.031600000002"/>
    <x v="1"/>
    <x v="0"/>
    <x v="1"/>
    <x v="8"/>
    <x v="0"/>
    <x v="1"/>
    <x v="0"/>
    <n v="-9989"/>
    <n v="-10040"/>
    <x v="0"/>
    <x v="4"/>
    <x v="0"/>
    <n v="9949.2000000000007"/>
    <n v="9989"/>
    <n v="0"/>
    <x v="0"/>
    <m/>
  </r>
  <r>
    <n v="27127"/>
    <n v="821"/>
    <d v="2001-08-15T00:00:00"/>
    <x v="3"/>
    <n v="9995822"/>
    <x v="8"/>
    <x v="0"/>
    <n v="743837.02"/>
    <n v="205000"/>
    <n v="203958.6"/>
    <n v="205000"/>
    <n v="3.6469999999999998"/>
    <n v="2.78"/>
    <x v="0"/>
    <n v="569900"/>
    <n v="-177735"/>
    <n v="-176832.10620000001"/>
    <x v="1"/>
    <x v="0"/>
    <x v="1"/>
    <x v="8"/>
    <x v="0"/>
    <x v="1"/>
    <x v="0"/>
    <n v="-172956.9"/>
    <n v="-173840"/>
    <x v="0"/>
    <x v="0"/>
    <x v="0"/>
    <n v="203958.6"/>
    <n v="172956.9"/>
    <n v="0"/>
    <x v="0"/>
    <m/>
  </r>
  <r>
    <n v="27131"/>
    <n v="821"/>
    <d v="2001-08-15T00:00:00"/>
    <x v="3"/>
    <n v="9995826"/>
    <x v="8"/>
    <x v="0"/>
    <n v="41546.019999999997"/>
    <n v="11450"/>
    <n v="11391.83"/>
    <n v="11450"/>
    <n v="3.6469999999999998"/>
    <n v="2.78"/>
    <x v="0"/>
    <n v="31831"/>
    <n v="-9927.15"/>
    <n v="-9876.7166099999995"/>
    <x v="1"/>
    <x v="0"/>
    <x v="1"/>
    <x v="8"/>
    <x v="0"/>
    <x v="1"/>
    <x v="0"/>
    <n v="-9660.2800000000007"/>
    <n v="-9709.6"/>
    <x v="0"/>
    <x v="8"/>
    <x v="0"/>
    <n v="11391.83"/>
    <n v="9660.2800000000007"/>
    <n v="0"/>
    <x v="0"/>
    <m/>
  </r>
  <r>
    <n v="28056"/>
    <n v="404"/>
    <d v="2001-09-10T00:00:00"/>
    <x v="3"/>
    <n v="9993136"/>
    <x v="8"/>
    <x v="0"/>
    <n v="42741.760000000002"/>
    <n v="8000"/>
    <n v="7959.36"/>
    <n v="8000"/>
    <n v="5.37"/>
    <n v="2.78"/>
    <x v="0"/>
    <n v="22240"/>
    <n v="-20720"/>
    <n v="-20614.742400000003"/>
    <x v="1"/>
    <x v="0"/>
    <x v="1"/>
    <x v="8"/>
    <x v="0"/>
    <x v="1"/>
    <x v="0"/>
    <n v="-20463.509999999998"/>
    <n v="-20568"/>
    <x v="0"/>
    <x v="5"/>
    <x v="0"/>
    <n v="7959.36"/>
    <n v="20463.509999999998"/>
    <n v="0"/>
    <x v="0"/>
    <s v="DS #000404"/>
  </r>
  <r>
    <n v="28058"/>
    <n v="782"/>
    <d v="2001-09-10T00:00:00"/>
    <x v="3"/>
    <n v="9995718"/>
    <x v="8"/>
    <x v="0"/>
    <n v="690300.74"/>
    <n v="182966"/>
    <n v="182036.54"/>
    <n v="182966"/>
    <n v="3.7921"/>
    <n v="2.78"/>
    <x v="0"/>
    <n v="508645.48"/>
    <n v="-185179.88860000003"/>
    <n v="-184239.18213400006"/>
    <x v="1"/>
    <x v="0"/>
    <x v="1"/>
    <x v="8"/>
    <x v="0"/>
    <x v="1"/>
    <x v="0"/>
    <n v="-180780.48"/>
    <n v="-181703.53"/>
    <x v="0"/>
    <x v="2"/>
    <x v="0"/>
    <n v="182036.54"/>
    <n v="180780.48"/>
    <n v="0"/>
    <x v="0"/>
    <m/>
  </r>
  <r>
    <n v="28098"/>
    <n v="843"/>
    <d v="2001-09-18T00:00:00"/>
    <x v="3"/>
    <n v="9996593"/>
    <x v="8"/>
    <x v="0"/>
    <n v="63356.31"/>
    <n v="21100"/>
    <n v="20992.81"/>
    <n v="21100"/>
    <n v="3.0179999999999998"/>
    <n v="2.78"/>
    <x v="0"/>
    <n v="58658"/>
    <n v="-5021.8"/>
    <n v="-4996.2887799999999"/>
    <x v="1"/>
    <x v="0"/>
    <x v="1"/>
    <x v="8"/>
    <x v="0"/>
    <x v="1"/>
    <x v="0"/>
    <n v="-4597.43"/>
    <n v="-4620.8999999999996"/>
    <x v="0"/>
    <x v="9"/>
    <x v="0"/>
    <n v="20992.81"/>
    <n v="4597.43"/>
    <n v="0"/>
    <x v="0"/>
    <m/>
  </r>
  <r>
    <n v="28099"/>
    <n v="843"/>
    <d v="2001-09-18T00:00:00"/>
    <x v="3"/>
    <n v="9996593"/>
    <x v="8"/>
    <x v="0"/>
    <n v="263859.5"/>
    <n v="87875"/>
    <n v="87428.6"/>
    <n v="87875"/>
    <n v="3.0179999999999998"/>
    <n v="2.78"/>
    <x v="0"/>
    <n v="244292.5"/>
    <n v="-20914.25"/>
    <n v="-20808.006799999999"/>
    <x v="1"/>
    <x v="0"/>
    <x v="1"/>
    <x v="8"/>
    <x v="0"/>
    <x v="1"/>
    <x v="0"/>
    <n v="-19146.86"/>
    <n v="-19244.63"/>
    <x v="0"/>
    <x v="0"/>
    <x v="0"/>
    <n v="87428.6"/>
    <n v="19146.86"/>
    <n v="0"/>
    <x v="0"/>
    <m/>
  </r>
  <r>
    <n v="28100"/>
    <n v="843"/>
    <d v="2001-09-18T00:00:00"/>
    <x v="3"/>
    <n v="9996593"/>
    <x v="8"/>
    <x v="0"/>
    <n v="24823.06"/>
    <n v="8267"/>
    <n v="8225"/>
    <n v="8267"/>
    <n v="3.0179999999999998"/>
    <n v="2.78"/>
    <x v="0"/>
    <n v="22982.26"/>
    <n v="-1967.5459999999998"/>
    <n v="-1957.55"/>
    <x v="1"/>
    <x v="0"/>
    <x v="1"/>
    <x v="8"/>
    <x v="0"/>
    <x v="1"/>
    <x v="0"/>
    <n v="-1801.28"/>
    <n v="-1810.47"/>
    <x v="0"/>
    <x v="10"/>
    <x v="0"/>
    <n v="8225"/>
    <n v="1801.28"/>
    <n v="0"/>
    <x v="0"/>
    <m/>
  </r>
  <r>
    <n v="28112"/>
    <n v="825"/>
    <d v="2001-09-18T00:00:00"/>
    <x v="3"/>
    <n v="9995961"/>
    <x v="8"/>
    <x v="0"/>
    <n v="1181428.9099999999"/>
    <n v="318525"/>
    <n v="316906.90000000002"/>
    <n v="318525"/>
    <n v="3.7280000000000002"/>
    <n v="2.78"/>
    <x v="0"/>
    <n v="885499.5"/>
    <n v="-301961.7"/>
    <n v="-300427.74120000016"/>
    <x v="1"/>
    <x v="0"/>
    <x v="1"/>
    <x v="8"/>
    <x v="0"/>
    <x v="1"/>
    <x v="0"/>
    <n v="-294406.51"/>
    <n v="-295909.71999999997"/>
    <x v="0"/>
    <x v="2"/>
    <x v="0"/>
    <n v="316906.90000000002"/>
    <n v="294406.51"/>
    <n v="0"/>
    <x v="0"/>
    <m/>
  </r>
  <r>
    <n v="28134"/>
    <n v="823"/>
    <d v="2001-09-19T00:00:00"/>
    <x v="3"/>
    <n v="9995777"/>
    <x v="8"/>
    <x v="0"/>
    <n v="465951.74"/>
    <n v="132073"/>
    <n v="131402.07"/>
    <n v="132073"/>
    <n v="3.5459999999999998"/>
    <n v="2.78"/>
    <x v="0"/>
    <n v="367162.94"/>
    <n v="-101167.91800000001"/>
    <n v="-100653.98562000001"/>
    <x v="1"/>
    <x v="0"/>
    <x v="1"/>
    <x v="8"/>
    <x v="0"/>
    <x v="1"/>
    <x v="0"/>
    <n v="-98157.35"/>
    <n v="-98658.53"/>
    <x v="0"/>
    <x v="2"/>
    <x v="0"/>
    <n v="131402.07"/>
    <n v="98157.35"/>
    <n v="0"/>
    <x v="0"/>
    <m/>
  </r>
  <r>
    <n v="28136"/>
    <n v="856"/>
    <d v="2001-09-19T00:00:00"/>
    <x v="3"/>
    <n v="9996666"/>
    <x v="8"/>
    <x v="0"/>
    <n v="426977.68"/>
    <n v="136544"/>
    <n v="135850.35999999999"/>
    <n v="136544"/>
    <n v="3.1429999999999998"/>
    <n v="2.78"/>
    <x v="0"/>
    <n v="379592.32"/>
    <n v="-49565.472000000002"/>
    <n v="-49313.68067999999"/>
    <x v="1"/>
    <x v="0"/>
    <x v="1"/>
    <x v="8"/>
    <x v="0"/>
    <x v="1"/>
    <x v="0"/>
    <n v="-46732.52"/>
    <n v="-46971.14"/>
    <x v="0"/>
    <x v="0"/>
    <x v="0"/>
    <n v="135850.35999999999"/>
    <n v="46732.52"/>
    <n v="0"/>
    <x v="0"/>
    <m/>
  </r>
  <r>
    <n v="28137"/>
    <n v="856"/>
    <d v="2001-09-19T00:00:00"/>
    <x v="3"/>
    <n v="9996666"/>
    <x v="8"/>
    <x v="0"/>
    <n v="73228.87"/>
    <n v="23418"/>
    <n v="23299.040000000001"/>
    <n v="23418"/>
    <n v="3.1429999999999998"/>
    <n v="2.78"/>
    <x v="0"/>
    <n v="65102.04"/>
    <n v="-8500.7340000000004"/>
    <n v="-8457.5515200000009"/>
    <x v="1"/>
    <x v="0"/>
    <x v="1"/>
    <x v="8"/>
    <x v="0"/>
    <x v="1"/>
    <x v="0"/>
    <n v="-8014.87"/>
    <n v="-8055.79"/>
    <x v="0"/>
    <x v="10"/>
    <x v="0"/>
    <n v="23299.040000000001"/>
    <n v="8014.87"/>
    <n v="0"/>
    <x v="0"/>
    <m/>
  </r>
  <r>
    <n v="28140"/>
    <n v="856"/>
    <d v="2001-09-19T00:00:00"/>
    <x v="3"/>
    <n v="9996666"/>
    <x v="8"/>
    <x v="0"/>
    <n v="368383.32"/>
    <n v="117806"/>
    <n v="117207.55"/>
    <n v="117806"/>
    <n v="3.1429999999999998"/>
    <n v="2.78"/>
    <x v="0"/>
    <n v="327500.68"/>
    <n v="-42763.578000000001"/>
    <n v="-42546.340649999998"/>
    <x v="1"/>
    <x v="0"/>
    <x v="1"/>
    <x v="8"/>
    <x v="0"/>
    <x v="1"/>
    <x v="0"/>
    <n v="-40319.4"/>
    <n v="-40525.26"/>
    <x v="0"/>
    <x v="2"/>
    <x v="0"/>
    <n v="117207.55"/>
    <n v="40319.4"/>
    <n v="0"/>
    <x v="0"/>
    <m/>
  </r>
  <r>
    <n v="28142"/>
    <n v="856"/>
    <d v="2001-09-19T00:00:00"/>
    <x v="3"/>
    <n v="9996666"/>
    <x v="8"/>
    <x v="0"/>
    <n v="332272.34000000003"/>
    <n v="106258"/>
    <n v="105718.21"/>
    <n v="106258"/>
    <n v="3.1429999999999998"/>
    <n v="2.78"/>
    <x v="0"/>
    <n v="295397.24"/>
    <n v="-38571.654000000002"/>
    <n v="-38375.710230000004"/>
    <x v="1"/>
    <x v="0"/>
    <x v="1"/>
    <x v="8"/>
    <x v="0"/>
    <x v="1"/>
    <x v="0"/>
    <n v="-36367.06"/>
    <n v="-36552.75"/>
    <x v="0"/>
    <x v="9"/>
    <x v="0"/>
    <n v="105718.21"/>
    <n v="36367.06"/>
    <n v="0"/>
    <x v="0"/>
    <m/>
  </r>
  <r>
    <n v="28143"/>
    <n v="856"/>
    <d v="2001-09-19T00:00:00"/>
    <x v="3"/>
    <n v="9996666"/>
    <x v="8"/>
    <x v="0"/>
    <n v="75552.259999999995"/>
    <n v="24161"/>
    <n v="24038.26"/>
    <n v="24161"/>
    <n v="3.1429999999999998"/>
    <n v="2.78"/>
    <x v="0"/>
    <n v="67167.58"/>
    <n v="-8770.4429999999993"/>
    <n v="-8725.8883799999985"/>
    <x v="1"/>
    <x v="0"/>
    <x v="1"/>
    <x v="8"/>
    <x v="0"/>
    <x v="1"/>
    <x v="0"/>
    <n v="-8269.16"/>
    <n v="-8311.3799999999992"/>
    <x v="0"/>
    <x v="5"/>
    <x v="0"/>
    <n v="24038.26"/>
    <n v="8269.16"/>
    <n v="0"/>
    <x v="0"/>
    <m/>
  </r>
  <r>
    <n v="28333"/>
    <n v="879"/>
    <d v="2001-09-27T00:00:00"/>
    <x v="3"/>
    <n v="9996817"/>
    <x v="8"/>
    <x v="0"/>
    <n v="731987.03"/>
    <n v="256350"/>
    <n v="255047.75"/>
    <n v="256350"/>
    <n v="2.87"/>
    <n v="2.78"/>
    <x v="0"/>
    <n v="712653"/>
    <n v="-23071.500000000076"/>
    <n v="-22954.297500000077"/>
    <x v="1"/>
    <x v="0"/>
    <x v="1"/>
    <x v="8"/>
    <x v="0"/>
    <x v="1"/>
    <x v="0"/>
    <n v="-18108.39"/>
    <n v="-18200.849999999999"/>
    <x v="0"/>
    <x v="0"/>
    <x v="0"/>
    <n v="255047.75"/>
    <n v="18108.39"/>
    <n v="0"/>
    <x v="0"/>
    <m/>
  </r>
  <r>
    <n v="28334"/>
    <n v="879"/>
    <d v="2001-09-27T00:00:00"/>
    <x v="3"/>
    <n v="9996817"/>
    <x v="8"/>
    <x v="0"/>
    <n v="101784.32000000001"/>
    <n v="35646"/>
    <n v="35464.92"/>
    <n v="35646"/>
    <n v="2.87"/>
    <n v="2.78"/>
    <x v="0"/>
    <n v="99095.88"/>
    <n v="-3208.1400000000108"/>
    <n v="-3191.8428000000104"/>
    <x v="1"/>
    <x v="0"/>
    <x v="1"/>
    <x v="8"/>
    <x v="0"/>
    <x v="1"/>
    <x v="0"/>
    <n v="-2518.0100000000002"/>
    <n v="-2530.87"/>
    <x v="0"/>
    <x v="1"/>
    <x v="0"/>
    <n v="35464.92"/>
    <n v="2518.0100000000002"/>
    <n v="0"/>
    <x v="0"/>
    <m/>
  </r>
  <r>
    <n v="25098"/>
    <n v="437"/>
    <d v="2001-06-07T00:00:00"/>
    <x v="4"/>
    <n v="9993933"/>
    <x v="0"/>
    <x v="0"/>
    <n v="119477.85"/>
    <n v="453847"/>
    <n v="450859.82"/>
    <n v="453847"/>
    <n v="0.26500000000000001"/>
    <n v="0.16"/>
    <x v="0"/>
    <n v="72615.520000000004"/>
    <n v="-47653.935000000005"/>
    <n v="-47340.281100000007"/>
    <x v="0"/>
    <x v="0"/>
    <x v="0"/>
    <x v="0"/>
    <x v="0"/>
    <x v="1"/>
    <x v="0"/>
    <n v="-51848.88"/>
    <n v="-52192.41"/>
    <x v="0"/>
    <x v="0"/>
    <x v="0"/>
    <n v="0"/>
    <n v="51848.88"/>
    <n v="450859.82"/>
    <x v="0"/>
    <m/>
  </r>
  <r>
    <n v="25442"/>
    <n v="713"/>
    <d v="2001-06-29T00:00:00"/>
    <x v="4"/>
    <n v="9994234"/>
    <x v="0"/>
    <x v="0"/>
    <n v="90938.82"/>
    <n v="508563"/>
    <n v="505215.68"/>
    <n v="508563"/>
    <n v="0.18"/>
    <n v="0.16"/>
    <x v="0"/>
    <n v="81370.080000000002"/>
    <n v="-10171.26"/>
    <n v="-10104.313599999994"/>
    <x v="0"/>
    <x v="0"/>
    <x v="0"/>
    <x v="0"/>
    <x v="0"/>
    <x v="1"/>
    <x v="0"/>
    <n v="-15156.47"/>
    <n v="-15256.89"/>
    <x v="0"/>
    <x v="0"/>
    <x v="0"/>
    <n v="0"/>
    <n v="15156.47"/>
    <n v="505215.68"/>
    <x v="0"/>
    <m/>
  </r>
  <r>
    <n v="9934"/>
    <m/>
    <d v="2000-07-07T00:00:00"/>
    <x v="4"/>
    <n v="319934"/>
    <x v="3"/>
    <x v="0"/>
    <n v="15.83"/>
    <n v="177"/>
    <n v="175.84"/>
    <n v="177"/>
    <n v="0.09"/>
    <n v="-2.5000000000000001E-2"/>
    <x v="0"/>
    <n v="-4.4249999999999998"/>
    <n v="-20.355"/>
    <n v="-20.221599999999999"/>
    <x v="0"/>
    <x v="0"/>
    <x v="0"/>
    <x v="3"/>
    <x v="0"/>
    <x v="1"/>
    <x v="0"/>
    <n v="-20.22"/>
    <n v="-20.36"/>
    <x v="0"/>
    <x v="2"/>
    <x v="0"/>
    <n v="0"/>
    <n v="20.22"/>
    <n v="175.84"/>
    <x v="0"/>
    <s v="Sonat Buy Financial - N67489.B"/>
  </r>
  <r>
    <n v="20890"/>
    <m/>
    <d v="2000-11-06T00:00:00"/>
    <x v="4"/>
    <n v="319933"/>
    <x v="3"/>
    <x v="0"/>
    <n v="-7.82"/>
    <n v="315"/>
    <n v="312.93"/>
    <n v="315"/>
    <n v="-2.5000000000000001E-2"/>
    <n v="-2.5000000000000001E-2"/>
    <x v="0"/>
    <n v="-7.875"/>
    <n v="0"/>
    <n v="0"/>
    <x v="0"/>
    <x v="0"/>
    <x v="0"/>
    <x v="3"/>
    <x v="0"/>
    <x v="1"/>
    <x v="0"/>
    <n v="0"/>
    <n v="0"/>
    <x v="0"/>
    <x v="2"/>
    <x v="0"/>
    <n v="0"/>
    <n v="0"/>
    <n v="312.93"/>
    <x v="0"/>
    <s v="Sonat Financial Buy - N73427.B Input as Physical s/b Financi"/>
  </r>
  <r>
    <n v="27284"/>
    <n v="824"/>
    <d v="2001-08-20T00:00:00"/>
    <x v="4"/>
    <n v="9995964"/>
    <x v="3"/>
    <x v="0"/>
    <n v="-5289.09"/>
    <n v="425931"/>
    <n v="423127.56"/>
    <n v="425931"/>
    <n v="-1.2500000000000001E-2"/>
    <n v="-2.5000000000000001E-2"/>
    <x v="0"/>
    <n v="-10648.275000000001"/>
    <n v="-5324.1375000000007"/>
    <n v="-5289.0945000000002"/>
    <x v="0"/>
    <x v="0"/>
    <x v="0"/>
    <x v="3"/>
    <x v="0"/>
    <x v="1"/>
    <x v="0"/>
    <n v="-5289.09"/>
    <n v="-5324.14"/>
    <x v="0"/>
    <x v="2"/>
    <x v="0"/>
    <n v="0"/>
    <n v="5289.09"/>
    <n v="423127.56"/>
    <x v="0"/>
    <m/>
  </r>
  <r>
    <n v="9941"/>
    <m/>
    <d v="2000-07-07T00:00:00"/>
    <x v="4"/>
    <n v="319941"/>
    <x v="4"/>
    <x v="0"/>
    <n v="133.52000000000001"/>
    <n v="-3840"/>
    <n v="-3814.73"/>
    <n v="3840"/>
    <n v="-3.5000000000000003E-2"/>
    <n v="-0.05"/>
    <x v="0"/>
    <n v="192"/>
    <n v="57.6"/>
    <n v="57.220949999999995"/>
    <x v="0"/>
    <x v="0"/>
    <x v="0"/>
    <x v="4"/>
    <x v="0"/>
    <x v="0"/>
    <x v="0"/>
    <n v="114.44"/>
    <n v="115.2"/>
    <x v="0"/>
    <x v="0"/>
    <x v="0"/>
    <n v="0"/>
    <n v="-114.44"/>
    <n v="-3814.73"/>
    <x v="0"/>
    <s v="Tetco-ELA Sale Financial - N73425.A"/>
  </r>
  <r>
    <n v="9952"/>
    <m/>
    <d v="2000-07-07T00:00:00"/>
    <x v="4"/>
    <n v="319952"/>
    <x v="5"/>
    <x v="0"/>
    <n v="-103.71"/>
    <n v="3480"/>
    <n v="3457.09"/>
    <n v="3480"/>
    <n v="-0.03"/>
    <n v="0.35"/>
    <x v="0"/>
    <n v="1218"/>
    <n v="1322.4"/>
    <n v="1313.6942000000001"/>
    <x v="0"/>
    <x v="0"/>
    <x v="0"/>
    <x v="5"/>
    <x v="0"/>
    <x v="1"/>
    <x v="0"/>
    <n v="1313.7"/>
    <n v="1322.4"/>
    <x v="0"/>
    <x v="0"/>
    <x v="0"/>
    <n v="0"/>
    <n v="-1313.7"/>
    <n v="3457.09"/>
    <x v="0"/>
    <s v="TetcoM3 Buy Financial - N73425.8"/>
  </r>
  <r>
    <n v="27285"/>
    <n v="822"/>
    <d v="2001-08-20T00:00:00"/>
    <x v="4"/>
    <n v="9995965"/>
    <x v="6"/>
    <x v="0"/>
    <n v="8011.89"/>
    <n v="111241"/>
    <n v="110508.82"/>
    <n v="111241"/>
    <n v="7.2499999999999995E-2"/>
    <n v="4.4999999999999998E-2"/>
    <x v="0"/>
    <n v="5005.8450000000003"/>
    <n v="-3059.1274999999996"/>
    <n v="-3038.9925499999999"/>
    <x v="0"/>
    <x v="0"/>
    <x v="0"/>
    <x v="6"/>
    <x v="0"/>
    <x v="1"/>
    <x v="0"/>
    <n v="-3591.54"/>
    <n v="-3615.33"/>
    <x v="0"/>
    <x v="2"/>
    <x v="0"/>
    <n v="0"/>
    <n v="3591.54"/>
    <n v="110508.82"/>
    <x v="0"/>
    <m/>
  </r>
  <r>
    <n v="22124"/>
    <n v="218"/>
    <d v="2001-01-17T00:00:00"/>
    <x v="4"/>
    <n v="9991378"/>
    <x v="8"/>
    <x v="0"/>
    <n v="-543598.38"/>
    <n v="-120000"/>
    <n v="-119210.17"/>
    <n v="120000"/>
    <n v="4.5599999999999996"/>
    <n v="2.72"/>
    <x v="0"/>
    <n v="-326400"/>
    <n v="220800"/>
    <n v="219346.71279999992"/>
    <x v="1"/>
    <x v="0"/>
    <x v="1"/>
    <x v="8"/>
    <x v="0"/>
    <x v="0"/>
    <x v="0"/>
    <n v="214697.52"/>
    <n v="216120"/>
    <x v="0"/>
    <x v="2"/>
    <x v="0"/>
    <n v="-119210.17"/>
    <n v="-214697.52"/>
    <n v="0"/>
    <x v="0"/>
    <s v="DS #000218"/>
  </r>
  <r>
    <n v="23849"/>
    <n v="375"/>
    <d v="2001-03-23T00:00:00"/>
    <x v="4"/>
    <n v="9992901"/>
    <x v="8"/>
    <x v="0"/>
    <n v="-183838.84"/>
    <n v="-39995"/>
    <n v="-39731.760000000002"/>
    <n v="39995"/>
    <n v="4.6269999999999998"/>
    <n v="2.72"/>
    <x v="0"/>
    <n v="-108786.4"/>
    <n v="76270.464999999982"/>
    <n v="75768.466319999992"/>
    <x v="1"/>
    <x v="0"/>
    <x v="1"/>
    <x v="8"/>
    <x v="0"/>
    <x v="0"/>
    <x v="0"/>
    <n v="74218.92"/>
    <n v="74710.66"/>
    <x v="0"/>
    <x v="1"/>
    <x v="0"/>
    <n v="-39731.760000000002"/>
    <n v="-74218.92"/>
    <n v="0"/>
    <x v="0"/>
    <s v="DS#000375"/>
  </r>
  <r>
    <n v="24215"/>
    <n v="409"/>
    <d v="2001-04-18T00:00:00"/>
    <x v="4"/>
    <n v="9993176"/>
    <x v="8"/>
    <x v="0"/>
    <n v="-230442.21"/>
    <n v="-49492"/>
    <n v="-49166.25"/>
    <n v="49492"/>
    <n v="4.6870000000000003"/>
    <n v="2.72"/>
    <x v="0"/>
    <n v="-134618.23999999999"/>
    <n v="97350.76400000001"/>
    <n v="96710.013749999998"/>
    <x v="1"/>
    <x v="0"/>
    <x v="1"/>
    <x v="8"/>
    <x v="0"/>
    <x v="0"/>
    <x v="0"/>
    <n v="94792.53"/>
    <n v="95420.58"/>
    <x v="0"/>
    <x v="1"/>
    <x v="0"/>
    <n v="-49166.25"/>
    <n v="-94792.53"/>
    <n v="0"/>
    <x v="0"/>
    <s v="DS #000409"/>
  </r>
  <r>
    <n v="25042"/>
    <n v="352"/>
    <d v="2001-06-05T00:00:00"/>
    <x v="4"/>
    <n v="9992828"/>
    <x v="8"/>
    <x v="0"/>
    <n v="-272430.95"/>
    <n v="-60021"/>
    <n v="-59625.95"/>
    <n v="60021"/>
    <n v="4.569"/>
    <n v="2.72"/>
    <x v="0"/>
    <n v="-163257.12"/>
    <n v="110978.82899999998"/>
    <n v="110248.38154999998"/>
    <x v="1"/>
    <x v="0"/>
    <x v="1"/>
    <x v="8"/>
    <x v="0"/>
    <x v="0"/>
    <x v="0"/>
    <n v="107922.96"/>
    <n v="108638.01"/>
    <x v="0"/>
    <x v="3"/>
    <x v="0"/>
    <n v="-59625.95"/>
    <n v="-107922.96"/>
    <n v="0"/>
    <x v="0"/>
    <s v="DS #000352"/>
  </r>
  <r>
    <n v="25057"/>
    <n v="438"/>
    <d v="2001-06-06T00:00:00"/>
    <x v="4"/>
    <n v="9993419"/>
    <x v="8"/>
    <x v="0"/>
    <n v="-187624.93"/>
    <n v="-40854"/>
    <n v="-40585.1"/>
    <n v="40854"/>
    <n v="4.6230000000000002"/>
    <n v="2.72"/>
    <x v="0"/>
    <n v="-111122.88"/>
    <n v="77745.161999999997"/>
    <n v="77233.445299999992"/>
    <x v="1"/>
    <x v="0"/>
    <x v="1"/>
    <x v="8"/>
    <x v="0"/>
    <x v="0"/>
    <x v="0"/>
    <n v="75650.63"/>
    <n v="76151.86"/>
    <x v="0"/>
    <x v="2"/>
    <x v="0"/>
    <n v="-40585.1"/>
    <n v="-75650.63"/>
    <n v="0"/>
    <x v="0"/>
    <s v="DS #000438"/>
  </r>
  <r>
    <n v="26682"/>
    <n v="730"/>
    <d v="2001-07-11T00:00:00"/>
    <x v="4"/>
    <n v="9995474"/>
    <x v="8"/>
    <x v="0"/>
    <n v="-264944.59999999998"/>
    <n v="-70000"/>
    <n v="-69539.27"/>
    <n v="70000"/>
    <n v="3.81"/>
    <n v="2.72"/>
    <x v="0"/>
    <n v="-190400"/>
    <n v="76300"/>
    <n v="75797.804299999989"/>
    <x v="1"/>
    <x v="0"/>
    <x v="1"/>
    <x v="8"/>
    <x v="0"/>
    <x v="0"/>
    <x v="0"/>
    <n v="73085.77"/>
    <n v="73570"/>
    <x v="0"/>
    <x v="1"/>
    <x v="0"/>
    <n v="-69539.27"/>
    <n v="-73085.77"/>
    <n v="0"/>
    <x v="0"/>
    <m/>
  </r>
  <r>
    <n v="28127"/>
    <n v="843"/>
    <d v="2001-09-19T00:00:00"/>
    <x v="4"/>
    <n v="9996592"/>
    <x v="8"/>
    <x v="0"/>
    <n v="-164680.54999999999"/>
    <n v="-56616"/>
    <n v="-56243.360000000001"/>
    <n v="56616"/>
    <n v="2.9279999999999999"/>
    <n v="2.72"/>
    <x v="0"/>
    <n v="-153995.51999999999"/>
    <n v="11776.127999999986"/>
    <n v="11698.618879999985"/>
    <x v="1"/>
    <x v="0"/>
    <x v="1"/>
    <x v="8"/>
    <x v="0"/>
    <x v="0"/>
    <x v="0"/>
    <n v="9505.1299999999992"/>
    <n v="9568.1"/>
    <x v="0"/>
    <x v="4"/>
    <x v="0"/>
    <n v="-56243.360000000001"/>
    <n v="-9505.1299999999992"/>
    <n v="0"/>
    <x v="0"/>
    <m/>
  </r>
  <r>
    <n v="28128"/>
    <n v="843"/>
    <d v="2001-09-19T00:00:00"/>
    <x v="4"/>
    <n v="9996592"/>
    <x v="8"/>
    <x v="0"/>
    <n v="-119144.41"/>
    <n v="-40961"/>
    <n v="-40691.4"/>
    <n v="40961"/>
    <n v="2.9279999999999999"/>
    <n v="2.72"/>
    <x v="0"/>
    <n v="-111413.92"/>
    <n v="8519.8879999999899"/>
    <n v="8463.8111999999892"/>
    <x v="1"/>
    <x v="0"/>
    <x v="1"/>
    <x v="8"/>
    <x v="0"/>
    <x v="0"/>
    <x v="0"/>
    <n v="6876.85"/>
    <n v="6922.41"/>
    <x v="0"/>
    <x v="9"/>
    <x v="0"/>
    <n v="-40691.4"/>
    <n v="-6876.85"/>
    <n v="0"/>
    <x v="0"/>
    <m/>
  </r>
  <r>
    <n v="28130"/>
    <n v="843"/>
    <d v="2001-09-19T00:00:00"/>
    <x v="4"/>
    <n v="9996592"/>
    <x v="8"/>
    <x v="0"/>
    <n v="-83663.75"/>
    <n v="-28763"/>
    <n v="-28573.68"/>
    <n v="28763"/>
    <n v="2.9279999999999999"/>
    <n v="2.72"/>
    <x v="0"/>
    <n v="-78235.360000000001"/>
    <n v="5982.7039999999924"/>
    <n v="5943.3254399999923"/>
    <x v="1"/>
    <x v="0"/>
    <x v="1"/>
    <x v="8"/>
    <x v="0"/>
    <x v="0"/>
    <x v="0"/>
    <n v="4828.95"/>
    <n v="4860.95"/>
    <x v="0"/>
    <x v="1"/>
    <x v="0"/>
    <n v="-28573.68"/>
    <n v="-4828.95"/>
    <n v="0"/>
    <x v="0"/>
    <m/>
  </r>
  <r>
    <n v="28457"/>
    <n v="917"/>
    <d v="2001-10-16T00:00:00"/>
    <x v="4"/>
    <n v="9996946"/>
    <x v="8"/>
    <x v="0"/>
    <n v="-3032408.72"/>
    <n v="-1000000"/>
    <n v="-993418.09"/>
    <n v="1000000"/>
    <n v="3.0525000000000002"/>
    <n v="2.72"/>
    <x v="0"/>
    <n v="-2720000"/>
    <n v="332500"/>
    <n v="330311.51492500002"/>
    <x v="1"/>
    <x v="0"/>
    <x v="1"/>
    <x v="8"/>
    <x v="0"/>
    <x v="0"/>
    <x v="0"/>
    <n v="291568.21000000002"/>
    <n v="293500"/>
    <x v="0"/>
    <x v="1"/>
    <x v="0"/>
    <n v="-993418.09"/>
    <n v="-291568.21000000002"/>
    <n v="0"/>
    <x v="0"/>
    <m/>
  </r>
  <r>
    <n v="28463"/>
    <n v="919"/>
    <d v="2001-10-18T00:00:00"/>
    <x v="4"/>
    <n v="9996952"/>
    <x v="8"/>
    <x v="0"/>
    <n v="-594064.02"/>
    <n v="-200000"/>
    <n v="-198683.62"/>
    <n v="200000"/>
    <n v="2.99"/>
    <n v="2.72"/>
    <x v="0"/>
    <n v="-544000"/>
    <n v="54000"/>
    <n v="53644.577400000002"/>
    <x v="1"/>
    <x v="0"/>
    <x v="1"/>
    <x v="8"/>
    <x v="0"/>
    <x v="0"/>
    <x v="0"/>
    <n v="45895.92"/>
    <n v="46200"/>
    <x v="0"/>
    <x v="1"/>
    <x v="0"/>
    <n v="-198683.62"/>
    <n v="-45895.92"/>
    <n v="0"/>
    <x v="0"/>
    <m/>
  </r>
  <r>
    <n v="28465"/>
    <n v="921"/>
    <d v="2001-10-18T00:00:00"/>
    <x v="4"/>
    <n v="9996954"/>
    <x v="8"/>
    <x v="0"/>
    <n v="-7731822.1100000003"/>
    <n v="-2735694"/>
    <n v="-2717687.91"/>
    <n v="2735694"/>
    <n v="2.8450000000000002"/>
    <n v="2.72"/>
    <x v="0"/>
    <n v="-7441087.6800000006"/>
    <n v="341961.75"/>
    <n v="339710.98875000002"/>
    <x v="1"/>
    <x v="0"/>
    <x v="1"/>
    <x v="8"/>
    <x v="0"/>
    <x v="0"/>
    <x v="0"/>
    <n v="233721.16"/>
    <n v="235269.68"/>
    <x v="0"/>
    <x v="1"/>
    <x v="0"/>
    <n v="-2717687.91"/>
    <n v="-233721.16"/>
    <n v="0"/>
    <x v="0"/>
    <m/>
  </r>
  <r>
    <n v="9916"/>
    <m/>
    <d v="2000-07-07T00:00:00"/>
    <x v="4"/>
    <n v="319916"/>
    <x v="8"/>
    <x v="0"/>
    <n v="437.25"/>
    <n v="177"/>
    <n v="175.84"/>
    <n v="177"/>
    <n v="2.4866999999999999"/>
    <n v="2.74"/>
    <x v="0"/>
    <n v="484.98"/>
    <n v="44.834100000000056"/>
    <n v="44.540272000000051"/>
    <x v="1"/>
    <x v="0"/>
    <x v="1"/>
    <x v="8"/>
    <x v="0"/>
    <x v="1"/>
    <x v="0"/>
    <n v="47.88"/>
    <n v="48.2"/>
    <x v="0"/>
    <x v="0"/>
    <x v="0"/>
    <n v="175.84"/>
    <n v="-47.88"/>
    <n v="0"/>
    <x v="0"/>
    <s v="Nymex Buy N67489.1"/>
  </r>
  <r>
    <n v="9917"/>
    <m/>
    <d v="2000-07-07T00:00:00"/>
    <x v="4"/>
    <n v="319917"/>
    <x v="8"/>
    <x v="0"/>
    <n v="869.4"/>
    <n v="315"/>
    <n v="312.93"/>
    <n v="315"/>
    <n v="2.7783000000000002"/>
    <n v="2.74"/>
    <x v="0"/>
    <n v="863.1"/>
    <n v="-12.064500000000001"/>
    <n v="-11.985219000000001"/>
    <x v="1"/>
    <x v="0"/>
    <x v="1"/>
    <x v="8"/>
    <x v="0"/>
    <x v="1"/>
    <x v="0"/>
    <n v="-6.04"/>
    <n v="-6.08"/>
    <x v="0"/>
    <x v="0"/>
    <x v="0"/>
    <n v="312.93"/>
    <n v="6.04"/>
    <n v="0"/>
    <x v="0"/>
    <s v="Nymex Buy N73425.1"/>
  </r>
  <r>
    <n v="22078"/>
    <n v="189"/>
    <d v="2001-01-09T00:00:00"/>
    <x v="4"/>
    <n v="9991337"/>
    <x v="8"/>
    <x v="0"/>
    <n v="1130013.08"/>
    <n v="250000"/>
    <n v="248354.52"/>
    <n v="250000"/>
    <n v="4.55"/>
    <n v="2.74"/>
    <x v="0"/>
    <n v="685000"/>
    <n v="-452500"/>
    <n v="-449521.68119999988"/>
    <x v="1"/>
    <x v="0"/>
    <x v="0"/>
    <x v="8"/>
    <x v="0"/>
    <x v="1"/>
    <x v="0"/>
    <n v="-444802.95"/>
    <n v="-447750"/>
    <x v="0"/>
    <x v="0"/>
    <x v="0"/>
    <n v="248354.52"/>
    <n v="444802.95"/>
    <n v="0"/>
    <x v="0"/>
    <s v="DS #000189"/>
  </r>
  <r>
    <n v="22243"/>
    <n v="231"/>
    <d v="2001-01-26T00:00:00"/>
    <x v="4"/>
    <n v="9991399"/>
    <x v="8"/>
    <x v="0"/>
    <n v="309449.74"/>
    <n v="70000"/>
    <n v="69539.27"/>
    <n v="70000"/>
    <n v="4.45"/>
    <n v="2.74"/>
    <x v="0"/>
    <n v="191800"/>
    <n v="-119700"/>
    <n v="-118912.1517"/>
    <x v="1"/>
    <x v="0"/>
    <x v="1"/>
    <x v="8"/>
    <x v="0"/>
    <x v="1"/>
    <x v="0"/>
    <n v="-117590.9"/>
    <n v="-118370"/>
    <x v="0"/>
    <x v="2"/>
    <x v="0"/>
    <n v="69539.27"/>
    <n v="117590.9"/>
    <n v="0"/>
    <x v="0"/>
    <s v="DS #000231"/>
  </r>
  <r>
    <n v="22256"/>
    <n v="191"/>
    <d v="2001-01-26T00:00:00"/>
    <x v="4"/>
    <n v="9991338"/>
    <x v="8"/>
    <x v="0"/>
    <n v="431143.45"/>
    <n v="100000"/>
    <n v="99341.81"/>
    <n v="100000"/>
    <n v="4.34"/>
    <n v="2.74"/>
    <x v="0"/>
    <n v="274000"/>
    <n v="-160000"/>
    <n v="-158946.89599999995"/>
    <x v="1"/>
    <x v="0"/>
    <x v="1"/>
    <x v="8"/>
    <x v="0"/>
    <x v="1"/>
    <x v="0"/>
    <n v="-157059.4"/>
    <n v="-158100"/>
    <x v="0"/>
    <x v="2"/>
    <x v="0"/>
    <n v="99341.81"/>
    <n v="157059.4"/>
    <n v="0"/>
    <x v="0"/>
    <s v="DS #000191"/>
  </r>
  <r>
    <n v="22304"/>
    <n v="198"/>
    <d v="2001-01-30T00:00:00"/>
    <x v="4"/>
    <n v="9991350"/>
    <x v="8"/>
    <x v="0"/>
    <n v="203650.71"/>
    <n v="40000"/>
    <n v="39736.720000000001"/>
    <n v="40000"/>
    <n v="5.125"/>
    <n v="2.74"/>
    <x v="0"/>
    <n v="109600"/>
    <n v="-95400"/>
    <n v="-94772.0772"/>
    <x v="1"/>
    <x v="0"/>
    <x v="1"/>
    <x v="8"/>
    <x v="0"/>
    <x v="1"/>
    <x v="0"/>
    <n v="-94017.09"/>
    <n v="-94640"/>
    <x v="0"/>
    <x v="1"/>
    <x v="0"/>
    <n v="39736.720000000001"/>
    <n v="94017.09"/>
    <n v="0"/>
    <x v="0"/>
    <s v="DS #000198"/>
  </r>
  <r>
    <n v="22305"/>
    <n v="198"/>
    <d v="2001-01-30T00:00:00"/>
    <x v="4"/>
    <n v="9991350"/>
    <x v="8"/>
    <x v="0"/>
    <n v="509126.77"/>
    <n v="100000"/>
    <n v="99341.81"/>
    <n v="100000"/>
    <n v="5.125"/>
    <n v="2.74"/>
    <x v="0"/>
    <n v="274000"/>
    <n v="-238500"/>
    <n v="-236930.21684999997"/>
    <x v="1"/>
    <x v="0"/>
    <x v="1"/>
    <x v="8"/>
    <x v="0"/>
    <x v="1"/>
    <x v="0"/>
    <n v="-235042.72"/>
    <n v="-236600"/>
    <x v="0"/>
    <x v="0"/>
    <x v="0"/>
    <n v="99341.81"/>
    <n v="235042.72"/>
    <n v="0"/>
    <x v="0"/>
    <s v="DS #000198"/>
  </r>
  <r>
    <n v="22306"/>
    <n v="198"/>
    <d v="2001-01-30T00:00:00"/>
    <x v="4"/>
    <n v="9991350"/>
    <x v="8"/>
    <x v="0"/>
    <n v="356388.74"/>
    <n v="70000"/>
    <n v="69539.27"/>
    <n v="70000"/>
    <n v="5.125"/>
    <n v="2.74"/>
    <x v="0"/>
    <n v="191800"/>
    <n v="-166950"/>
    <n v="-165851.15894999998"/>
    <x v="1"/>
    <x v="0"/>
    <x v="1"/>
    <x v="8"/>
    <x v="0"/>
    <x v="1"/>
    <x v="0"/>
    <n v="-164529.9"/>
    <n v="-165620"/>
    <x v="0"/>
    <x v="0"/>
    <x v="0"/>
    <n v="69539.27"/>
    <n v="164529.9"/>
    <n v="0"/>
    <x v="0"/>
    <s v="DS #000198"/>
  </r>
  <r>
    <n v="22307"/>
    <n v="198"/>
    <d v="2001-01-30T00:00:00"/>
    <x v="4"/>
    <n v="9991350"/>
    <x v="8"/>
    <x v="0"/>
    <n v="203650.71"/>
    <n v="40000"/>
    <n v="39736.720000000001"/>
    <n v="40000"/>
    <n v="5.125"/>
    <n v="2.74"/>
    <x v="0"/>
    <n v="109600"/>
    <n v="-95400"/>
    <n v="-94772.0772"/>
    <x v="1"/>
    <x v="0"/>
    <x v="1"/>
    <x v="8"/>
    <x v="0"/>
    <x v="1"/>
    <x v="0"/>
    <n v="-94017.09"/>
    <n v="-94640"/>
    <x v="0"/>
    <x v="0"/>
    <x v="0"/>
    <n v="39736.720000000001"/>
    <n v="94017.09"/>
    <n v="0"/>
    <x v="0"/>
    <s v="DS #000198"/>
  </r>
  <r>
    <n v="22570"/>
    <n v="295"/>
    <d v="2001-02-16T00:00:00"/>
    <x v="4"/>
    <n v="9991566"/>
    <x v="8"/>
    <x v="0"/>
    <n v="222277.3"/>
    <n v="50000"/>
    <n v="49670.9"/>
    <n v="50000"/>
    <n v="4.4749999999999996"/>
    <n v="2.74"/>
    <x v="0"/>
    <n v="137000"/>
    <n v="-86750"/>
    <n v="-86179.011499999979"/>
    <x v="1"/>
    <x v="0"/>
    <x v="1"/>
    <x v="8"/>
    <x v="0"/>
    <x v="1"/>
    <x v="0"/>
    <n v="-85235.27"/>
    <n v="-85800"/>
    <x v="0"/>
    <x v="2"/>
    <x v="0"/>
    <n v="49670.9"/>
    <n v="85235.27"/>
    <n v="0"/>
    <x v="0"/>
    <s v="DS #000295"/>
  </r>
  <r>
    <n v="22573"/>
    <n v="295"/>
    <d v="2001-02-16T00:00:00"/>
    <x v="4"/>
    <n v="9991566"/>
    <x v="8"/>
    <x v="0"/>
    <n v="155594.10999999999"/>
    <n v="35000"/>
    <n v="34769.629999999997"/>
    <n v="35000"/>
    <n v="4.4749999999999996"/>
    <n v="2.74"/>
    <x v="0"/>
    <n v="95900"/>
    <n v="-60725"/>
    <n v="-60325.308049999978"/>
    <x v="1"/>
    <x v="0"/>
    <x v="1"/>
    <x v="8"/>
    <x v="0"/>
    <x v="1"/>
    <x v="0"/>
    <n v="-59664.69"/>
    <n v="-60060"/>
    <x v="0"/>
    <x v="3"/>
    <x v="0"/>
    <n v="34769.629999999997"/>
    <n v="59664.69"/>
    <n v="0"/>
    <x v="0"/>
    <s v="DS #000295"/>
  </r>
  <r>
    <n v="22597"/>
    <n v="298"/>
    <d v="2001-02-16T00:00:00"/>
    <x v="4"/>
    <n v="9991583"/>
    <x v="8"/>
    <x v="0"/>
    <n v="98547.07"/>
    <n v="20000"/>
    <n v="19868.36"/>
    <n v="20000"/>
    <n v="4.96"/>
    <n v="2.74"/>
    <x v="0"/>
    <n v="54800"/>
    <n v="-44400"/>
    <n v="-44107.759199999993"/>
    <x v="1"/>
    <x v="0"/>
    <x v="1"/>
    <x v="8"/>
    <x v="0"/>
    <x v="1"/>
    <x v="0"/>
    <n v="-43730.26"/>
    <n v="-44020"/>
    <x v="0"/>
    <x v="0"/>
    <x v="0"/>
    <n v="19868.36"/>
    <n v="43730.26"/>
    <n v="0"/>
    <x v="0"/>
    <s v="DS #000298"/>
  </r>
  <r>
    <n v="22598"/>
    <n v="298"/>
    <d v="2001-02-16T00:00:00"/>
    <x v="4"/>
    <n v="9991583"/>
    <x v="8"/>
    <x v="0"/>
    <n v="49273.54"/>
    <n v="10000"/>
    <n v="9934.18"/>
    <n v="10000"/>
    <n v="4.96"/>
    <n v="2.74"/>
    <x v="0"/>
    <n v="27400"/>
    <n v="-22200"/>
    <n v="-22053.879599999997"/>
    <x v="1"/>
    <x v="0"/>
    <x v="1"/>
    <x v="8"/>
    <x v="0"/>
    <x v="1"/>
    <x v="0"/>
    <n v="-21865.13"/>
    <n v="-22010"/>
    <x v="0"/>
    <x v="2"/>
    <x v="0"/>
    <n v="9934.18"/>
    <n v="21865.13"/>
    <n v="0"/>
    <x v="0"/>
    <s v="DS #000298"/>
  </r>
  <r>
    <n v="22612"/>
    <n v="295"/>
    <d v="2001-02-16T00:00:00"/>
    <x v="4"/>
    <n v="9991566"/>
    <x v="8"/>
    <x v="0"/>
    <n v="333415.95"/>
    <n v="75000"/>
    <n v="74506.36"/>
    <n v="75000"/>
    <n v="4.4749999999999996"/>
    <n v="2.74"/>
    <x v="0"/>
    <n v="205500"/>
    <n v="-130125"/>
    <n v="-129268.53459999996"/>
    <x v="1"/>
    <x v="0"/>
    <x v="1"/>
    <x v="8"/>
    <x v="0"/>
    <x v="1"/>
    <x v="0"/>
    <n v="-127852.91"/>
    <n v="-128700"/>
    <x v="0"/>
    <x v="0"/>
    <x v="0"/>
    <n v="74506.36"/>
    <n v="127852.91"/>
    <n v="0"/>
    <x v="0"/>
    <s v="DS #000295"/>
  </r>
  <r>
    <n v="22613"/>
    <n v="295"/>
    <d v="2001-02-16T00:00:00"/>
    <x v="4"/>
    <n v="9991566"/>
    <x v="8"/>
    <x v="0"/>
    <n v="333415.95"/>
    <n v="75000"/>
    <n v="74506.36"/>
    <n v="75000"/>
    <n v="4.4749999999999996"/>
    <n v="2.74"/>
    <x v="0"/>
    <n v="205500"/>
    <n v="-130125"/>
    <n v="-129268.53459999996"/>
    <x v="1"/>
    <x v="0"/>
    <x v="1"/>
    <x v="8"/>
    <x v="0"/>
    <x v="1"/>
    <x v="0"/>
    <n v="-127852.91"/>
    <n v="-128700"/>
    <x v="0"/>
    <x v="0"/>
    <x v="0"/>
    <n v="74506.36"/>
    <n v="127852.91"/>
    <n v="0"/>
    <x v="0"/>
    <s v="DS #000295"/>
  </r>
  <r>
    <n v="22640"/>
    <n v="304"/>
    <d v="2001-02-20T00:00:00"/>
    <x v="4"/>
    <n v="9991589"/>
    <x v="8"/>
    <x v="0"/>
    <n v="222028.94"/>
    <n v="50000"/>
    <n v="49670.9"/>
    <n v="50000"/>
    <n v="4.47"/>
    <n v="2.74"/>
    <x v="0"/>
    <n v="137000"/>
    <n v="-86500"/>
    <n v="-85930.656999999977"/>
    <x v="1"/>
    <x v="0"/>
    <x v="1"/>
    <x v="8"/>
    <x v="0"/>
    <x v="1"/>
    <x v="0"/>
    <n v="-84986.92"/>
    <n v="-85550"/>
    <x v="0"/>
    <x v="2"/>
    <x v="0"/>
    <n v="49670.9"/>
    <n v="84986.92"/>
    <n v="0"/>
    <x v="0"/>
    <s v="DS #000304"/>
  </r>
  <r>
    <n v="22641"/>
    <n v="304"/>
    <d v="2001-02-20T00:00:00"/>
    <x v="4"/>
    <n v="9991589"/>
    <x v="8"/>
    <x v="0"/>
    <n v="177623.15"/>
    <n v="40000"/>
    <n v="39736.720000000001"/>
    <n v="40000"/>
    <n v="4.47"/>
    <n v="2.74"/>
    <x v="0"/>
    <n v="109600"/>
    <n v="-69200"/>
    <n v="-68744.525599999979"/>
    <x v="1"/>
    <x v="0"/>
    <x v="1"/>
    <x v="8"/>
    <x v="0"/>
    <x v="1"/>
    <x v="0"/>
    <n v="-67989.53"/>
    <n v="-68440"/>
    <x v="0"/>
    <x v="0"/>
    <x v="0"/>
    <n v="39736.720000000001"/>
    <n v="67989.53"/>
    <n v="0"/>
    <x v="0"/>
    <s v="DS#000304"/>
  </r>
  <r>
    <n v="22844"/>
    <n v="325"/>
    <d v="2001-03-07T00:00:00"/>
    <x v="4"/>
    <n v="9991947"/>
    <x v="8"/>
    <x v="0"/>
    <n v="32574.18"/>
    <n v="6000"/>
    <n v="5960.51"/>
    <n v="6000"/>
    <n v="5.4649999999999999"/>
    <n v="2.74"/>
    <x v="0"/>
    <n v="16440"/>
    <n v="-16350"/>
    <n v="-16242.389749999998"/>
    <x v="1"/>
    <x v="0"/>
    <x v="1"/>
    <x v="8"/>
    <x v="0"/>
    <x v="1"/>
    <x v="0"/>
    <n v="-16129.14"/>
    <n v="-16236"/>
    <x v="0"/>
    <x v="2"/>
    <x v="0"/>
    <n v="5960.51"/>
    <n v="16129.14"/>
    <n v="0"/>
    <x v="0"/>
    <s v="DS #000325"/>
  </r>
  <r>
    <n v="22845"/>
    <n v="325"/>
    <d v="2001-03-07T00:00:00"/>
    <x v="4"/>
    <n v="9991947"/>
    <x v="8"/>
    <x v="0"/>
    <n v="21716.12"/>
    <n v="4000"/>
    <n v="3973.67"/>
    <n v="4000"/>
    <n v="5.4649999999999999"/>
    <n v="2.74"/>
    <x v="0"/>
    <n v="10960"/>
    <n v="-10900"/>
    <n v="-10828.250749999999"/>
    <x v="1"/>
    <x v="0"/>
    <x v="1"/>
    <x v="8"/>
    <x v="0"/>
    <x v="1"/>
    <x v="0"/>
    <n v="-10752.76"/>
    <n v="-10824"/>
    <x v="0"/>
    <x v="2"/>
    <x v="0"/>
    <n v="3973.67"/>
    <n v="10752.76"/>
    <n v="0"/>
    <x v="0"/>
    <s v="DS #000325"/>
  </r>
  <r>
    <n v="22846"/>
    <n v="325"/>
    <d v="2001-03-07T00:00:00"/>
    <x v="4"/>
    <n v="9991947"/>
    <x v="8"/>
    <x v="0"/>
    <n v="108580.6"/>
    <n v="20000"/>
    <n v="19868.36"/>
    <n v="20000"/>
    <n v="5.4649999999999999"/>
    <n v="2.74"/>
    <x v="0"/>
    <n v="54800"/>
    <n v="-54500"/>
    <n v="-54141.280999999995"/>
    <x v="1"/>
    <x v="0"/>
    <x v="1"/>
    <x v="8"/>
    <x v="0"/>
    <x v="1"/>
    <x v="0"/>
    <n v="-53763.79"/>
    <n v="-54120"/>
    <x v="0"/>
    <x v="2"/>
    <x v="0"/>
    <n v="19868.36"/>
    <n v="53763.79"/>
    <n v="0"/>
    <x v="0"/>
    <s v="DS #000325"/>
  </r>
  <r>
    <n v="22848"/>
    <n v="325"/>
    <d v="2001-03-07T00:00:00"/>
    <x v="4"/>
    <n v="9991947"/>
    <x v="8"/>
    <x v="0"/>
    <n v="10858.06"/>
    <n v="2000"/>
    <n v="1986.84"/>
    <n v="2000"/>
    <n v="5.4649999999999999"/>
    <n v="2.74"/>
    <x v="0"/>
    <n v="5480"/>
    <n v="-5450"/>
    <n v="-5414.1389999999992"/>
    <x v="1"/>
    <x v="0"/>
    <x v="1"/>
    <x v="8"/>
    <x v="0"/>
    <x v="1"/>
    <x v="0"/>
    <n v="-5376.38"/>
    <n v="-5412"/>
    <x v="0"/>
    <x v="2"/>
    <x v="0"/>
    <n v="1986.84"/>
    <n v="5376.38"/>
    <n v="0"/>
    <x v="0"/>
    <s v="DS #000325"/>
  </r>
  <r>
    <n v="22850"/>
    <n v="325"/>
    <d v="2001-03-07T00:00:00"/>
    <x v="4"/>
    <n v="9991947"/>
    <x v="8"/>
    <x v="0"/>
    <n v="70577.39"/>
    <n v="13000"/>
    <n v="12914.44"/>
    <n v="13000"/>
    <n v="5.4649999999999999"/>
    <n v="2.74"/>
    <x v="0"/>
    <n v="35620"/>
    <n v="-35425"/>
    <n v="-35191.848999999995"/>
    <x v="1"/>
    <x v="0"/>
    <x v="1"/>
    <x v="8"/>
    <x v="0"/>
    <x v="1"/>
    <x v="0"/>
    <n v="-34946.46"/>
    <n v="-35178"/>
    <x v="0"/>
    <x v="3"/>
    <x v="0"/>
    <n v="12914.44"/>
    <n v="34946.46"/>
    <n v="0"/>
    <x v="0"/>
    <s v="DS #000325"/>
  </r>
  <r>
    <n v="23777"/>
    <n v="347"/>
    <d v="2001-03-19T00:00:00"/>
    <x v="4"/>
    <n v="9992814"/>
    <x v="8"/>
    <x v="0"/>
    <n v="184021.77"/>
    <n v="40793"/>
    <n v="40524.5"/>
    <n v="40793"/>
    <n v="4.5410000000000004"/>
    <n v="2.74"/>
    <x v="0"/>
    <n v="111772.82"/>
    <n v="-73468.192999999999"/>
    <n v="-72984.624500000005"/>
    <x v="1"/>
    <x v="0"/>
    <x v="1"/>
    <x v="8"/>
    <x v="0"/>
    <x v="1"/>
    <x v="0"/>
    <n v="-72214.67"/>
    <n v="-72693.13"/>
    <x v="0"/>
    <x v="2"/>
    <x v="0"/>
    <n v="40524.5"/>
    <n v="72214.67"/>
    <n v="0"/>
    <x v="0"/>
    <s v="DS #000347"/>
  </r>
  <r>
    <n v="23778"/>
    <n v="347"/>
    <d v="2001-03-19T00:00:00"/>
    <x v="4"/>
    <n v="9992814"/>
    <x v="8"/>
    <x v="0"/>
    <n v="135333.35"/>
    <n v="30000"/>
    <n v="29802.54"/>
    <n v="30000"/>
    <n v="4.5410000000000004"/>
    <n v="2.74"/>
    <x v="0"/>
    <n v="82200"/>
    <n v="-54030"/>
    <n v="-53674.374540000004"/>
    <x v="1"/>
    <x v="0"/>
    <x v="1"/>
    <x v="8"/>
    <x v="0"/>
    <x v="1"/>
    <x v="0"/>
    <n v="-53108.13"/>
    <n v="-53460"/>
    <x v="0"/>
    <x v="0"/>
    <x v="0"/>
    <n v="29802.54"/>
    <n v="53108.13"/>
    <n v="0"/>
    <x v="0"/>
    <s v="DS #000347"/>
  </r>
  <r>
    <n v="23779"/>
    <n v="347"/>
    <d v="2001-03-19T00:00:00"/>
    <x v="4"/>
    <n v="9992814"/>
    <x v="8"/>
    <x v="0"/>
    <n v="6315.56"/>
    <n v="1400"/>
    <n v="1390.79"/>
    <n v="1400"/>
    <n v="4.5410000000000004"/>
    <n v="2.74"/>
    <x v="0"/>
    <n v="3836"/>
    <n v="-2521.4"/>
    <n v="-2504.8127899999999"/>
    <x v="1"/>
    <x v="0"/>
    <x v="1"/>
    <x v="8"/>
    <x v="0"/>
    <x v="1"/>
    <x v="0"/>
    <n v="-2478.38"/>
    <n v="-2494.8000000000002"/>
    <x v="0"/>
    <x v="0"/>
    <x v="0"/>
    <n v="1390.79"/>
    <n v="2478.38"/>
    <n v="0"/>
    <x v="0"/>
    <s v="DS #000347"/>
  </r>
  <r>
    <n v="23780"/>
    <n v="347"/>
    <d v="2001-03-19T00:00:00"/>
    <x v="4"/>
    <n v="9992814"/>
    <x v="8"/>
    <x v="0"/>
    <n v="18044.45"/>
    <n v="4000"/>
    <n v="3973.67"/>
    <n v="4000"/>
    <n v="4.5410000000000004"/>
    <n v="2.74"/>
    <x v="0"/>
    <n v="10960"/>
    <n v="-7204"/>
    <n v="-7156.579670000001"/>
    <x v="1"/>
    <x v="0"/>
    <x v="1"/>
    <x v="8"/>
    <x v="0"/>
    <x v="1"/>
    <x v="0"/>
    <n v="-7081.08"/>
    <n v="-7128"/>
    <x v="0"/>
    <x v="5"/>
    <x v="0"/>
    <n v="3973.67"/>
    <n v="7081.08"/>
    <n v="0"/>
    <x v="0"/>
    <s v="DS #000347"/>
  </r>
  <r>
    <n v="23782"/>
    <n v="347"/>
    <d v="2001-03-19T00:00:00"/>
    <x v="4"/>
    <n v="9992814"/>
    <x v="8"/>
    <x v="0"/>
    <n v="7217.78"/>
    <n v="1600"/>
    <n v="1589.47"/>
    <n v="1600"/>
    <n v="4.5410000000000004"/>
    <n v="2.74"/>
    <x v="0"/>
    <n v="4384"/>
    <n v="-2881.6"/>
    <n v="-2862.6354700000002"/>
    <x v="1"/>
    <x v="0"/>
    <x v="1"/>
    <x v="8"/>
    <x v="0"/>
    <x v="1"/>
    <x v="0"/>
    <n v="-2832.43"/>
    <n v="-2851.2"/>
    <x v="0"/>
    <x v="2"/>
    <x v="0"/>
    <n v="1589.47"/>
    <n v="2832.43"/>
    <n v="0"/>
    <x v="0"/>
    <s v="DS #000347"/>
  </r>
  <r>
    <n v="23796"/>
    <n v="348"/>
    <d v="2001-03-19T00:00:00"/>
    <x v="4"/>
    <n v="9992815"/>
    <x v="8"/>
    <x v="0"/>
    <n v="76747.509999999995"/>
    <n v="16704"/>
    <n v="16594.060000000001"/>
    <n v="16704"/>
    <n v="4.625"/>
    <n v="2.74"/>
    <x v="0"/>
    <n v="45768.959999999999"/>
    <n v="-31487.040000000001"/>
    <n v="-31279.803099999997"/>
    <x v="1"/>
    <x v="0"/>
    <x v="1"/>
    <x v="8"/>
    <x v="0"/>
    <x v="1"/>
    <x v="0"/>
    <n v="-30964.51"/>
    <n v="-31169.66"/>
    <x v="0"/>
    <x v="2"/>
    <x v="0"/>
    <n v="16594.060000000001"/>
    <n v="30964.51"/>
    <n v="0"/>
    <x v="0"/>
    <s v="DS #000348"/>
  </r>
  <r>
    <n v="23797"/>
    <n v="348"/>
    <d v="2001-03-19T00:00:00"/>
    <x v="4"/>
    <n v="9992815"/>
    <x v="8"/>
    <x v="0"/>
    <n v="22972.79"/>
    <n v="5000"/>
    <n v="4967.09"/>
    <n v="5000"/>
    <n v="4.625"/>
    <n v="2.74"/>
    <x v="0"/>
    <n v="13700"/>
    <n v="-9425"/>
    <n v="-9362.9646499999999"/>
    <x v="1"/>
    <x v="0"/>
    <x v="1"/>
    <x v="8"/>
    <x v="0"/>
    <x v="1"/>
    <x v="0"/>
    <n v="-9268.59"/>
    <n v="-9330"/>
    <x v="0"/>
    <x v="5"/>
    <x v="0"/>
    <n v="4967.09"/>
    <n v="9268.59"/>
    <n v="0"/>
    <x v="0"/>
    <s v="DS #000348"/>
  </r>
  <r>
    <n v="23905"/>
    <n v="373"/>
    <d v="2001-03-30T00:00:00"/>
    <x v="4"/>
    <n v="9992906"/>
    <x v="8"/>
    <x v="0"/>
    <n v="68009.399999999994"/>
    <n v="15000"/>
    <n v="14901.27"/>
    <n v="15000"/>
    <n v="4.5640000000000001"/>
    <n v="2.74"/>
    <x v="0"/>
    <n v="41100"/>
    <n v="-27360"/>
    <n v="-27179.91648"/>
    <x v="1"/>
    <x v="0"/>
    <x v="1"/>
    <x v="8"/>
    <x v="0"/>
    <x v="1"/>
    <x v="0"/>
    <n v="-26896.79"/>
    <n v="-27075"/>
    <x v="0"/>
    <x v="0"/>
    <x v="0"/>
    <n v="14901.27"/>
    <n v="26896.79"/>
    <n v="0"/>
    <x v="0"/>
    <s v="DS#000373"/>
  </r>
  <r>
    <n v="23913"/>
    <n v="373"/>
    <d v="2001-03-30T00:00:00"/>
    <x v="4"/>
    <n v="9992906"/>
    <x v="8"/>
    <x v="0"/>
    <n v="18135.84"/>
    <n v="4000"/>
    <n v="3973.67"/>
    <n v="4000"/>
    <n v="4.5640000000000001"/>
    <n v="2.74"/>
    <x v="0"/>
    <n v="10960"/>
    <n v="-7296"/>
    <n v="-7247.97408"/>
    <x v="1"/>
    <x v="0"/>
    <x v="1"/>
    <x v="8"/>
    <x v="0"/>
    <x v="1"/>
    <x v="0"/>
    <n v="-7172.48"/>
    <n v="-7220"/>
    <x v="0"/>
    <x v="2"/>
    <x v="0"/>
    <n v="3973.67"/>
    <n v="7172.48"/>
    <n v="0"/>
    <x v="0"/>
    <s v="DS#000373"/>
  </r>
  <r>
    <n v="23916"/>
    <n v="359"/>
    <d v="2001-03-30T00:00:00"/>
    <x v="4"/>
    <n v="9992882"/>
    <x v="8"/>
    <x v="0"/>
    <n v="43594.94"/>
    <n v="9266"/>
    <n v="9205.01"/>
    <n v="9266"/>
    <n v="4.7359999999999998"/>
    <n v="2.74"/>
    <x v="0"/>
    <n v="25388.84"/>
    <n v="-18494.935999999994"/>
    <n v="-18373.199959999998"/>
    <x v="1"/>
    <x v="0"/>
    <x v="1"/>
    <x v="8"/>
    <x v="0"/>
    <x v="1"/>
    <x v="0"/>
    <n v="-18198.310000000001"/>
    <n v="-18318.88"/>
    <x v="0"/>
    <x v="7"/>
    <x v="0"/>
    <n v="9205.01"/>
    <n v="18198.310000000001"/>
    <n v="0"/>
    <x v="0"/>
    <s v="DS #000359"/>
  </r>
  <r>
    <n v="23917"/>
    <n v="373"/>
    <d v="2001-03-30T00:00:00"/>
    <x v="4"/>
    <n v="9992906"/>
    <x v="8"/>
    <x v="0"/>
    <n v="93168.35"/>
    <n v="20549"/>
    <n v="20413.75"/>
    <n v="20549"/>
    <n v="4.5640000000000001"/>
    <n v="2.74"/>
    <x v="0"/>
    <n v="56304.26"/>
    <n v="-37481.375999999997"/>
    <n v="-37234.68"/>
    <x v="1"/>
    <x v="0"/>
    <x v="1"/>
    <x v="8"/>
    <x v="0"/>
    <x v="1"/>
    <x v="0"/>
    <n v="-36846.82"/>
    <n v="-37090.949999999997"/>
    <x v="0"/>
    <x v="7"/>
    <x v="0"/>
    <n v="20413.75"/>
    <n v="36846.82"/>
    <n v="0"/>
    <x v="0"/>
    <s v="DS#000373"/>
  </r>
  <r>
    <n v="23925"/>
    <n v="360"/>
    <d v="2001-03-30T00:00:00"/>
    <x v="4"/>
    <n v="9992884"/>
    <x v="8"/>
    <x v="0"/>
    <n v="55726.33"/>
    <n v="11847"/>
    <n v="11769.02"/>
    <n v="11847"/>
    <n v="4.7350000000000003"/>
    <n v="2.74"/>
    <x v="0"/>
    <n v="32460.78"/>
    <n v="-23634.765000000003"/>
    <n v="-23479.194900000002"/>
    <x v="1"/>
    <x v="0"/>
    <x v="1"/>
    <x v="8"/>
    <x v="0"/>
    <x v="1"/>
    <x v="0"/>
    <n v="-23255.59"/>
    <n v="-23409.67"/>
    <x v="0"/>
    <x v="3"/>
    <x v="0"/>
    <n v="11769.02"/>
    <n v="23255.59"/>
    <n v="0"/>
    <x v="0"/>
    <s v="DS #000360"/>
  </r>
  <r>
    <n v="23933"/>
    <n v="375"/>
    <d v="2001-03-30T00:00:00"/>
    <x v="4"/>
    <n v="9992899"/>
    <x v="8"/>
    <x v="0"/>
    <n v="45965.46"/>
    <n v="10000"/>
    <n v="9934.18"/>
    <n v="10000"/>
    <n v="4.6269999999999998"/>
    <n v="2.74"/>
    <x v="0"/>
    <n v="27400"/>
    <n v="-18870"/>
    <n v="-18745.797659999997"/>
    <x v="1"/>
    <x v="0"/>
    <x v="1"/>
    <x v="8"/>
    <x v="0"/>
    <x v="1"/>
    <x v="0"/>
    <n v="-18557.05"/>
    <n v="-18680"/>
    <x v="0"/>
    <x v="5"/>
    <x v="0"/>
    <n v="9934.18"/>
    <n v="18557.05"/>
    <n v="0"/>
    <x v="0"/>
    <s v="DS#000375"/>
  </r>
  <r>
    <n v="23935"/>
    <n v="375"/>
    <d v="2001-03-30T00:00:00"/>
    <x v="4"/>
    <n v="9992899"/>
    <x v="8"/>
    <x v="0"/>
    <n v="234102.06"/>
    <n v="50930"/>
    <n v="50594.78"/>
    <n v="50930"/>
    <n v="4.6269999999999998"/>
    <n v="2.74"/>
    <x v="0"/>
    <n v="139548.20000000001"/>
    <n v="-96104.91"/>
    <n v="-95472.349859999973"/>
    <x v="1"/>
    <x v="0"/>
    <x v="1"/>
    <x v="8"/>
    <x v="0"/>
    <x v="1"/>
    <x v="0"/>
    <n v="-94511.06"/>
    <n v="-95137.24"/>
    <x v="0"/>
    <x v="6"/>
    <x v="0"/>
    <n v="50594.78"/>
    <n v="94511.06"/>
    <n v="0"/>
    <x v="0"/>
    <s v="DS#000375"/>
  </r>
  <r>
    <n v="24140"/>
    <n v="404"/>
    <d v="2001-04-11T00:00:00"/>
    <x v="4"/>
    <n v="9993134"/>
    <x v="8"/>
    <x v="0"/>
    <n v="189941.54"/>
    <n v="40000"/>
    <n v="39736.720000000001"/>
    <n v="40000"/>
    <n v="4.78"/>
    <n v="2.74"/>
    <x v="0"/>
    <n v="109600"/>
    <n v="-81600"/>
    <n v="-81062.908800000005"/>
    <x v="1"/>
    <x v="0"/>
    <x v="1"/>
    <x v="8"/>
    <x v="0"/>
    <x v="1"/>
    <x v="0"/>
    <n v="-80307.92"/>
    <n v="-80840"/>
    <x v="0"/>
    <x v="0"/>
    <x v="0"/>
    <n v="39736.720000000001"/>
    <n v="80307.92"/>
    <n v="0"/>
    <x v="0"/>
    <s v="DS #000404"/>
  </r>
  <r>
    <n v="24141"/>
    <n v="404"/>
    <d v="2001-04-11T00:00:00"/>
    <x v="4"/>
    <n v="9993135"/>
    <x v="8"/>
    <x v="0"/>
    <n v="31012.7"/>
    <n v="6531"/>
    <n v="6488.01"/>
    <n v="6531"/>
    <n v="4.78"/>
    <n v="2.74"/>
    <x v="0"/>
    <n v="17894.939999999999"/>
    <n v="-13323.24"/>
    <n v="-13235.5404"/>
    <x v="1"/>
    <x v="0"/>
    <x v="1"/>
    <x v="8"/>
    <x v="0"/>
    <x v="1"/>
    <x v="0"/>
    <n v="-13112.28"/>
    <n v="-13199.15"/>
    <x v="0"/>
    <x v="7"/>
    <x v="0"/>
    <n v="6488.01"/>
    <n v="13112.28"/>
    <n v="0"/>
    <x v="0"/>
    <s v="DS #000404"/>
  </r>
  <r>
    <n v="24148"/>
    <n v="407"/>
    <d v="2001-04-12T00:00:00"/>
    <x v="4"/>
    <n v="9993142"/>
    <x v="8"/>
    <x v="0"/>
    <n v="9462.9"/>
    <n v="2000"/>
    <n v="1986.84"/>
    <n v="2000"/>
    <n v="4.7628000000000004"/>
    <n v="2.74"/>
    <x v="0"/>
    <n v="5480"/>
    <n v="-4045.6"/>
    <n v="-4018.9799520000001"/>
    <x v="1"/>
    <x v="0"/>
    <x v="1"/>
    <x v="8"/>
    <x v="0"/>
    <x v="1"/>
    <x v="0"/>
    <n v="-3981.22"/>
    <n v="-4007.6"/>
    <x v="0"/>
    <x v="6"/>
    <x v="0"/>
    <n v="1986.84"/>
    <n v="3981.22"/>
    <n v="0"/>
    <x v="0"/>
    <s v="DS #000407"/>
  </r>
  <r>
    <n v="24151"/>
    <n v="407"/>
    <d v="2001-04-12T00:00:00"/>
    <x v="4"/>
    <n v="9993142"/>
    <x v="8"/>
    <x v="0"/>
    <n v="18926.599999999999"/>
    <n v="4000"/>
    <n v="3973.67"/>
    <n v="4000"/>
    <n v="4.7629999999999999"/>
    <n v="2.74"/>
    <x v="0"/>
    <n v="10960"/>
    <n v="-8092"/>
    <n v="-8038.7344099999991"/>
    <x v="1"/>
    <x v="0"/>
    <x v="1"/>
    <x v="8"/>
    <x v="0"/>
    <x v="1"/>
    <x v="0"/>
    <n v="-7963.24"/>
    <n v="-8016"/>
    <x v="0"/>
    <x v="7"/>
    <x v="0"/>
    <n v="3973.67"/>
    <n v="7963.24"/>
    <n v="0"/>
    <x v="0"/>
    <s v="DS #000407"/>
  </r>
  <r>
    <n v="24153"/>
    <n v="407"/>
    <d v="2001-04-12T00:00:00"/>
    <x v="4"/>
    <n v="9993142"/>
    <x v="8"/>
    <x v="0"/>
    <n v="28388.71"/>
    <n v="6000"/>
    <n v="5960.51"/>
    <n v="6000"/>
    <n v="4.7628000000000004"/>
    <n v="2.74"/>
    <x v="0"/>
    <n v="16440"/>
    <n v="-12136.8"/>
    <n v="-12056.919628000001"/>
    <x v="1"/>
    <x v="0"/>
    <x v="1"/>
    <x v="8"/>
    <x v="0"/>
    <x v="1"/>
    <x v="0"/>
    <n v="-11943.67"/>
    <n v="-12022.8"/>
    <x v="0"/>
    <x v="2"/>
    <x v="0"/>
    <n v="5960.51"/>
    <n v="11943.67"/>
    <n v="0"/>
    <x v="0"/>
    <s v="DS #000407"/>
  </r>
  <r>
    <n v="24154"/>
    <n v="407"/>
    <d v="2001-04-12T00:00:00"/>
    <x v="4"/>
    <n v="9993142"/>
    <x v="8"/>
    <x v="0"/>
    <n v="50711.7"/>
    <n v="10718"/>
    <n v="10647.46"/>
    <n v="10718"/>
    <n v="4.7628000000000004"/>
    <n v="2.74"/>
    <x v="0"/>
    <n v="29367.32"/>
    <n v="-21680.370400000003"/>
    <n v="-21537.682088000001"/>
    <x v="1"/>
    <x v="0"/>
    <x v="1"/>
    <x v="8"/>
    <x v="0"/>
    <x v="1"/>
    <x v="0"/>
    <n v="-21335.37"/>
    <n v="-21476.73"/>
    <x v="0"/>
    <x v="0"/>
    <x v="0"/>
    <n v="10647.46"/>
    <n v="21335.37"/>
    <n v="0"/>
    <x v="0"/>
    <s v="DS #000407"/>
  </r>
  <r>
    <n v="24193"/>
    <n v="408"/>
    <d v="2001-04-17T00:00:00"/>
    <x v="4"/>
    <n v="9993174"/>
    <x v="8"/>
    <x v="0"/>
    <n v="238140.82"/>
    <n v="49264"/>
    <n v="48939.75"/>
    <n v="49264"/>
    <n v="4.8659999999999997"/>
    <n v="2.74"/>
    <x v="0"/>
    <n v="134983.35999999999"/>
    <n v="-104735.26399999997"/>
    <n v="-104045.90849999998"/>
    <x v="1"/>
    <x v="0"/>
    <x v="1"/>
    <x v="8"/>
    <x v="0"/>
    <x v="1"/>
    <x v="0"/>
    <n v="-103116.05"/>
    <n v="-103799.25"/>
    <x v="0"/>
    <x v="0"/>
    <x v="0"/>
    <n v="48939.75"/>
    <n v="103116.05"/>
    <n v="0"/>
    <x v="0"/>
    <s v="DS #000408"/>
  </r>
  <r>
    <n v="24224"/>
    <n v="412"/>
    <d v="2001-04-18T00:00:00"/>
    <x v="4"/>
    <n v="9993198"/>
    <x v="8"/>
    <x v="0"/>
    <n v="165707.03"/>
    <n v="35370"/>
    <n v="35137.199999999997"/>
    <n v="35370"/>
    <n v="4.7160000000000002"/>
    <n v="2.74"/>
    <x v="0"/>
    <n v="96913.8"/>
    <n v="-69891.12"/>
    <n v="-69431.107199999999"/>
    <x v="1"/>
    <x v="0"/>
    <x v="1"/>
    <x v="8"/>
    <x v="0"/>
    <x v="1"/>
    <x v="0"/>
    <n v="-68763.5"/>
    <n v="-69219.09"/>
    <x v="0"/>
    <x v="2"/>
    <x v="0"/>
    <n v="35137.199999999997"/>
    <n v="68763.5"/>
    <n v="0"/>
    <x v="0"/>
    <s v="DS#000412"/>
  </r>
  <r>
    <n v="24448"/>
    <n v="404"/>
    <d v="2001-04-26T00:00:00"/>
    <x v="4"/>
    <n v="9993133"/>
    <x v="8"/>
    <x v="0"/>
    <n v="142456.15"/>
    <n v="30000"/>
    <n v="29802.54"/>
    <n v="30000"/>
    <n v="4.78"/>
    <n v="2.74"/>
    <x v="0"/>
    <n v="82200"/>
    <n v="-61200"/>
    <n v="-60797.181600000004"/>
    <x v="1"/>
    <x v="0"/>
    <x v="1"/>
    <x v="8"/>
    <x v="0"/>
    <x v="1"/>
    <x v="0"/>
    <n v="-60230.94"/>
    <n v="-60630"/>
    <x v="0"/>
    <x v="2"/>
    <x v="0"/>
    <n v="29802.54"/>
    <n v="60230.94"/>
    <n v="0"/>
    <x v="0"/>
    <s v="DS #000404"/>
  </r>
  <r>
    <n v="24454"/>
    <n v="438"/>
    <d v="2001-04-26T00:00:00"/>
    <x v="4"/>
    <n v="9993419"/>
    <x v="8"/>
    <x v="0"/>
    <n v="1451.25"/>
    <n v="316"/>
    <n v="313.92"/>
    <n v="316"/>
    <n v="4.6230000000000002"/>
    <n v="2.74"/>
    <x v="0"/>
    <n v="865.84"/>
    <n v="-595.02800000000002"/>
    <n v="-591.11135999999999"/>
    <x v="1"/>
    <x v="0"/>
    <x v="1"/>
    <x v="8"/>
    <x v="0"/>
    <x v="1"/>
    <x v="0"/>
    <n v="-585.15"/>
    <n v="-589.02"/>
    <x v="0"/>
    <x v="1"/>
    <x v="0"/>
    <n v="313.92"/>
    <n v="585.15"/>
    <n v="0"/>
    <x v="0"/>
    <s v="DS #000438"/>
  </r>
  <r>
    <n v="24748"/>
    <n v="529"/>
    <d v="2001-05-17T00:00:00"/>
    <x v="4"/>
    <n v="9993675"/>
    <x v="8"/>
    <x v="0"/>
    <n v="322591.69"/>
    <n v="75889"/>
    <n v="75389.509999999995"/>
    <n v="75889"/>
    <n v="4.2789999999999999"/>
    <n v="2.74"/>
    <x v="0"/>
    <n v="207935.86"/>
    <n v="-116793.17099999997"/>
    <n v="-116024.45588999997"/>
    <x v="1"/>
    <x v="0"/>
    <x v="1"/>
    <x v="8"/>
    <x v="0"/>
    <x v="1"/>
    <x v="0"/>
    <n v="-114592.05"/>
    <n v="-115351.28"/>
    <x v="0"/>
    <x v="0"/>
    <x v="0"/>
    <n v="75389.509999999995"/>
    <n v="114592.05"/>
    <n v="0"/>
    <x v="0"/>
    <m/>
  </r>
  <r>
    <n v="24826"/>
    <n v="538"/>
    <d v="2001-05-23T00:00:00"/>
    <x v="4"/>
    <n v="9993710"/>
    <x v="8"/>
    <x v="0"/>
    <n v="4994906.16"/>
    <n v="1200000"/>
    <n v="1192101.71"/>
    <n v="1200000"/>
    <n v="4.1900000000000004"/>
    <n v="2.74"/>
    <x v="0"/>
    <n v="3288000"/>
    <n v="-1740000"/>
    <n v="-1728547.4795000001"/>
    <x v="1"/>
    <x v="0"/>
    <x v="1"/>
    <x v="8"/>
    <x v="0"/>
    <x v="1"/>
    <x v="0"/>
    <n v="-1705897.55"/>
    <n v="-1717200"/>
    <x v="0"/>
    <x v="11"/>
    <x v="0"/>
    <n v="1192101.71"/>
    <n v="1705897.55"/>
    <n v="0"/>
    <x v="0"/>
    <m/>
  </r>
  <r>
    <n v="24869"/>
    <n v="549"/>
    <d v="2001-05-24T00:00:00"/>
    <x v="4"/>
    <n v="9993753"/>
    <x v="8"/>
    <x v="0"/>
    <n v="79610.740000000005"/>
    <n v="19000"/>
    <n v="18874.939999999999"/>
    <n v="19000"/>
    <n v="4.2178000000000004"/>
    <n v="2.74"/>
    <x v="0"/>
    <n v="52060"/>
    <n v="-28078.2"/>
    <n v="-27893.386332000002"/>
    <x v="1"/>
    <x v="0"/>
    <x v="1"/>
    <x v="8"/>
    <x v="0"/>
    <x v="1"/>
    <x v="0"/>
    <n v="-27534.77"/>
    <n v="-27717.200000000001"/>
    <x v="0"/>
    <x v="2"/>
    <x v="0"/>
    <n v="18874.939999999999"/>
    <n v="27534.77"/>
    <n v="0"/>
    <x v="0"/>
    <m/>
  </r>
  <r>
    <n v="24870"/>
    <n v="549"/>
    <d v="2001-05-24T00:00:00"/>
    <x v="4"/>
    <n v="9993754"/>
    <x v="8"/>
    <x v="0"/>
    <n v="188526.61"/>
    <n v="44994"/>
    <n v="44697.85"/>
    <n v="44994"/>
    <n v="4.2178000000000004"/>
    <n v="2.74"/>
    <x v="0"/>
    <n v="123283.56"/>
    <n v="-66492.133200000011"/>
    <n v="-66054.482730000003"/>
    <x v="1"/>
    <x v="0"/>
    <x v="1"/>
    <x v="8"/>
    <x v="0"/>
    <x v="1"/>
    <x v="0"/>
    <n v="-65205.23"/>
    <n v="-65637.25"/>
    <x v="0"/>
    <x v="0"/>
    <x v="0"/>
    <n v="44697.85"/>
    <n v="65205.23"/>
    <n v="0"/>
    <x v="0"/>
    <m/>
  </r>
  <r>
    <n v="25038"/>
    <n v="596"/>
    <d v="2001-06-04T00:00:00"/>
    <x v="4"/>
    <n v="9993895"/>
    <x v="8"/>
    <x v="0"/>
    <n v="80869.27"/>
    <n v="20433"/>
    <n v="20298.509999999998"/>
    <n v="20433"/>
    <n v="3.984"/>
    <n v="2.74"/>
    <x v="0"/>
    <n v="55986.42"/>
    <n v="-25418.651999999995"/>
    <n v="-25251.346439999994"/>
    <x v="1"/>
    <x v="0"/>
    <x v="1"/>
    <x v="8"/>
    <x v="0"/>
    <x v="1"/>
    <x v="0"/>
    <n v="-24865.68"/>
    <n v="-25030.42"/>
    <x v="0"/>
    <x v="4"/>
    <x v="0"/>
    <n v="20298.509999999998"/>
    <n v="24865.68"/>
    <n v="0"/>
    <x v="0"/>
    <m/>
  </r>
  <r>
    <n v="25059"/>
    <n v="479"/>
    <d v="2001-06-06T00:00:00"/>
    <x v="4"/>
    <n v="9993568"/>
    <x v="8"/>
    <x v="0"/>
    <n v="294693.84000000003"/>
    <n v="69668"/>
    <n v="69209.45"/>
    <n v="69668"/>
    <n v="4.258"/>
    <n v="2.74"/>
    <x v="0"/>
    <n v="190890.32"/>
    <n v="-105756.02399999999"/>
    <n v="-105059.94509999998"/>
    <x v="1"/>
    <x v="0"/>
    <x v="1"/>
    <x v="8"/>
    <x v="0"/>
    <x v="1"/>
    <x v="0"/>
    <n v="-103744.97"/>
    <n v="-104432.33"/>
    <x v="0"/>
    <x v="0"/>
    <x v="0"/>
    <n v="69209.45"/>
    <n v="103744.97"/>
    <n v="0"/>
    <x v="0"/>
    <s v="DS #000479"/>
  </r>
  <r>
    <n v="25069"/>
    <n v="593"/>
    <d v="2001-06-06T00:00:00"/>
    <x v="4"/>
    <n v="9993887"/>
    <x v="8"/>
    <x v="0"/>
    <n v="104957.63"/>
    <n v="26055"/>
    <n v="25883.51"/>
    <n v="26055"/>
    <n v="4.0549999999999997"/>
    <n v="2.74"/>
    <x v="0"/>
    <n v="71390.7"/>
    <n v="-34262.32499999999"/>
    <n v="-34036.815649999982"/>
    <x v="1"/>
    <x v="0"/>
    <x v="1"/>
    <x v="8"/>
    <x v="0"/>
    <x v="1"/>
    <x v="0"/>
    <n v="-33545.03"/>
    <n v="-33767.279999999999"/>
    <x v="0"/>
    <x v="2"/>
    <x v="0"/>
    <n v="25883.51"/>
    <n v="33545.03"/>
    <n v="0"/>
    <x v="0"/>
    <m/>
  </r>
  <r>
    <n v="25071"/>
    <n v="445"/>
    <d v="2001-06-06T00:00:00"/>
    <x v="4"/>
    <n v="9993440"/>
    <x v="8"/>
    <x v="0"/>
    <n v="178123.6"/>
    <n v="39321"/>
    <n v="39062.19"/>
    <n v="39321"/>
    <n v="4.5599999999999996"/>
    <n v="2.74"/>
    <x v="0"/>
    <n v="107739.54"/>
    <n v="-71564.22"/>
    <n v="-71093.185799999977"/>
    <x v="1"/>
    <x v="0"/>
    <x v="1"/>
    <x v="8"/>
    <x v="0"/>
    <x v="1"/>
    <x v="0"/>
    <n v="-70351.009999999995"/>
    <n v="-70817.119999999995"/>
    <x v="0"/>
    <x v="0"/>
    <x v="0"/>
    <n v="39062.19"/>
    <n v="70351.009999999995"/>
    <n v="0"/>
    <x v="0"/>
    <s v="DS #000445"/>
  </r>
  <r>
    <n v="25181"/>
    <n v="621"/>
    <d v="2001-06-13T00:00:00"/>
    <x v="4"/>
    <n v="9994009"/>
    <x v="8"/>
    <x v="0"/>
    <n v="133497.03"/>
    <n v="32816"/>
    <n v="32600.01"/>
    <n v="32816"/>
    <n v="4.0949999999999998"/>
    <n v="2.74"/>
    <x v="0"/>
    <n v="89915.839999999997"/>
    <n v="-44465.68"/>
    <n v="-44173.013549999981"/>
    <x v="1"/>
    <x v="0"/>
    <x v="1"/>
    <x v="8"/>
    <x v="0"/>
    <x v="1"/>
    <x v="0"/>
    <n v="-43553.61"/>
    <n v="-43842.18"/>
    <x v="0"/>
    <x v="0"/>
    <x v="0"/>
    <n v="32600.01"/>
    <n v="43553.61"/>
    <n v="0"/>
    <x v="0"/>
    <m/>
  </r>
  <r>
    <n v="25182"/>
    <n v="621"/>
    <d v="2001-06-13T00:00:00"/>
    <x v="4"/>
    <n v="9994008"/>
    <x v="8"/>
    <x v="0"/>
    <n v="141230.39000000001"/>
    <n v="34717"/>
    <n v="34488.5"/>
    <n v="34717"/>
    <n v="4.0949999999999998"/>
    <n v="2.74"/>
    <x v="0"/>
    <n v="95124.58"/>
    <n v="-47041.534999999982"/>
    <n v="-46731.917499999981"/>
    <x v="1"/>
    <x v="0"/>
    <x v="1"/>
    <x v="8"/>
    <x v="0"/>
    <x v="1"/>
    <x v="0"/>
    <n v="-46076.63"/>
    <n v="-46381.91"/>
    <x v="0"/>
    <x v="2"/>
    <x v="0"/>
    <n v="34488.5"/>
    <n v="46076.63"/>
    <n v="0"/>
    <x v="0"/>
    <m/>
  </r>
  <r>
    <n v="25183"/>
    <n v="621"/>
    <d v="2001-06-13T00:00:00"/>
    <x v="4"/>
    <n v="9994010"/>
    <x v="8"/>
    <x v="0"/>
    <n v="42279.21"/>
    <n v="10393"/>
    <n v="10324.59"/>
    <n v="10393"/>
    <n v="4.0949999999999998"/>
    <n v="2.74"/>
    <x v="0"/>
    <n v="28476.82"/>
    <n v="-14082.514999999996"/>
    <n v="-13989.819449999995"/>
    <x v="1"/>
    <x v="0"/>
    <x v="1"/>
    <x v="8"/>
    <x v="0"/>
    <x v="1"/>
    <x v="0"/>
    <n v="-13793.66"/>
    <n v="-13885.05"/>
    <x v="0"/>
    <x v="7"/>
    <x v="0"/>
    <n v="10324.59"/>
    <n v="13793.66"/>
    <n v="0"/>
    <x v="0"/>
    <m/>
  </r>
  <r>
    <n v="25184"/>
    <n v="621"/>
    <d v="2001-06-13T00:00:00"/>
    <x v="4"/>
    <n v="9994011"/>
    <x v="8"/>
    <x v="0"/>
    <n v="598"/>
    <n v="147"/>
    <n v="146.03"/>
    <n v="147"/>
    <n v="4.0949999999999998"/>
    <n v="2.74"/>
    <x v="0"/>
    <n v="402.78"/>
    <n v="-199.185"/>
    <n v="-197.87064999999993"/>
    <x v="1"/>
    <x v="0"/>
    <x v="1"/>
    <x v="8"/>
    <x v="0"/>
    <x v="1"/>
    <x v="0"/>
    <n v="-195.1"/>
    <n v="-196.39"/>
    <x v="0"/>
    <x v="5"/>
    <x v="0"/>
    <n v="146.03"/>
    <n v="195.1"/>
    <n v="0"/>
    <x v="0"/>
    <m/>
  </r>
  <r>
    <n v="25185"/>
    <n v="621"/>
    <d v="2001-06-13T00:00:00"/>
    <x v="4"/>
    <n v="9994012"/>
    <x v="8"/>
    <x v="0"/>
    <n v="805.47"/>
    <n v="198"/>
    <n v="196.7"/>
    <n v="198"/>
    <n v="4.0949999999999998"/>
    <n v="2.74"/>
    <x v="0"/>
    <n v="542.52"/>
    <n v="-268.29000000000002"/>
    <n v="-266.52849999999989"/>
    <x v="1"/>
    <x v="0"/>
    <x v="1"/>
    <x v="8"/>
    <x v="0"/>
    <x v="1"/>
    <x v="0"/>
    <n v="-262.79000000000002"/>
    <n v="-264.52999999999997"/>
    <x v="0"/>
    <x v="6"/>
    <x v="0"/>
    <n v="196.7"/>
    <n v="262.79000000000002"/>
    <n v="0"/>
    <x v="0"/>
    <m/>
  </r>
  <r>
    <n v="25296"/>
    <n v="665"/>
    <d v="2001-06-21T00:00:00"/>
    <x v="4"/>
    <n v="9994111"/>
    <x v="8"/>
    <x v="0"/>
    <n v="36006.44"/>
    <n v="10000"/>
    <n v="9934.18"/>
    <n v="10000"/>
    <n v="3.6244999999999998"/>
    <n v="2.74"/>
    <x v="0"/>
    <n v="27400"/>
    <n v="-8845"/>
    <n v="-8786.7822099999958"/>
    <x v="1"/>
    <x v="0"/>
    <x v="1"/>
    <x v="8"/>
    <x v="0"/>
    <x v="1"/>
    <x v="0"/>
    <n v="-8598.0300000000007"/>
    <n v="-8655"/>
    <x v="0"/>
    <x v="0"/>
    <x v="0"/>
    <n v="9934.18"/>
    <n v="8598.0300000000007"/>
    <n v="0"/>
    <x v="0"/>
    <m/>
  </r>
  <r>
    <n v="26646"/>
    <n v="725"/>
    <d v="2001-07-09T00:00:00"/>
    <x v="4"/>
    <n v="9995438"/>
    <x v="8"/>
    <x v="0"/>
    <n v="129677.27"/>
    <n v="36422"/>
    <n v="36182.269999999997"/>
    <n v="36422"/>
    <n v="3.5840000000000001"/>
    <n v="2.74"/>
    <x v="0"/>
    <n v="99796.28"/>
    <n v="-30740.167999999994"/>
    <n v="-30537.835879999991"/>
    <x v="1"/>
    <x v="0"/>
    <x v="1"/>
    <x v="8"/>
    <x v="0"/>
    <x v="1"/>
    <x v="0"/>
    <n v="-29850.38"/>
    <n v="-30048.15"/>
    <x v="0"/>
    <x v="0"/>
    <x v="0"/>
    <n v="36182.269999999997"/>
    <n v="29850.38"/>
    <n v="0"/>
    <x v="0"/>
    <m/>
  </r>
  <r>
    <n v="26703"/>
    <n v="736"/>
    <d v="2001-07-13T00:00:00"/>
    <x v="4"/>
    <n v="9995492"/>
    <x v="8"/>
    <x v="0"/>
    <n v="260772.25"/>
    <n v="70000"/>
    <n v="69539.27"/>
    <n v="70000"/>
    <n v="3.75"/>
    <n v="2.74"/>
    <x v="0"/>
    <n v="191800"/>
    <n v="-70700"/>
    <n v="-70234.662699999986"/>
    <x v="1"/>
    <x v="0"/>
    <x v="1"/>
    <x v="8"/>
    <x v="0"/>
    <x v="1"/>
    <x v="0"/>
    <n v="-68913.41"/>
    <n v="-69370"/>
    <x v="0"/>
    <x v="1"/>
    <x v="0"/>
    <n v="69539.27"/>
    <n v="68913.41"/>
    <n v="0"/>
    <x v="0"/>
    <m/>
  </r>
  <r>
    <n v="26732"/>
    <n v="747"/>
    <d v="2001-07-16T00:00:00"/>
    <x v="4"/>
    <n v="9995521"/>
    <x v="8"/>
    <x v="0"/>
    <n v="286844.51"/>
    <n v="79000"/>
    <n v="78480.03"/>
    <n v="79000"/>
    <n v="3.6549999999999998"/>
    <n v="2.74"/>
    <x v="0"/>
    <n v="216460"/>
    <n v="-72285"/>
    <n v="-71809.227449999962"/>
    <x v="1"/>
    <x v="0"/>
    <x v="1"/>
    <x v="8"/>
    <x v="0"/>
    <x v="1"/>
    <x v="0"/>
    <n v="-70318.11"/>
    <n v="-70784"/>
    <x v="0"/>
    <x v="2"/>
    <x v="0"/>
    <n v="78480.03"/>
    <n v="70318.11"/>
    <n v="0"/>
    <x v="0"/>
    <m/>
  </r>
  <r>
    <n v="26849"/>
    <n v="768"/>
    <d v="2001-07-26T00:00:00"/>
    <x v="4"/>
    <n v="9995637"/>
    <x v="8"/>
    <x v="0"/>
    <n v="86679.95"/>
    <n v="24271"/>
    <n v="24111.25"/>
    <n v="24271"/>
    <n v="3.5950000000000002"/>
    <n v="2.74"/>
    <x v="0"/>
    <n v="66502.539999999994"/>
    <n v="-20751.704999999998"/>
    <n v="-20615.118749999998"/>
    <x v="1"/>
    <x v="0"/>
    <x v="1"/>
    <x v="8"/>
    <x v="0"/>
    <x v="1"/>
    <x v="0"/>
    <n v="-20157.009999999998"/>
    <n v="-20290.560000000001"/>
    <x v="0"/>
    <x v="2"/>
    <x v="0"/>
    <n v="24111.25"/>
    <n v="20157.009999999998"/>
    <n v="0"/>
    <x v="0"/>
    <m/>
  </r>
  <r>
    <n v="26851"/>
    <n v="709"/>
    <d v="2001-07-27T00:00:00"/>
    <x v="4"/>
    <n v="9994223"/>
    <x v="8"/>
    <x v="0"/>
    <n v="335848.95"/>
    <n v="95962"/>
    <n v="95330.39"/>
    <n v="95962"/>
    <n v="3.5230000000000001"/>
    <n v="2.74"/>
    <x v="0"/>
    <n v="262935.88"/>
    <n v="-75138.245999999999"/>
    <n v="-74643.695369999987"/>
    <x v="1"/>
    <x v="0"/>
    <x v="1"/>
    <x v="8"/>
    <x v="0"/>
    <x v="1"/>
    <x v="0"/>
    <n v="-72832.42"/>
    <n v="-73314.97"/>
    <x v="0"/>
    <x v="2"/>
    <x v="0"/>
    <n v="95330.39"/>
    <n v="72832.42"/>
    <n v="0"/>
    <x v="0"/>
    <m/>
  </r>
  <r>
    <n v="27127"/>
    <n v="821"/>
    <d v="2001-08-15T00:00:00"/>
    <x v="4"/>
    <n v="9995822"/>
    <x v="8"/>
    <x v="0"/>
    <n v="507926.72"/>
    <n v="146000"/>
    <n v="145039.04000000001"/>
    <n v="146000"/>
    <n v="3.5019999999999998"/>
    <n v="2.74"/>
    <x v="0"/>
    <n v="400040"/>
    <n v="-111252"/>
    <n v="-110519.74847999994"/>
    <x v="1"/>
    <x v="0"/>
    <x v="1"/>
    <x v="8"/>
    <x v="0"/>
    <x v="1"/>
    <x v="0"/>
    <n v="-107764.01"/>
    <n v="-108478"/>
    <x v="0"/>
    <x v="0"/>
    <x v="0"/>
    <n v="145039.04000000001"/>
    <n v="107764.01"/>
    <n v="0"/>
    <x v="0"/>
    <m/>
  </r>
  <r>
    <n v="27131"/>
    <n v="821"/>
    <d v="2001-08-15T00:00:00"/>
    <x v="4"/>
    <n v="9995826"/>
    <x v="8"/>
    <x v="0"/>
    <n v="35460.94"/>
    <n v="10193"/>
    <n v="10125.91"/>
    <n v="10193"/>
    <n v="3.5019999999999998"/>
    <n v="2.74"/>
    <x v="0"/>
    <n v="27928.82"/>
    <n v="-7767.0659999999953"/>
    <n v="-7715.9434199999951"/>
    <x v="1"/>
    <x v="0"/>
    <x v="1"/>
    <x v="8"/>
    <x v="0"/>
    <x v="1"/>
    <x v="0"/>
    <n v="-7523.55"/>
    <n v="-7573.4"/>
    <x v="0"/>
    <x v="8"/>
    <x v="0"/>
    <n v="10125.91"/>
    <n v="7523.55"/>
    <n v="0"/>
    <x v="0"/>
    <m/>
  </r>
  <r>
    <n v="28056"/>
    <n v="404"/>
    <d v="2001-09-10T00:00:00"/>
    <x v="4"/>
    <n v="9993136"/>
    <x v="8"/>
    <x v="0"/>
    <n v="18994.150000000001"/>
    <n v="4000"/>
    <n v="3973.67"/>
    <n v="4000"/>
    <n v="4.78"/>
    <n v="2.74"/>
    <x v="0"/>
    <n v="10960"/>
    <n v="-8160"/>
    <n v="-8106.2867999999999"/>
    <x v="1"/>
    <x v="0"/>
    <x v="1"/>
    <x v="8"/>
    <x v="0"/>
    <x v="1"/>
    <x v="0"/>
    <n v="-8030.79"/>
    <n v="-8084"/>
    <x v="0"/>
    <x v="5"/>
    <x v="0"/>
    <n v="3973.67"/>
    <n v="8030.79"/>
    <n v="0"/>
    <x v="0"/>
    <s v="DS #000404"/>
  </r>
  <r>
    <n v="28058"/>
    <n v="782"/>
    <d v="2001-09-10T00:00:00"/>
    <x v="4"/>
    <n v="9995718"/>
    <x v="8"/>
    <x v="0"/>
    <n v="347794.16"/>
    <n v="97112"/>
    <n v="96472.82"/>
    <n v="97112"/>
    <n v="3.6051000000000002"/>
    <n v="2.74"/>
    <x v="0"/>
    <n v="266086.88"/>
    <n v="-84011.591199999995"/>
    <n v="-83458.636582000006"/>
    <x v="1"/>
    <x v="0"/>
    <x v="1"/>
    <x v="8"/>
    <x v="0"/>
    <x v="1"/>
    <x v="0"/>
    <n v="-81625.649999999994"/>
    <n v="-82166.460000000006"/>
    <x v="0"/>
    <x v="2"/>
    <x v="0"/>
    <n v="96472.82"/>
    <n v="81625.649999999994"/>
    <n v="0"/>
    <x v="0"/>
    <m/>
  </r>
  <r>
    <n v="28098"/>
    <n v="843"/>
    <d v="2001-09-18T00:00:00"/>
    <x v="4"/>
    <n v="9996593"/>
    <x v="8"/>
    <x v="0"/>
    <n v="34322.99"/>
    <n v="11800"/>
    <n v="11722.33"/>
    <n v="11800"/>
    <n v="2.9279999999999999"/>
    <n v="2.74"/>
    <x v="0"/>
    <n v="32332"/>
    <n v="-2218.4"/>
    <n v="-2203.7980399999969"/>
    <x v="1"/>
    <x v="0"/>
    <x v="1"/>
    <x v="8"/>
    <x v="0"/>
    <x v="1"/>
    <x v="0"/>
    <n v="-1981.07"/>
    <n v="-1994.2"/>
    <x v="0"/>
    <x v="9"/>
    <x v="0"/>
    <n v="11722.33"/>
    <n v="1981.07"/>
    <n v="0"/>
    <x v="0"/>
    <m/>
  </r>
  <r>
    <n v="28099"/>
    <n v="843"/>
    <d v="2001-09-18T00:00:00"/>
    <x v="4"/>
    <n v="9996593"/>
    <x v="8"/>
    <x v="0"/>
    <n v="155762.39000000001"/>
    <n v="53550"/>
    <n v="53197.54"/>
    <n v="53550"/>
    <n v="2.9279999999999999"/>
    <n v="2.74"/>
    <x v="0"/>
    <n v="146727"/>
    <n v="-10067.4"/>
    <n v="-10001.137519999986"/>
    <x v="1"/>
    <x v="0"/>
    <x v="1"/>
    <x v="8"/>
    <x v="0"/>
    <x v="1"/>
    <x v="0"/>
    <n v="-8990.3799999999992"/>
    <n v="-9049.9500000000007"/>
    <x v="0"/>
    <x v="0"/>
    <x v="0"/>
    <n v="53197.54"/>
    <n v="8990.3799999999992"/>
    <n v="0"/>
    <x v="0"/>
    <m/>
  </r>
  <r>
    <n v="28100"/>
    <n v="843"/>
    <d v="2001-09-18T00:00:00"/>
    <x v="4"/>
    <n v="9996593"/>
    <x v="8"/>
    <x v="0"/>
    <n v="13380.15"/>
    <n v="4600"/>
    <n v="4569.72"/>
    <n v="4600"/>
    <n v="2.9279999999999999"/>
    <n v="2.74"/>
    <x v="0"/>
    <n v="12604"/>
    <n v="-864.7999999999987"/>
    <n v="-859.10735999999883"/>
    <x v="1"/>
    <x v="0"/>
    <x v="1"/>
    <x v="8"/>
    <x v="0"/>
    <x v="1"/>
    <x v="0"/>
    <n v="-772.28"/>
    <n v="-777.4"/>
    <x v="0"/>
    <x v="10"/>
    <x v="0"/>
    <n v="4569.72"/>
    <n v="772.28"/>
    <n v="0"/>
    <x v="0"/>
    <m/>
  </r>
  <r>
    <n v="28112"/>
    <n v="825"/>
    <d v="2001-09-18T00:00:00"/>
    <x v="4"/>
    <n v="9995961"/>
    <x v="8"/>
    <x v="0"/>
    <n v="231905.46"/>
    <n v="65335"/>
    <n v="64904.97"/>
    <n v="65335"/>
    <n v="3.573"/>
    <n v="2.74"/>
    <x v="0"/>
    <n v="179017.9"/>
    <n v="-54424.054999999986"/>
    <n v="-54065.840009999985"/>
    <x v="1"/>
    <x v="0"/>
    <x v="1"/>
    <x v="8"/>
    <x v="0"/>
    <x v="1"/>
    <x v="0"/>
    <n v="-52832.65"/>
    <n v="-53182.69"/>
    <x v="0"/>
    <x v="2"/>
    <x v="0"/>
    <n v="64904.97"/>
    <n v="52832.65"/>
    <n v="0"/>
    <x v="0"/>
    <m/>
  </r>
  <r>
    <n v="28113"/>
    <n v="825"/>
    <d v="2001-09-18T00:00:00"/>
    <x v="4"/>
    <n v="9995961"/>
    <x v="8"/>
    <x v="0"/>
    <n v="489413.34"/>
    <n v="137883"/>
    <n v="136975.47"/>
    <n v="137883"/>
    <n v="3.573"/>
    <n v="2.74"/>
    <x v="0"/>
    <n v="377799.42"/>
    <n v="-114856.53899999996"/>
    <n v="-114100.56650999996"/>
    <x v="1"/>
    <x v="0"/>
    <x v="1"/>
    <x v="8"/>
    <x v="0"/>
    <x v="1"/>
    <x v="0"/>
    <n v="-111498.03"/>
    <n v="-112236.76"/>
    <x v="0"/>
    <x v="9"/>
    <x v="0"/>
    <n v="136975.47"/>
    <n v="111498.03"/>
    <n v="0"/>
    <x v="0"/>
    <m/>
  </r>
  <r>
    <n v="28116"/>
    <n v="825"/>
    <d v="2001-09-18T00:00:00"/>
    <x v="4"/>
    <n v="9995961"/>
    <x v="8"/>
    <x v="0"/>
    <n v="33787.53"/>
    <n v="9519"/>
    <n v="9456.35"/>
    <n v="9519"/>
    <n v="3.573"/>
    <n v="2.74"/>
    <x v="0"/>
    <n v="26082.06"/>
    <n v="-7929.3269999999975"/>
    <n v="-7877.1395499999981"/>
    <x v="1"/>
    <x v="0"/>
    <x v="1"/>
    <x v="8"/>
    <x v="0"/>
    <x v="1"/>
    <x v="0"/>
    <n v="-7697.47"/>
    <n v="-7748.47"/>
    <x v="0"/>
    <x v="10"/>
    <x v="0"/>
    <n v="9456.35"/>
    <n v="7697.47"/>
    <n v="0"/>
    <x v="0"/>
    <m/>
  </r>
  <r>
    <n v="28134"/>
    <n v="823"/>
    <d v="2001-09-19T00:00:00"/>
    <x v="4"/>
    <n v="9995777"/>
    <x v="8"/>
    <x v="0"/>
    <n v="281517.40999999997"/>
    <n v="83201"/>
    <n v="82653.38"/>
    <n v="83201"/>
    <n v="3.4060000000000001"/>
    <n v="2.74"/>
    <x v="0"/>
    <n v="227970.74"/>
    <n v="-55411.865999999995"/>
    <n v="-55047.151079999996"/>
    <x v="1"/>
    <x v="0"/>
    <x v="1"/>
    <x v="8"/>
    <x v="0"/>
    <x v="1"/>
    <x v="0"/>
    <n v="-53476.74"/>
    <n v="-53831.05"/>
    <x v="0"/>
    <x v="2"/>
    <x v="0"/>
    <n v="82653.38"/>
    <n v="53476.74"/>
    <n v="0"/>
    <x v="0"/>
    <m/>
  </r>
  <r>
    <n v="28136"/>
    <n v="856"/>
    <d v="2001-09-19T00:00:00"/>
    <x v="4"/>
    <n v="9996666"/>
    <x v="8"/>
    <x v="0"/>
    <n v="674016.05"/>
    <n v="222599"/>
    <n v="221133.87"/>
    <n v="222599"/>
    <n v="3.048"/>
    <n v="2.74"/>
    <x v="0"/>
    <n v="609921.26"/>
    <n v="-68560.491999999969"/>
    <n v="-68109.231959999961"/>
    <x v="1"/>
    <x v="0"/>
    <x v="1"/>
    <x v="8"/>
    <x v="0"/>
    <x v="1"/>
    <x v="0"/>
    <n v="-63907.69"/>
    <n v="-64331.11"/>
    <x v="0"/>
    <x v="0"/>
    <x v="0"/>
    <n v="221133.87"/>
    <n v="63907.69"/>
    <n v="0"/>
    <x v="0"/>
    <m/>
  </r>
  <r>
    <n v="28141"/>
    <n v="856"/>
    <d v="2001-09-19T00:00:00"/>
    <x v="4"/>
    <n v="9996666"/>
    <x v="8"/>
    <x v="0"/>
    <n v="2622.19"/>
    <n v="866"/>
    <n v="860.3"/>
    <n v="866"/>
    <n v="3.048"/>
    <n v="2.74"/>
    <x v="0"/>
    <n v="2372.84"/>
    <n v="-266.72799999999984"/>
    <n v="-264.97239999999982"/>
    <x v="1"/>
    <x v="0"/>
    <x v="1"/>
    <x v="8"/>
    <x v="0"/>
    <x v="1"/>
    <x v="0"/>
    <n v="-248.63"/>
    <n v="-250.27"/>
    <x v="0"/>
    <x v="7"/>
    <x v="0"/>
    <n v="860.3"/>
    <n v="248.63"/>
    <n v="0"/>
    <x v="0"/>
    <m/>
  </r>
  <r>
    <n v="28143"/>
    <n v="856"/>
    <d v="2001-09-19T00:00:00"/>
    <x v="4"/>
    <n v="9996666"/>
    <x v="8"/>
    <x v="0"/>
    <n v="41243.550000000003"/>
    <n v="13621"/>
    <n v="13531.35"/>
    <n v="13621"/>
    <n v="3.048"/>
    <n v="2.74"/>
    <x v="0"/>
    <n v="37321.54"/>
    <n v="-4195.2679999999973"/>
    <n v="-4167.6557999999977"/>
    <x v="1"/>
    <x v="0"/>
    <x v="1"/>
    <x v="8"/>
    <x v="0"/>
    <x v="1"/>
    <x v="0"/>
    <n v="-3910.56"/>
    <n v="-3936.47"/>
    <x v="0"/>
    <x v="5"/>
    <x v="0"/>
    <n v="13531.35"/>
    <n v="3910.56"/>
    <n v="0"/>
    <x v="0"/>
    <m/>
  </r>
  <r>
    <n v="28333"/>
    <n v="879"/>
    <d v="2001-09-27T00:00:00"/>
    <x v="4"/>
    <n v="9996817"/>
    <x v="8"/>
    <x v="0"/>
    <n v="544468.59"/>
    <n v="196232"/>
    <n v="194940.42"/>
    <n v="196232"/>
    <n v="2.7930000000000001"/>
    <n v="2.74"/>
    <x v="0"/>
    <n v="537675.68000000005"/>
    <n v="-10400.295999999988"/>
    <n v="-10331.842259999989"/>
    <x v="1"/>
    <x v="0"/>
    <x v="1"/>
    <x v="8"/>
    <x v="0"/>
    <x v="1"/>
    <x v="0"/>
    <n v="-6627.97"/>
    <n v="-6671.89"/>
    <x v="0"/>
    <x v="0"/>
    <x v="0"/>
    <n v="194940.42"/>
    <n v="6627.97"/>
    <n v="0"/>
    <x v="0"/>
    <m/>
  </r>
  <r>
    <n v="28334"/>
    <n v="879"/>
    <d v="2001-09-27T00:00:00"/>
    <x v="4"/>
    <n v="9996817"/>
    <x v="8"/>
    <x v="0"/>
    <n v="57767.519999999997"/>
    <n v="20820"/>
    <n v="20682.96"/>
    <n v="20820"/>
    <n v="2.7930000000000001"/>
    <n v="2.74"/>
    <x v="0"/>
    <n v="57046.8"/>
    <n v="-1103.46"/>
    <n v="-1096.1968799999986"/>
    <x v="1"/>
    <x v="0"/>
    <x v="1"/>
    <x v="8"/>
    <x v="0"/>
    <x v="1"/>
    <x v="0"/>
    <n v="-703.22"/>
    <n v="-707.88"/>
    <x v="0"/>
    <x v="1"/>
    <x v="0"/>
    <n v="20682.96"/>
    <n v="703.22"/>
    <n v="0"/>
    <x v="0"/>
    <m/>
  </r>
  <r>
    <n v="25098"/>
    <n v="437"/>
    <d v="2001-06-07T00:00:00"/>
    <x v="5"/>
    <n v="9993933"/>
    <x v="0"/>
    <x v="0"/>
    <n v="62713.23"/>
    <n v="238624"/>
    <n v="236653.7"/>
    <n v="238624"/>
    <n v="0.26500000000000001"/>
    <n v="0.16"/>
    <x v="0"/>
    <n v="38179.839999999997"/>
    <n v="-25055.52"/>
    <n v="-24848.638500000005"/>
    <x v="0"/>
    <x v="0"/>
    <x v="0"/>
    <x v="0"/>
    <x v="0"/>
    <x v="1"/>
    <x v="0"/>
    <n v="-31948.25"/>
    <n v="-32214.240000000002"/>
    <x v="0"/>
    <x v="0"/>
    <x v="0"/>
    <n v="0"/>
    <n v="31948.25"/>
    <n v="236653.7"/>
    <x v="0"/>
    <m/>
  </r>
  <r>
    <n v="25442"/>
    <n v="713"/>
    <d v="2001-06-29T00:00:00"/>
    <x v="5"/>
    <n v="9994234"/>
    <x v="0"/>
    <x v="0"/>
    <n v="46292.9"/>
    <n v="259324"/>
    <n v="257182.78"/>
    <n v="259324"/>
    <n v="0.18"/>
    <n v="0.16"/>
    <x v="0"/>
    <n v="41491.839999999997"/>
    <n v="-5186.4799999999996"/>
    <n v="-5143.6555999999973"/>
    <x v="0"/>
    <x v="0"/>
    <x v="0"/>
    <x v="0"/>
    <x v="0"/>
    <x v="1"/>
    <x v="0"/>
    <n v="-12859.14"/>
    <n v="-12966.2"/>
    <x v="0"/>
    <x v="0"/>
    <x v="0"/>
    <n v="0"/>
    <n v="12859.14"/>
    <n v="257182.78"/>
    <x v="0"/>
    <m/>
  </r>
  <r>
    <n v="9934"/>
    <m/>
    <d v="2000-07-07T00:00:00"/>
    <x v="5"/>
    <n v="319934"/>
    <x v="3"/>
    <x v="0"/>
    <n v="15.71"/>
    <n v="176"/>
    <n v="174.55"/>
    <n v="176"/>
    <n v="0.09"/>
    <n v="-2.5000000000000001E-2"/>
    <x v="0"/>
    <n v="-4.4000000000000004"/>
    <n v="-20.239999999999998"/>
    <n v="-20.073249999999998"/>
    <x v="0"/>
    <x v="0"/>
    <x v="0"/>
    <x v="3"/>
    <x v="0"/>
    <x v="1"/>
    <x v="0"/>
    <n v="-20.07"/>
    <n v="-20.239999999999998"/>
    <x v="0"/>
    <x v="2"/>
    <x v="0"/>
    <n v="0"/>
    <n v="20.07"/>
    <n v="174.55"/>
    <x v="0"/>
    <s v="Sonat Buy Financial - N67489.B"/>
  </r>
  <r>
    <n v="20890"/>
    <m/>
    <d v="2000-11-06T00:00:00"/>
    <x v="5"/>
    <n v="319933"/>
    <x v="3"/>
    <x v="0"/>
    <n v="-7.69"/>
    <n v="310"/>
    <n v="307.44"/>
    <n v="310"/>
    <n v="-2.5000000000000001E-2"/>
    <n v="-2.5000000000000001E-2"/>
    <x v="0"/>
    <n v="-7.75"/>
    <n v="0"/>
    <n v="0"/>
    <x v="0"/>
    <x v="0"/>
    <x v="0"/>
    <x v="3"/>
    <x v="0"/>
    <x v="1"/>
    <x v="0"/>
    <n v="0"/>
    <n v="0"/>
    <x v="0"/>
    <x v="2"/>
    <x v="0"/>
    <n v="0"/>
    <n v="0"/>
    <n v="307.44"/>
    <x v="0"/>
    <s v="Sonat Financial Buy - N73427.B Input as Physical s/b Financi"/>
  </r>
  <r>
    <n v="27284"/>
    <n v="824"/>
    <d v="2001-08-20T00:00:00"/>
    <x v="5"/>
    <n v="9995964"/>
    <x v="3"/>
    <x v="0"/>
    <n v="-2901.39"/>
    <n v="234044"/>
    <n v="232111.52"/>
    <n v="234044"/>
    <n v="-1.2500000000000001E-2"/>
    <n v="-2.5000000000000001E-2"/>
    <x v="0"/>
    <n v="-5851.1"/>
    <n v="-2925.55"/>
    <n v="-2901.3940000000002"/>
    <x v="0"/>
    <x v="0"/>
    <x v="0"/>
    <x v="3"/>
    <x v="0"/>
    <x v="1"/>
    <x v="0"/>
    <n v="-2901.39"/>
    <n v="-2925.55"/>
    <x v="0"/>
    <x v="2"/>
    <x v="0"/>
    <n v="0"/>
    <n v="2901.39"/>
    <n v="232111.52"/>
    <x v="0"/>
    <m/>
  </r>
  <r>
    <n v="9941"/>
    <m/>
    <d v="2000-07-07T00:00:00"/>
    <x v="5"/>
    <n v="319941"/>
    <x v="4"/>
    <x v="0"/>
    <n v="137.72999999999999"/>
    <n v="-3968"/>
    <n v="-3935.24"/>
    <n v="3968"/>
    <n v="-3.5000000000000003E-2"/>
    <n v="-0.05"/>
    <x v="0"/>
    <n v="198.4"/>
    <n v="59.52"/>
    <n v="59.028599999999997"/>
    <x v="0"/>
    <x v="0"/>
    <x v="0"/>
    <x v="4"/>
    <x v="0"/>
    <x v="0"/>
    <x v="0"/>
    <n v="118.06"/>
    <n v="119.04"/>
    <x v="0"/>
    <x v="0"/>
    <x v="0"/>
    <n v="0"/>
    <n v="-118.06"/>
    <n v="-3935.24"/>
    <x v="0"/>
    <s v="Tetco-ELA Sale Financial - N73425.A"/>
  </r>
  <r>
    <n v="9952"/>
    <m/>
    <d v="2000-07-07T00:00:00"/>
    <x v="5"/>
    <n v="319952"/>
    <x v="5"/>
    <x v="0"/>
    <n v="-106.99"/>
    <n v="3596"/>
    <n v="3566.31"/>
    <n v="3596"/>
    <n v="-0.03"/>
    <n v="0.3125"/>
    <x v="0"/>
    <n v="1123.75"/>
    <n v="1231.6300000000001"/>
    <n v="1221.4611750000001"/>
    <x v="0"/>
    <x v="0"/>
    <x v="0"/>
    <x v="5"/>
    <x v="0"/>
    <x v="1"/>
    <x v="0"/>
    <n v="1221.46"/>
    <n v="1231.6300000000001"/>
    <x v="0"/>
    <x v="0"/>
    <x v="0"/>
    <n v="0"/>
    <n v="-1221.46"/>
    <n v="3566.31"/>
    <x v="0"/>
    <s v="TetcoM3 Buy Financial - N73425.8"/>
  </r>
  <r>
    <n v="27285"/>
    <n v="822"/>
    <d v="2001-08-20T00:00:00"/>
    <x v="5"/>
    <n v="9995965"/>
    <x v="6"/>
    <x v="0"/>
    <n v="4399.07"/>
    <n v="61182"/>
    <n v="60676.83"/>
    <n v="61182"/>
    <n v="7.2499999999999995E-2"/>
    <n v="4.4999999999999998E-2"/>
    <x v="0"/>
    <n v="2753.19"/>
    <n v="-1682.5050000000001"/>
    <n v="-1668.6128249999999"/>
    <x v="0"/>
    <x v="0"/>
    <x v="0"/>
    <x v="6"/>
    <x v="0"/>
    <x v="1"/>
    <x v="0"/>
    <n v="-1972"/>
    <n v="-1988.42"/>
    <x v="0"/>
    <x v="2"/>
    <x v="0"/>
    <n v="0"/>
    <n v="1972"/>
    <n v="60676.83"/>
    <x v="0"/>
    <m/>
  </r>
  <r>
    <n v="22124"/>
    <n v="218"/>
    <d v="2001-01-17T00:00:00"/>
    <x v="5"/>
    <n v="9991378"/>
    <x v="8"/>
    <x v="0"/>
    <n v="-542681.81999999995"/>
    <n v="-120000"/>
    <n v="-119009.17"/>
    <n v="120000"/>
    <n v="4.5599999999999996"/>
    <n v="2.77"/>
    <x v="0"/>
    <n v="-332400"/>
    <n v="214800"/>
    <n v="213026.41429999995"/>
    <x v="1"/>
    <x v="0"/>
    <x v="1"/>
    <x v="8"/>
    <x v="0"/>
    <x v="0"/>
    <x v="0"/>
    <n v="209575.15"/>
    <n v="211320"/>
    <x v="0"/>
    <x v="2"/>
    <x v="0"/>
    <n v="-119009.17"/>
    <n v="-209575.15"/>
    <n v="0"/>
    <x v="0"/>
    <s v="DS #000218"/>
  </r>
  <r>
    <n v="23849"/>
    <n v="375"/>
    <d v="2001-03-23T00:00:00"/>
    <x v="5"/>
    <n v="9992901"/>
    <x v="8"/>
    <x v="0"/>
    <n v="-89386.78"/>
    <n v="-19998"/>
    <n v="-19832.88"/>
    <n v="19998"/>
    <n v="4.5069999999999997"/>
    <n v="2.77"/>
    <x v="0"/>
    <n v="-55394.46"/>
    <n v="34736.525999999991"/>
    <n v="34449.712559999993"/>
    <x v="1"/>
    <x v="0"/>
    <x v="1"/>
    <x v="8"/>
    <x v="0"/>
    <x v="0"/>
    <x v="0"/>
    <n v="33874.559999999998"/>
    <n v="34156.58"/>
    <x v="0"/>
    <x v="1"/>
    <x v="0"/>
    <n v="-19832.88"/>
    <n v="-33874.559999999998"/>
    <n v="0"/>
    <x v="0"/>
    <s v="DS#000375"/>
  </r>
  <r>
    <n v="24215"/>
    <n v="409"/>
    <d v="2001-04-18T00:00:00"/>
    <x v="5"/>
    <n v="9993176"/>
    <x v="8"/>
    <x v="0"/>
    <n v="-167333.32999999999"/>
    <n v="-37189"/>
    <n v="-36881.93"/>
    <n v="37189"/>
    <n v="4.5369999999999999"/>
    <n v="2.77"/>
    <x v="0"/>
    <n v="-103013.53"/>
    <n v="65712.963000000003"/>
    <n v="65170.370309999998"/>
    <x v="1"/>
    <x v="0"/>
    <x v="1"/>
    <x v="8"/>
    <x v="0"/>
    <x v="0"/>
    <x v="0"/>
    <n v="64100.800000000003"/>
    <n v="64634.48"/>
    <x v="0"/>
    <x v="1"/>
    <x v="0"/>
    <n v="-36881.93"/>
    <n v="-64100.800000000003"/>
    <n v="0"/>
    <x v="0"/>
    <s v="DS #000409"/>
  </r>
  <r>
    <n v="25042"/>
    <n v="352"/>
    <d v="2001-06-05T00:00:00"/>
    <x v="5"/>
    <n v="9992828"/>
    <x v="8"/>
    <x v="0"/>
    <n v="-181809.08"/>
    <n v="-40902"/>
    <n v="-40564.28"/>
    <n v="40902"/>
    <n v="4.4820000000000002"/>
    <n v="2.77"/>
    <x v="0"/>
    <n v="-113298.54"/>
    <n v="70024.224000000002"/>
    <n v="69446.047360000011"/>
    <x v="1"/>
    <x v="0"/>
    <x v="1"/>
    <x v="8"/>
    <x v="0"/>
    <x v="0"/>
    <x v="0"/>
    <n v="68269.679999999993"/>
    <n v="68838.070000000007"/>
    <x v="0"/>
    <x v="3"/>
    <x v="0"/>
    <n v="-40564.28"/>
    <n v="-68269.679999999993"/>
    <n v="0"/>
    <x v="0"/>
    <s v="DS #000352"/>
  </r>
  <r>
    <n v="25057"/>
    <n v="438"/>
    <d v="2001-06-06T00:00:00"/>
    <x v="5"/>
    <n v="9993419"/>
    <x v="8"/>
    <x v="0"/>
    <n v="-51062.18"/>
    <n v="-11434"/>
    <n v="-11339.59"/>
    <n v="11434"/>
    <n v="4.5030000000000001"/>
    <n v="2.77"/>
    <x v="0"/>
    <n v="-31672.18"/>
    <n v="19815.121999999999"/>
    <n v="19651.509470000001"/>
    <x v="1"/>
    <x v="0"/>
    <x v="1"/>
    <x v="8"/>
    <x v="0"/>
    <x v="0"/>
    <x v="0"/>
    <n v="19322.66"/>
    <n v="19483.54"/>
    <x v="0"/>
    <x v="2"/>
    <x v="0"/>
    <n v="-11339.59"/>
    <n v="-19322.66"/>
    <n v="0"/>
    <x v="0"/>
    <s v="DS #000438"/>
  </r>
  <r>
    <n v="26682"/>
    <n v="730"/>
    <d v="2001-07-11T00:00:00"/>
    <x v="5"/>
    <n v="9995474"/>
    <x v="8"/>
    <x v="0"/>
    <n v="-264497.88"/>
    <n v="-70000"/>
    <n v="-69422.02"/>
    <n v="70000"/>
    <n v="3.81"/>
    <n v="2.77"/>
    <x v="0"/>
    <n v="-193900"/>
    <n v="72800"/>
    <n v="72198.900800000003"/>
    <x v="1"/>
    <x v="0"/>
    <x v="1"/>
    <x v="8"/>
    <x v="0"/>
    <x v="0"/>
    <x v="0"/>
    <n v="70185.66"/>
    <n v="70770"/>
    <x v="0"/>
    <x v="1"/>
    <x v="0"/>
    <n v="-69422.02"/>
    <n v="-70185.66"/>
    <n v="0"/>
    <x v="0"/>
    <m/>
  </r>
  <r>
    <n v="28127"/>
    <n v="843"/>
    <d v="2001-09-19T00:00:00"/>
    <x v="5"/>
    <n v="9996592"/>
    <x v="8"/>
    <x v="0"/>
    <n v="-102699.36"/>
    <n v="-35127"/>
    <n v="-34836.959999999999"/>
    <n v="35127"/>
    <n v="2.948"/>
    <n v="2.77"/>
    <x v="0"/>
    <n v="-97301.79"/>
    <n v="6252.6059999999979"/>
    <n v="6200.9788799999978"/>
    <x v="1"/>
    <x v="0"/>
    <x v="1"/>
    <x v="8"/>
    <x v="0"/>
    <x v="0"/>
    <x v="0"/>
    <n v="5190.71"/>
    <n v="5233.92"/>
    <x v="0"/>
    <x v="4"/>
    <x v="0"/>
    <n v="-34836.959999999999"/>
    <n v="-5190.71"/>
    <n v="0"/>
    <x v="0"/>
    <m/>
  </r>
  <r>
    <n v="28130"/>
    <n v="843"/>
    <d v="2001-09-19T00:00:00"/>
    <x v="5"/>
    <n v="9996592"/>
    <x v="8"/>
    <x v="0"/>
    <n v="-61119.08"/>
    <n v="-20905"/>
    <n v="-20732.39"/>
    <n v="20905"/>
    <n v="2.948"/>
    <n v="2.77"/>
    <x v="0"/>
    <n v="-57906.85"/>
    <n v="3721.09"/>
    <n v="3690.3654199999987"/>
    <x v="1"/>
    <x v="0"/>
    <x v="1"/>
    <x v="8"/>
    <x v="0"/>
    <x v="0"/>
    <x v="0"/>
    <n v="3089.13"/>
    <n v="3114.85"/>
    <x v="0"/>
    <x v="1"/>
    <x v="0"/>
    <n v="-20732.39"/>
    <n v="-3089.13"/>
    <n v="0"/>
    <x v="0"/>
    <m/>
  </r>
  <r>
    <n v="28457"/>
    <n v="917"/>
    <d v="2001-10-16T00:00:00"/>
    <x v="5"/>
    <n v="9996946"/>
    <x v="8"/>
    <x v="0"/>
    <n v="-3027295.77"/>
    <n v="-1000000"/>
    <n v="-991743.08"/>
    <n v="1000000"/>
    <n v="3.0525000000000002"/>
    <n v="2.77"/>
    <x v="0"/>
    <n v="-2770000"/>
    <n v="282500"/>
    <n v="280167.42010000016"/>
    <x v="1"/>
    <x v="0"/>
    <x v="1"/>
    <x v="8"/>
    <x v="0"/>
    <x v="0"/>
    <x v="0"/>
    <n v="251406.87"/>
    <n v="253500"/>
    <x v="0"/>
    <x v="1"/>
    <x v="0"/>
    <n v="-991743.08"/>
    <n v="-251406.87"/>
    <n v="0"/>
    <x v="0"/>
    <m/>
  </r>
  <r>
    <n v="28463"/>
    <n v="919"/>
    <d v="2001-10-18T00:00:00"/>
    <x v="5"/>
    <n v="9996952"/>
    <x v="8"/>
    <x v="0"/>
    <n v="-593062.36"/>
    <n v="-200000"/>
    <n v="-198348.62"/>
    <n v="200000"/>
    <n v="2.99"/>
    <n v="2.77"/>
    <x v="0"/>
    <n v="-554000"/>
    <n v="44000"/>
    <n v="43636.696400000037"/>
    <x v="1"/>
    <x v="0"/>
    <x v="1"/>
    <x v="8"/>
    <x v="0"/>
    <x v="0"/>
    <x v="0"/>
    <n v="37884.589999999997"/>
    <n v="38200"/>
    <x v="0"/>
    <x v="1"/>
    <x v="0"/>
    <n v="-198348.62"/>
    <n v="-37884.589999999997"/>
    <n v="0"/>
    <x v="0"/>
    <m/>
  </r>
  <r>
    <n v="28465"/>
    <n v="921"/>
    <d v="2001-10-18T00:00:00"/>
    <x v="5"/>
    <n v="9996954"/>
    <x v="8"/>
    <x v="0"/>
    <n v="-5474424.5199999996"/>
    <n v="-1940247"/>
    <n v="-1924226.54"/>
    <n v="1940247"/>
    <n v="2.8450000000000002"/>
    <n v="2.77"/>
    <x v="0"/>
    <n v="-5374484.1900000004"/>
    <n v="145518.52500000034"/>
    <n v="144316.99050000033"/>
    <x v="1"/>
    <x v="0"/>
    <x v="1"/>
    <x v="8"/>
    <x v="0"/>
    <x v="0"/>
    <x v="0"/>
    <n v="88514.42"/>
    <n v="89251.36"/>
    <x v="0"/>
    <x v="1"/>
    <x v="0"/>
    <n v="-1924226.54"/>
    <n v="-88514.42"/>
    <n v="0"/>
    <x v="0"/>
    <m/>
  </r>
  <r>
    <n v="9916"/>
    <m/>
    <d v="2000-07-07T00:00:00"/>
    <x v="5"/>
    <n v="319916"/>
    <x v="8"/>
    <x v="0"/>
    <n v="432.61"/>
    <n v="176"/>
    <n v="174.55"/>
    <n v="176"/>
    <n v="2.4784999999999999"/>
    <n v="2.79"/>
    <x v="0"/>
    <n v="491.04"/>
    <n v="54.824000000000019"/>
    <n v="54.372325000000025"/>
    <x v="1"/>
    <x v="0"/>
    <x v="1"/>
    <x v="8"/>
    <x v="0"/>
    <x v="1"/>
    <x v="0"/>
    <n v="55.94"/>
    <n v="56.41"/>
    <x v="0"/>
    <x v="0"/>
    <x v="0"/>
    <n v="174.55"/>
    <n v="-55.94"/>
    <n v="0"/>
    <x v="0"/>
    <s v="Nymex Buy N67489.1"/>
  </r>
  <r>
    <n v="9917"/>
    <m/>
    <d v="2000-07-07T00:00:00"/>
    <x v="5"/>
    <n v="319917"/>
    <x v="8"/>
    <x v="0"/>
    <n v="872.36"/>
    <n v="310"/>
    <n v="307.44"/>
    <n v="310"/>
    <n v="2.8374999999999999"/>
    <n v="2.79"/>
    <x v="0"/>
    <n v="864.9"/>
    <n v="-14.725"/>
    <n v="-14.603399999999962"/>
    <x v="1"/>
    <x v="0"/>
    <x v="1"/>
    <x v="8"/>
    <x v="0"/>
    <x v="1"/>
    <x v="0"/>
    <n v="-11.84"/>
    <n v="-11.93"/>
    <x v="0"/>
    <x v="0"/>
    <x v="0"/>
    <n v="307.44"/>
    <n v="11.84"/>
    <n v="0"/>
    <x v="0"/>
    <s v="Nymex Buy N73425.1"/>
  </r>
  <r>
    <n v="22243"/>
    <n v="231"/>
    <d v="2001-01-26T00:00:00"/>
    <x v="5"/>
    <n v="9991399"/>
    <x v="8"/>
    <x v="0"/>
    <n v="43091.24"/>
    <n v="10000"/>
    <n v="9917.43"/>
    <n v="10000"/>
    <n v="4.3449999999999998"/>
    <n v="2.79"/>
    <x v="0"/>
    <n v="27900"/>
    <n v="-15550"/>
    <n v="-15421.603649999997"/>
    <x v="1"/>
    <x v="0"/>
    <x v="1"/>
    <x v="8"/>
    <x v="0"/>
    <x v="1"/>
    <x v="0"/>
    <n v="-15332.35"/>
    <n v="-15460"/>
    <x v="0"/>
    <x v="2"/>
    <x v="0"/>
    <n v="9917.43"/>
    <n v="15332.35"/>
    <n v="0"/>
    <x v="0"/>
    <s v="DS #000231"/>
  </r>
  <r>
    <n v="22256"/>
    <n v="191"/>
    <d v="2001-01-26T00:00:00"/>
    <x v="5"/>
    <n v="9991338"/>
    <x v="8"/>
    <x v="0"/>
    <n v="430416.5"/>
    <n v="100000"/>
    <n v="99174.31"/>
    <n v="100000"/>
    <n v="4.34"/>
    <n v="2.79"/>
    <x v="0"/>
    <n v="279000"/>
    <n v="-155000"/>
    <n v="-153720.18049999999"/>
    <x v="1"/>
    <x v="0"/>
    <x v="1"/>
    <x v="8"/>
    <x v="0"/>
    <x v="1"/>
    <x v="0"/>
    <n v="-152827.60999999999"/>
    <n v="-154100"/>
    <x v="0"/>
    <x v="2"/>
    <x v="0"/>
    <n v="99174.31"/>
    <n v="152827.60999999999"/>
    <n v="0"/>
    <x v="0"/>
    <s v="DS #000191"/>
  </r>
  <r>
    <n v="22304"/>
    <n v="198"/>
    <d v="2001-01-30T00:00:00"/>
    <x v="5"/>
    <n v="9991350"/>
    <x v="8"/>
    <x v="0"/>
    <n v="101653.67"/>
    <n v="20000"/>
    <n v="19834.86"/>
    <n v="20000"/>
    <n v="5.125"/>
    <n v="2.79"/>
    <x v="0"/>
    <n v="55800"/>
    <n v="-46700"/>
    <n v="-46314.398099999999"/>
    <x v="1"/>
    <x v="0"/>
    <x v="1"/>
    <x v="8"/>
    <x v="0"/>
    <x v="1"/>
    <x v="0"/>
    <n v="-46135.89"/>
    <n v="-46520"/>
    <x v="0"/>
    <x v="1"/>
    <x v="0"/>
    <n v="19834.86"/>
    <n v="46135.89"/>
    <n v="0"/>
    <x v="0"/>
    <s v="DS #000198"/>
  </r>
  <r>
    <n v="22305"/>
    <n v="198"/>
    <d v="2001-01-30T00:00:00"/>
    <x v="5"/>
    <n v="9991350"/>
    <x v="8"/>
    <x v="0"/>
    <n v="914883"/>
    <n v="180000"/>
    <n v="178513.76"/>
    <n v="180000"/>
    <n v="5.125"/>
    <n v="2.79"/>
    <x v="0"/>
    <n v="502200"/>
    <n v="-420300"/>
    <n v="-416829.62960000004"/>
    <x v="1"/>
    <x v="0"/>
    <x v="1"/>
    <x v="8"/>
    <x v="0"/>
    <x v="1"/>
    <x v="0"/>
    <n v="-415222.99"/>
    <n v="-418680"/>
    <x v="0"/>
    <x v="0"/>
    <x v="0"/>
    <n v="178513.76"/>
    <n v="415222.99"/>
    <n v="0"/>
    <x v="0"/>
    <s v="DS #000198"/>
  </r>
  <r>
    <n v="22306"/>
    <n v="198"/>
    <d v="2001-01-30T00:00:00"/>
    <x v="5"/>
    <n v="9991350"/>
    <x v="8"/>
    <x v="0"/>
    <n v="50826.83"/>
    <n v="10000"/>
    <n v="9917.43"/>
    <n v="10000"/>
    <n v="5.125"/>
    <n v="2.79"/>
    <x v="0"/>
    <n v="27900"/>
    <n v="-23350"/>
    <n v="-23157.199049999999"/>
    <x v="1"/>
    <x v="0"/>
    <x v="1"/>
    <x v="8"/>
    <x v="0"/>
    <x v="1"/>
    <x v="0"/>
    <n v="-23067.94"/>
    <n v="-23260"/>
    <x v="0"/>
    <x v="0"/>
    <x v="0"/>
    <n v="9917.43"/>
    <n v="23067.94"/>
    <n v="0"/>
    <x v="0"/>
    <s v="DS #000198"/>
  </r>
  <r>
    <n v="22307"/>
    <n v="198"/>
    <d v="2001-01-30T00:00:00"/>
    <x v="5"/>
    <n v="9991350"/>
    <x v="8"/>
    <x v="0"/>
    <n v="203307.33"/>
    <n v="40000"/>
    <n v="39669.72"/>
    <n v="40000"/>
    <n v="5.125"/>
    <n v="2.79"/>
    <x v="0"/>
    <n v="111600"/>
    <n v="-93400"/>
    <n v="-92628.796199999997"/>
    <x v="1"/>
    <x v="0"/>
    <x v="1"/>
    <x v="8"/>
    <x v="0"/>
    <x v="1"/>
    <x v="0"/>
    <n v="-92271.78"/>
    <n v="-93040"/>
    <x v="0"/>
    <x v="0"/>
    <x v="0"/>
    <n v="39669.72"/>
    <n v="92271.78"/>
    <n v="0"/>
    <x v="0"/>
    <s v="DS #000198"/>
  </r>
  <r>
    <n v="22570"/>
    <n v="295"/>
    <d v="2001-02-16T00:00:00"/>
    <x v="5"/>
    <n v="9991566"/>
    <x v="8"/>
    <x v="0"/>
    <n v="110951.26"/>
    <n v="25000"/>
    <n v="24793.58"/>
    <n v="25000"/>
    <n v="4.4749999999999996"/>
    <n v="2.79"/>
    <x v="0"/>
    <n v="69750"/>
    <n v="-42125"/>
    <n v="-41777.182299999993"/>
    <x v="1"/>
    <x v="0"/>
    <x v="1"/>
    <x v="8"/>
    <x v="0"/>
    <x v="1"/>
    <x v="0"/>
    <n v="-41554.04"/>
    <n v="-41900"/>
    <x v="0"/>
    <x v="2"/>
    <x v="0"/>
    <n v="24793.58"/>
    <n v="41554.04"/>
    <n v="0"/>
    <x v="0"/>
    <s v="DS #000295"/>
  </r>
  <r>
    <n v="22571"/>
    <n v="295"/>
    <d v="2001-02-16T00:00:00"/>
    <x v="5"/>
    <n v="9991566"/>
    <x v="8"/>
    <x v="0"/>
    <n v="177522.01"/>
    <n v="40000"/>
    <n v="39669.72"/>
    <n v="40000"/>
    <n v="4.4749999999999996"/>
    <n v="2.79"/>
    <x v="0"/>
    <n v="111600"/>
    <n v="-67400"/>
    <n v="-66843.478199999983"/>
    <x v="1"/>
    <x v="0"/>
    <x v="1"/>
    <x v="8"/>
    <x v="0"/>
    <x v="1"/>
    <x v="0"/>
    <n v="-66486.460000000006"/>
    <n v="-67040"/>
    <x v="0"/>
    <x v="0"/>
    <x v="0"/>
    <n v="39669.72"/>
    <n v="66486.460000000006"/>
    <n v="0"/>
    <x v="0"/>
    <s v="DS #000295"/>
  </r>
  <r>
    <n v="22572"/>
    <n v="295"/>
    <d v="2001-02-16T00:00:00"/>
    <x v="5"/>
    <n v="9991566"/>
    <x v="8"/>
    <x v="0"/>
    <n v="355044.02"/>
    <n v="80000"/>
    <n v="79339.45"/>
    <n v="80000"/>
    <n v="4.4749999999999996"/>
    <n v="2.79"/>
    <x v="0"/>
    <n v="223200"/>
    <n v="-134800"/>
    <n v="-133686.97324999995"/>
    <x v="1"/>
    <x v="0"/>
    <x v="1"/>
    <x v="8"/>
    <x v="0"/>
    <x v="1"/>
    <x v="0"/>
    <n v="-132972.91"/>
    <n v="-134080"/>
    <x v="0"/>
    <x v="0"/>
    <x v="0"/>
    <n v="79339.45"/>
    <n v="132972.91"/>
    <n v="0"/>
    <x v="0"/>
    <s v="DS #000295"/>
  </r>
  <r>
    <n v="22573"/>
    <n v="295"/>
    <d v="2001-02-16T00:00:00"/>
    <x v="5"/>
    <n v="9991566"/>
    <x v="8"/>
    <x v="0"/>
    <n v="177522.01"/>
    <n v="40000"/>
    <n v="39669.72"/>
    <n v="40000"/>
    <n v="4.4749999999999996"/>
    <n v="2.79"/>
    <x v="0"/>
    <n v="111600"/>
    <n v="-67400"/>
    <n v="-66843.478199999983"/>
    <x v="1"/>
    <x v="0"/>
    <x v="1"/>
    <x v="8"/>
    <x v="0"/>
    <x v="1"/>
    <x v="0"/>
    <n v="-66486.460000000006"/>
    <n v="-67040"/>
    <x v="0"/>
    <x v="3"/>
    <x v="0"/>
    <n v="39669.72"/>
    <n v="66486.460000000006"/>
    <n v="0"/>
    <x v="0"/>
    <s v="DS #000295"/>
  </r>
  <r>
    <n v="22574"/>
    <n v="295"/>
    <d v="2001-02-16T00:00:00"/>
    <x v="5"/>
    <n v="9991566"/>
    <x v="8"/>
    <x v="0"/>
    <n v="22190.25"/>
    <n v="5000"/>
    <n v="4958.72"/>
    <n v="5000"/>
    <n v="4.4749999999999996"/>
    <n v="2.79"/>
    <x v="0"/>
    <n v="13950"/>
    <n v="-8425"/>
    <n v="-8355.4431999999979"/>
    <x v="1"/>
    <x v="0"/>
    <x v="1"/>
    <x v="8"/>
    <x v="0"/>
    <x v="1"/>
    <x v="0"/>
    <n v="-8310.81"/>
    <n v="-8380"/>
    <x v="0"/>
    <x v="5"/>
    <x v="0"/>
    <n v="4958.72"/>
    <n v="8310.81"/>
    <n v="0"/>
    <x v="0"/>
    <s v="DS #000295"/>
  </r>
  <r>
    <n v="22599"/>
    <n v="298"/>
    <d v="2001-02-16T00:00:00"/>
    <x v="5"/>
    <n v="9991583"/>
    <x v="8"/>
    <x v="0"/>
    <n v="147571.37"/>
    <n v="30000"/>
    <n v="29752.29"/>
    <n v="30000"/>
    <n v="4.96"/>
    <n v="2.79"/>
    <x v="0"/>
    <n v="83700"/>
    <n v="-65100"/>
    <n v="-64562.469299999997"/>
    <x v="1"/>
    <x v="0"/>
    <x v="1"/>
    <x v="8"/>
    <x v="0"/>
    <x v="1"/>
    <x v="0"/>
    <n v="-64294.7"/>
    <n v="-64830"/>
    <x v="0"/>
    <x v="2"/>
    <x v="0"/>
    <n v="29752.29"/>
    <n v="64294.7"/>
    <n v="0"/>
    <x v="0"/>
    <s v="DS #000298"/>
  </r>
  <r>
    <n v="22615"/>
    <n v="295"/>
    <d v="2001-02-16T00:00:00"/>
    <x v="5"/>
    <n v="9991566"/>
    <x v="8"/>
    <x v="0"/>
    <n v="177522.01"/>
    <n v="40000"/>
    <n v="39669.72"/>
    <n v="40000"/>
    <n v="4.4749999999999996"/>
    <n v="2.79"/>
    <x v="0"/>
    <n v="111600"/>
    <n v="-67400"/>
    <n v="-66843.478199999983"/>
    <x v="1"/>
    <x v="0"/>
    <x v="1"/>
    <x v="8"/>
    <x v="0"/>
    <x v="1"/>
    <x v="0"/>
    <n v="-66486.460000000006"/>
    <n v="-67040"/>
    <x v="0"/>
    <x v="2"/>
    <x v="0"/>
    <n v="39669.72"/>
    <n v="66486.460000000006"/>
    <n v="0"/>
    <x v="0"/>
    <s v="DS #000295"/>
  </r>
  <r>
    <n v="22640"/>
    <n v="304"/>
    <d v="2001-02-20T00:00:00"/>
    <x v="5"/>
    <n v="9991589"/>
    <x v="8"/>
    <x v="0"/>
    <n v="132992.75"/>
    <n v="30000"/>
    <n v="29752.29"/>
    <n v="30000"/>
    <n v="4.47"/>
    <n v="2.79"/>
    <x v="0"/>
    <n v="83700"/>
    <n v="-50400"/>
    <n v="-49983.847199999997"/>
    <x v="1"/>
    <x v="0"/>
    <x v="1"/>
    <x v="8"/>
    <x v="0"/>
    <x v="1"/>
    <x v="0"/>
    <n v="-49716.08"/>
    <n v="-50130"/>
    <x v="0"/>
    <x v="2"/>
    <x v="0"/>
    <n v="29752.29"/>
    <n v="49716.08"/>
    <n v="0"/>
    <x v="0"/>
    <s v="DS #000304"/>
  </r>
  <r>
    <n v="22641"/>
    <n v="304"/>
    <d v="2001-02-20T00:00:00"/>
    <x v="5"/>
    <n v="9991589"/>
    <x v="8"/>
    <x v="0"/>
    <n v="132992.75"/>
    <n v="30000"/>
    <n v="29752.29"/>
    <n v="30000"/>
    <n v="4.47"/>
    <n v="2.79"/>
    <x v="0"/>
    <n v="83700"/>
    <n v="-50400"/>
    <n v="-49983.847199999997"/>
    <x v="1"/>
    <x v="0"/>
    <x v="1"/>
    <x v="8"/>
    <x v="0"/>
    <x v="1"/>
    <x v="0"/>
    <n v="-49716.08"/>
    <n v="-50130"/>
    <x v="0"/>
    <x v="0"/>
    <x v="0"/>
    <n v="29752.29"/>
    <n v="49716.08"/>
    <n v="0"/>
    <x v="0"/>
    <s v="DS#000304"/>
  </r>
  <r>
    <n v="23777"/>
    <n v="347"/>
    <d v="2001-03-19T00:00:00"/>
    <x v="5"/>
    <n v="9992814"/>
    <x v="8"/>
    <x v="0"/>
    <n v="95292.32"/>
    <n v="21602"/>
    <n v="21423.63"/>
    <n v="21602"/>
    <n v="4.4480000000000004"/>
    <n v="2.79"/>
    <x v="0"/>
    <n v="60269.58"/>
    <n v="-35816.116000000009"/>
    <n v="-35520.378540000012"/>
    <x v="1"/>
    <x v="0"/>
    <x v="1"/>
    <x v="8"/>
    <x v="0"/>
    <x v="1"/>
    <x v="0"/>
    <n v="-35327.57"/>
    <n v="-35621.699999999997"/>
    <x v="0"/>
    <x v="2"/>
    <x v="0"/>
    <n v="21423.63"/>
    <n v="35327.57"/>
    <n v="0"/>
    <x v="0"/>
    <s v="DS #000347"/>
  </r>
  <r>
    <n v="23778"/>
    <n v="347"/>
    <d v="2001-03-19T00:00:00"/>
    <x v="5"/>
    <n v="9992814"/>
    <x v="8"/>
    <x v="0"/>
    <n v="70580.37"/>
    <n v="16000"/>
    <n v="15867.89"/>
    <n v="16000"/>
    <n v="4.4480000000000004"/>
    <n v="2.79"/>
    <x v="0"/>
    <n v="44640"/>
    <n v="-26528"/>
    <n v="-26308.961620000005"/>
    <x v="1"/>
    <x v="0"/>
    <x v="1"/>
    <x v="8"/>
    <x v="0"/>
    <x v="1"/>
    <x v="0"/>
    <n v="-26166.15"/>
    <n v="-26384"/>
    <x v="0"/>
    <x v="0"/>
    <x v="0"/>
    <n v="15867.89"/>
    <n v="26166.15"/>
    <n v="0"/>
    <x v="0"/>
    <s v="DS #000347"/>
  </r>
  <r>
    <n v="23779"/>
    <n v="347"/>
    <d v="2001-03-19T00:00:00"/>
    <x v="5"/>
    <n v="9992814"/>
    <x v="8"/>
    <x v="0"/>
    <n v="6175.78"/>
    <n v="1400"/>
    <n v="1388.44"/>
    <n v="1400"/>
    <n v="4.4480000000000004"/>
    <n v="2.79"/>
    <x v="0"/>
    <n v="3906"/>
    <n v="-2321.1999999999998"/>
    <n v="-2302.0335200000004"/>
    <x v="1"/>
    <x v="0"/>
    <x v="1"/>
    <x v="8"/>
    <x v="0"/>
    <x v="1"/>
    <x v="0"/>
    <n v="-2289.54"/>
    <n v="-2308.6"/>
    <x v="0"/>
    <x v="0"/>
    <x v="0"/>
    <n v="1388.44"/>
    <n v="2289.54"/>
    <n v="0"/>
    <x v="0"/>
    <s v="DS #000347"/>
  </r>
  <r>
    <n v="23781"/>
    <n v="347"/>
    <d v="2001-03-19T00:00:00"/>
    <x v="5"/>
    <n v="9992814"/>
    <x v="8"/>
    <x v="0"/>
    <n v="24703.13"/>
    <n v="5600"/>
    <n v="5553.76"/>
    <n v="5600"/>
    <n v="4.4480000000000004"/>
    <n v="2.79"/>
    <x v="0"/>
    <n v="15624"/>
    <n v="-9284.7999999999993"/>
    <n v="-9208.1340800000016"/>
    <x v="1"/>
    <x v="0"/>
    <x v="1"/>
    <x v="8"/>
    <x v="0"/>
    <x v="1"/>
    <x v="0"/>
    <n v="-9158.15"/>
    <n v="-9234.4"/>
    <x v="0"/>
    <x v="2"/>
    <x v="0"/>
    <n v="5553.76"/>
    <n v="9158.15"/>
    <n v="0"/>
    <x v="0"/>
    <s v="DS #000347"/>
  </r>
  <r>
    <n v="23796"/>
    <n v="348"/>
    <d v="2001-03-19T00:00:00"/>
    <x v="5"/>
    <n v="9992815"/>
    <x v="8"/>
    <x v="0"/>
    <n v="40451.22"/>
    <n v="9000"/>
    <n v="8925.69"/>
    <n v="9000"/>
    <n v="4.532"/>
    <n v="2.79"/>
    <x v="0"/>
    <n v="25110"/>
    <n v="-15678"/>
    <n v="-15548.55198"/>
    <x v="1"/>
    <x v="0"/>
    <x v="1"/>
    <x v="8"/>
    <x v="0"/>
    <x v="1"/>
    <x v="0"/>
    <n v="-15468.22"/>
    <n v="-15597"/>
    <x v="0"/>
    <x v="2"/>
    <x v="0"/>
    <n v="8925.69"/>
    <n v="15468.22"/>
    <n v="0"/>
    <x v="0"/>
    <s v="DS #000348"/>
  </r>
  <r>
    <n v="23799"/>
    <n v="348"/>
    <d v="2001-03-19T00:00:00"/>
    <x v="5"/>
    <n v="9992815"/>
    <x v="8"/>
    <x v="0"/>
    <n v="33480.120000000003"/>
    <n v="7449"/>
    <n v="7387.49"/>
    <n v="7449"/>
    <n v="4.532"/>
    <n v="2.79"/>
    <x v="0"/>
    <n v="20782.71"/>
    <n v="-12976.157999999999"/>
    <n v="-12869.00758"/>
    <x v="1"/>
    <x v="0"/>
    <x v="1"/>
    <x v="8"/>
    <x v="0"/>
    <x v="1"/>
    <x v="0"/>
    <n v="-12802.53"/>
    <n v="-12909.12"/>
    <x v="0"/>
    <x v="0"/>
    <x v="0"/>
    <n v="7387.49"/>
    <n v="12802.53"/>
    <n v="0"/>
    <x v="0"/>
    <s v="DS #000348"/>
  </r>
  <r>
    <n v="23800"/>
    <n v="348"/>
    <d v="2001-03-19T00:00:00"/>
    <x v="5"/>
    <n v="9992815"/>
    <x v="8"/>
    <x v="0"/>
    <n v="30113.68"/>
    <n v="6700"/>
    <n v="6644.68"/>
    <n v="6700"/>
    <n v="4.532"/>
    <n v="2.79"/>
    <x v="0"/>
    <n v="18693"/>
    <n v="-11671.4"/>
    <n v="-11575.03256"/>
    <x v="1"/>
    <x v="0"/>
    <x v="1"/>
    <x v="8"/>
    <x v="0"/>
    <x v="1"/>
    <x v="0"/>
    <n v="-11515.23"/>
    <n v="-11611.1"/>
    <x v="0"/>
    <x v="2"/>
    <x v="0"/>
    <n v="6644.68"/>
    <n v="11515.23"/>
    <n v="0"/>
    <x v="0"/>
    <s v="DS #000348"/>
  </r>
  <r>
    <n v="23916"/>
    <n v="359"/>
    <d v="2001-03-30T00:00:00"/>
    <x v="5"/>
    <n v="9992882"/>
    <x v="8"/>
    <x v="0"/>
    <n v="17454.86"/>
    <n v="3817"/>
    <n v="3785.48"/>
    <n v="3817"/>
    <n v="4.6109999999999998"/>
    <n v="2.79"/>
    <x v="0"/>
    <n v="10649.43"/>
    <n v="-6950.7569999999987"/>
    <n v="-6893.3590799999993"/>
    <x v="1"/>
    <x v="0"/>
    <x v="1"/>
    <x v="8"/>
    <x v="0"/>
    <x v="1"/>
    <x v="0"/>
    <n v="-6859.3"/>
    <n v="-6916.4"/>
    <x v="0"/>
    <x v="7"/>
    <x v="0"/>
    <n v="3785.48"/>
    <n v="6859.3"/>
    <n v="0"/>
    <x v="0"/>
    <s v="DS #000359"/>
  </r>
  <r>
    <n v="23917"/>
    <n v="373"/>
    <d v="2001-03-30T00:00:00"/>
    <x v="5"/>
    <n v="9992906"/>
    <x v="8"/>
    <x v="0"/>
    <n v="7298.5"/>
    <n v="1656"/>
    <n v="1642.33"/>
    <n v="1656"/>
    <n v="4.444"/>
    <n v="2.79"/>
    <x v="0"/>
    <n v="4620.24"/>
    <n v="-2739.0239999999999"/>
    <n v="-2716.4138199999998"/>
    <x v="1"/>
    <x v="0"/>
    <x v="1"/>
    <x v="8"/>
    <x v="0"/>
    <x v="1"/>
    <x v="0"/>
    <n v="-2701.63"/>
    <n v="-2724.12"/>
    <x v="0"/>
    <x v="7"/>
    <x v="0"/>
    <n v="1642.33"/>
    <n v="2701.63"/>
    <n v="0"/>
    <x v="0"/>
    <s v="DS#000373"/>
  </r>
  <r>
    <n v="23926"/>
    <n v="375"/>
    <d v="2001-03-30T00:00:00"/>
    <x v="5"/>
    <n v="9992899"/>
    <x v="8"/>
    <x v="0"/>
    <n v="106760.84"/>
    <n v="23885"/>
    <n v="23687.78"/>
    <n v="23885"/>
    <n v="4.5069999999999997"/>
    <n v="2.79"/>
    <x v="0"/>
    <n v="66639.149999999994"/>
    <n v="-41010.544999999991"/>
    <n v="-40671.918259999991"/>
    <x v="1"/>
    <x v="0"/>
    <x v="1"/>
    <x v="8"/>
    <x v="0"/>
    <x v="1"/>
    <x v="0"/>
    <n v="-40458.730000000003"/>
    <n v="-40795.58"/>
    <x v="0"/>
    <x v="0"/>
    <x v="0"/>
    <n v="23687.78"/>
    <n v="40458.730000000003"/>
    <n v="0"/>
    <x v="0"/>
    <s v="DS#000375"/>
  </r>
  <r>
    <n v="23927"/>
    <n v="360"/>
    <d v="2001-03-30T00:00:00"/>
    <x v="5"/>
    <n v="9992884"/>
    <x v="8"/>
    <x v="0"/>
    <n v="30092.48"/>
    <n v="6582"/>
    <n v="6527.65"/>
    <n v="6582"/>
    <n v="4.6100000000000003"/>
    <n v="2.79"/>
    <x v="0"/>
    <n v="18363.78"/>
    <n v="-11979.24"/>
    <n v="-11880.323"/>
    <x v="1"/>
    <x v="0"/>
    <x v="1"/>
    <x v="8"/>
    <x v="0"/>
    <x v="1"/>
    <x v="0"/>
    <n v="-11821.58"/>
    <n v="-11920"/>
    <x v="0"/>
    <x v="7"/>
    <x v="0"/>
    <n v="6527.65"/>
    <n v="11821.58"/>
    <n v="0"/>
    <x v="0"/>
    <s v="DS #000360"/>
  </r>
  <r>
    <n v="24140"/>
    <n v="404"/>
    <d v="2001-04-11T00:00:00"/>
    <x v="5"/>
    <n v="9993134"/>
    <x v="8"/>
    <x v="0"/>
    <n v="128009.71"/>
    <n v="27848"/>
    <n v="27618.06"/>
    <n v="27848"/>
    <n v="4.6349999999999998"/>
    <n v="2.79"/>
    <x v="0"/>
    <n v="77695.92"/>
    <n v="-51379.56"/>
    <n v="-50955.320699999997"/>
    <x v="1"/>
    <x v="0"/>
    <x v="1"/>
    <x v="8"/>
    <x v="0"/>
    <x v="1"/>
    <x v="0"/>
    <n v="-50706.76"/>
    <n v="-51128.93"/>
    <x v="0"/>
    <x v="0"/>
    <x v="0"/>
    <n v="27618.06"/>
    <n v="50706.76"/>
    <n v="0"/>
    <x v="0"/>
    <s v="DS #000404"/>
  </r>
  <r>
    <n v="24141"/>
    <n v="404"/>
    <d v="2001-04-11T00:00:00"/>
    <x v="5"/>
    <n v="9993135"/>
    <x v="8"/>
    <x v="0"/>
    <n v="13790.19"/>
    <n v="3000"/>
    <n v="2975.23"/>
    <n v="3000"/>
    <n v="4.6349999999999998"/>
    <n v="2.79"/>
    <x v="0"/>
    <n v="8370"/>
    <n v="-5535"/>
    <n v="-5489.2993499999993"/>
    <x v="1"/>
    <x v="0"/>
    <x v="1"/>
    <x v="8"/>
    <x v="0"/>
    <x v="1"/>
    <x v="0"/>
    <n v="-5462.52"/>
    <n v="-5508"/>
    <x v="0"/>
    <x v="7"/>
    <x v="0"/>
    <n v="2975.23"/>
    <n v="5462.52"/>
    <n v="0"/>
    <x v="0"/>
    <s v="DS #000404"/>
  </r>
  <r>
    <n v="24151"/>
    <n v="407"/>
    <d v="2001-04-12T00:00:00"/>
    <x v="5"/>
    <n v="9993142"/>
    <x v="8"/>
    <x v="0"/>
    <n v="27508.97"/>
    <n v="6000"/>
    <n v="5950.46"/>
    <n v="6000"/>
    <n v="4.6230000000000002"/>
    <n v="2.79"/>
    <x v="0"/>
    <n v="16740"/>
    <n v="-10998"/>
    <n v="-10907.193180000002"/>
    <x v="1"/>
    <x v="0"/>
    <x v="1"/>
    <x v="8"/>
    <x v="0"/>
    <x v="1"/>
    <x v="0"/>
    <n v="-10853.64"/>
    <n v="-10944"/>
    <x v="0"/>
    <x v="7"/>
    <x v="0"/>
    <n v="5950.46"/>
    <n v="10853.64"/>
    <n v="0"/>
    <x v="0"/>
    <s v="DS #000407"/>
  </r>
  <r>
    <n v="24154"/>
    <n v="407"/>
    <d v="2001-04-12T00:00:00"/>
    <x v="5"/>
    <n v="9993142"/>
    <x v="8"/>
    <x v="0"/>
    <n v="49028.03"/>
    <n v="10694"/>
    <n v="10605.7"/>
    <n v="10694"/>
    <n v="4.6227999999999998"/>
    <n v="2.79"/>
    <x v="0"/>
    <n v="29836.26"/>
    <n v="-19599.963199999998"/>
    <n v="-19438.126959999998"/>
    <x v="1"/>
    <x v="0"/>
    <x v="1"/>
    <x v="8"/>
    <x v="0"/>
    <x v="1"/>
    <x v="0"/>
    <n v="-19342.68"/>
    <n v="-19503.72"/>
    <x v="0"/>
    <x v="0"/>
    <x v="0"/>
    <n v="10605.7"/>
    <n v="19342.68"/>
    <n v="0"/>
    <x v="0"/>
    <s v="DS #000407"/>
  </r>
  <r>
    <n v="24193"/>
    <n v="408"/>
    <d v="2001-04-17T00:00:00"/>
    <x v="5"/>
    <n v="9993174"/>
    <x v="8"/>
    <x v="0"/>
    <n v="111538.54"/>
    <n v="23848"/>
    <n v="23651.09"/>
    <n v="23848"/>
    <n v="4.7160000000000002"/>
    <n v="2.79"/>
    <x v="0"/>
    <n v="66535.92"/>
    <n v="-45931.248000000007"/>
    <n v="-45551.999340000002"/>
    <x v="1"/>
    <x v="0"/>
    <x v="1"/>
    <x v="8"/>
    <x v="0"/>
    <x v="1"/>
    <x v="0"/>
    <n v="-45339.14"/>
    <n v="-45716.62"/>
    <x v="0"/>
    <x v="0"/>
    <x v="0"/>
    <n v="23651.09"/>
    <n v="45339.14"/>
    <n v="0"/>
    <x v="0"/>
    <s v="DS #000408"/>
  </r>
  <r>
    <n v="24224"/>
    <n v="412"/>
    <d v="2001-04-18T00:00:00"/>
    <x v="5"/>
    <n v="9993198"/>
    <x v="8"/>
    <x v="0"/>
    <n v="92020.6"/>
    <n v="20299"/>
    <n v="20131.39"/>
    <n v="20299"/>
    <n v="4.5709999999999997"/>
    <n v="2.79"/>
    <x v="0"/>
    <n v="56634.21"/>
    <n v="-36152.518999999993"/>
    <n v="-35854.005589999993"/>
    <x v="1"/>
    <x v="0"/>
    <x v="1"/>
    <x v="8"/>
    <x v="0"/>
    <x v="1"/>
    <x v="0"/>
    <n v="-35672.83"/>
    <n v="-35969.83"/>
    <x v="0"/>
    <x v="2"/>
    <x v="0"/>
    <n v="20131.39"/>
    <n v="35672.83"/>
    <n v="0"/>
    <x v="0"/>
    <s v="DS#000412"/>
  </r>
  <r>
    <n v="24448"/>
    <n v="404"/>
    <d v="2001-04-26T00:00:00"/>
    <x v="5"/>
    <n v="9993133"/>
    <x v="8"/>
    <x v="0"/>
    <n v="68950.94"/>
    <n v="15000"/>
    <n v="14876.15"/>
    <n v="15000"/>
    <n v="4.6349999999999998"/>
    <n v="2.79"/>
    <x v="0"/>
    <n v="41850"/>
    <n v="-27675"/>
    <n v="-27446.496749999995"/>
    <x v="1"/>
    <x v="0"/>
    <x v="1"/>
    <x v="8"/>
    <x v="0"/>
    <x v="1"/>
    <x v="0"/>
    <n v="-27312.6"/>
    <n v="-27540"/>
    <x v="0"/>
    <x v="2"/>
    <x v="0"/>
    <n v="14876.15"/>
    <n v="27312.6"/>
    <n v="0"/>
    <x v="0"/>
    <s v="DS #000404"/>
  </r>
  <r>
    <n v="24454"/>
    <n v="438"/>
    <d v="2001-04-26T00:00:00"/>
    <x v="5"/>
    <n v="9993419"/>
    <x v="8"/>
    <x v="0"/>
    <n v="1071.8"/>
    <n v="240"/>
    <n v="238.02"/>
    <n v="240"/>
    <n v="4.5030000000000001"/>
    <n v="2.79"/>
    <x v="0"/>
    <n v="669.6"/>
    <n v="-411.12"/>
    <n v="-407.72826000000003"/>
    <x v="1"/>
    <x v="0"/>
    <x v="1"/>
    <x v="8"/>
    <x v="0"/>
    <x v="1"/>
    <x v="0"/>
    <n v="-405.58"/>
    <n v="-408.96"/>
    <x v="0"/>
    <x v="1"/>
    <x v="0"/>
    <n v="238.02"/>
    <n v="405.58"/>
    <n v="0"/>
    <x v="0"/>
    <s v="DS #000438"/>
  </r>
  <r>
    <n v="24748"/>
    <n v="529"/>
    <d v="2001-05-17T00:00:00"/>
    <x v="5"/>
    <n v="9993675"/>
    <x v="8"/>
    <x v="0"/>
    <n v="166927.48000000001"/>
    <n v="40066"/>
    <n v="39735.18"/>
    <n v="40066"/>
    <n v="4.2009999999999996"/>
    <n v="2.79"/>
    <x v="0"/>
    <n v="111784.14"/>
    <n v="-56533.125999999982"/>
    <n v="-56066.338979999986"/>
    <x v="1"/>
    <x v="0"/>
    <x v="1"/>
    <x v="8"/>
    <x v="0"/>
    <x v="1"/>
    <x v="0"/>
    <n v="-55708.72"/>
    <n v="-56172.53"/>
    <x v="0"/>
    <x v="0"/>
    <x v="0"/>
    <n v="39735.18"/>
    <n v="55708.72"/>
    <n v="0"/>
    <x v="0"/>
    <m/>
  </r>
  <r>
    <n v="24826"/>
    <n v="538"/>
    <d v="2001-05-23T00:00:00"/>
    <x v="5"/>
    <n v="9993710"/>
    <x v="8"/>
    <x v="0"/>
    <n v="6648645.6399999997"/>
    <n v="1600000"/>
    <n v="1586788.94"/>
    <n v="1600000"/>
    <n v="4.1900000000000004"/>
    <n v="2.79"/>
    <x v="0"/>
    <n v="4464000"/>
    <n v="-2240000"/>
    <n v="-2221504.5160000003"/>
    <x v="1"/>
    <x v="0"/>
    <x v="1"/>
    <x v="8"/>
    <x v="0"/>
    <x v="1"/>
    <x v="0"/>
    <n v="-2207223.41"/>
    <n v="-2225600"/>
    <x v="0"/>
    <x v="11"/>
    <x v="0"/>
    <n v="1586788.94"/>
    <n v="2207223.41"/>
    <n v="0"/>
    <x v="0"/>
    <m/>
  </r>
  <r>
    <n v="24869"/>
    <n v="549"/>
    <d v="2001-05-24T00:00:00"/>
    <x v="5"/>
    <n v="9993753"/>
    <x v="8"/>
    <x v="0"/>
    <n v="32948.089999999997"/>
    <n v="8000"/>
    <n v="7933.94"/>
    <n v="8000"/>
    <n v="4.1528"/>
    <n v="2.79"/>
    <x v="0"/>
    <n v="22320"/>
    <n v="-10902.4"/>
    <n v="-10812.373432"/>
    <x v="1"/>
    <x v="0"/>
    <x v="1"/>
    <x v="8"/>
    <x v="0"/>
    <x v="1"/>
    <x v="0"/>
    <n v="-10740.97"/>
    <n v="-10830.4"/>
    <x v="0"/>
    <x v="2"/>
    <x v="0"/>
    <n v="7933.94"/>
    <n v="10740.97"/>
    <n v="0"/>
    <x v="0"/>
    <m/>
  </r>
  <r>
    <n v="24870"/>
    <n v="549"/>
    <d v="2001-05-24T00:00:00"/>
    <x v="5"/>
    <n v="9993754"/>
    <x v="8"/>
    <x v="0"/>
    <n v="96822.07"/>
    <n v="23509"/>
    <n v="23314.89"/>
    <n v="23509"/>
    <n v="4.1528"/>
    <n v="2.79"/>
    <x v="0"/>
    <n v="65590.11"/>
    <n v="-32038.065200000001"/>
    <n v="-31773.532092000001"/>
    <x v="1"/>
    <x v="0"/>
    <x v="1"/>
    <x v="8"/>
    <x v="0"/>
    <x v="1"/>
    <x v="0"/>
    <n v="-31563.7"/>
    <n v="-31826.48"/>
    <x v="0"/>
    <x v="0"/>
    <x v="0"/>
    <n v="23314.89"/>
    <n v="31563.7"/>
    <n v="0"/>
    <x v="0"/>
    <m/>
  </r>
  <r>
    <n v="25038"/>
    <n v="596"/>
    <d v="2001-06-04T00:00:00"/>
    <x v="5"/>
    <n v="9993895"/>
    <x v="8"/>
    <x v="0"/>
    <n v="38274.89"/>
    <n v="9873"/>
    <n v="9791.48"/>
    <n v="9873"/>
    <n v="3.9089999999999998"/>
    <n v="2.79"/>
    <x v="0"/>
    <n v="27545.67"/>
    <n v="-11047.886999999997"/>
    <n v="-10956.666119999998"/>
    <x v="1"/>
    <x v="0"/>
    <x v="1"/>
    <x v="8"/>
    <x v="0"/>
    <x v="1"/>
    <x v="0"/>
    <n v="-10868.54"/>
    <n v="-10959.03"/>
    <x v="0"/>
    <x v="4"/>
    <x v="0"/>
    <n v="9791.48"/>
    <n v="10868.54"/>
    <n v="0"/>
    <x v="0"/>
    <m/>
  </r>
  <r>
    <n v="25059"/>
    <n v="479"/>
    <d v="2001-06-06T00:00:00"/>
    <x v="5"/>
    <n v="9993568"/>
    <x v="8"/>
    <x v="0"/>
    <n v="172746.77"/>
    <n v="41691"/>
    <n v="41346.76"/>
    <n v="41691"/>
    <n v="4.1779999999999999"/>
    <n v="2.79"/>
    <x v="0"/>
    <n v="116317.89"/>
    <n v="-57867.107999999993"/>
    <n v="-57389.302879999996"/>
    <x v="1"/>
    <x v="0"/>
    <x v="1"/>
    <x v="8"/>
    <x v="0"/>
    <x v="1"/>
    <x v="0"/>
    <n v="-57017.18"/>
    <n v="-57491.89"/>
    <x v="0"/>
    <x v="0"/>
    <x v="0"/>
    <n v="41346.76"/>
    <n v="57017.18"/>
    <n v="0"/>
    <x v="0"/>
    <s v="DS #000479"/>
  </r>
  <r>
    <n v="25069"/>
    <n v="593"/>
    <d v="2001-06-06T00:00:00"/>
    <x v="5"/>
    <n v="9993887"/>
    <x v="8"/>
    <x v="0"/>
    <n v="68599.06"/>
    <n v="17058"/>
    <n v="16917.150000000001"/>
    <n v="17058"/>
    <n v="4.0549999999999997"/>
    <n v="2.79"/>
    <x v="0"/>
    <n v="47591.82"/>
    <n v="-21578.37"/>
    <n v="-21400.194749999995"/>
    <x v="1"/>
    <x v="0"/>
    <x v="1"/>
    <x v="8"/>
    <x v="0"/>
    <x v="1"/>
    <x v="0"/>
    <n v="-21247.94"/>
    <n v="-21424.85"/>
    <x v="0"/>
    <x v="2"/>
    <x v="0"/>
    <n v="16917.150000000001"/>
    <n v="21247.94"/>
    <n v="0"/>
    <x v="0"/>
    <m/>
  </r>
  <r>
    <n v="25071"/>
    <n v="445"/>
    <d v="2001-06-06T00:00:00"/>
    <x v="5"/>
    <n v="9993440"/>
    <x v="8"/>
    <x v="0"/>
    <n v="142909.13"/>
    <n v="32273"/>
    <n v="32006.52"/>
    <n v="32273"/>
    <n v="4.4649999999999999"/>
    <n v="2.79"/>
    <x v="0"/>
    <n v="90041.67"/>
    <n v="-54057.274999999994"/>
    <n v="-53610.920999999995"/>
    <x v="1"/>
    <x v="0"/>
    <x v="1"/>
    <x v="8"/>
    <x v="0"/>
    <x v="1"/>
    <x v="0"/>
    <n v="-53322.87"/>
    <n v="-53766.82"/>
    <x v="0"/>
    <x v="0"/>
    <x v="0"/>
    <n v="32006.52"/>
    <n v="53322.87"/>
    <n v="0"/>
    <x v="0"/>
    <s v="DS #000445"/>
  </r>
  <r>
    <n v="25181"/>
    <n v="621"/>
    <d v="2001-06-13T00:00:00"/>
    <x v="5"/>
    <n v="9994009"/>
    <x v="8"/>
    <x v="0"/>
    <n v="70941.25"/>
    <n v="17794"/>
    <n v="17647.080000000002"/>
    <n v="17794"/>
    <n v="4.0199999999999996"/>
    <n v="2.79"/>
    <x v="0"/>
    <n v="49645.26"/>
    <n v="-21886.62"/>
    <n v="-21705.908399999993"/>
    <x v="1"/>
    <x v="0"/>
    <x v="1"/>
    <x v="8"/>
    <x v="0"/>
    <x v="1"/>
    <x v="0"/>
    <n v="-21547.08"/>
    <n v="-21726.47"/>
    <x v="0"/>
    <x v="0"/>
    <x v="0"/>
    <n v="17647.080000000002"/>
    <n v="21547.08"/>
    <n v="0"/>
    <x v="0"/>
    <m/>
  </r>
  <r>
    <n v="25182"/>
    <n v="621"/>
    <d v="2001-06-13T00:00:00"/>
    <x v="5"/>
    <n v="9994008"/>
    <x v="8"/>
    <x v="0"/>
    <n v="78157.37"/>
    <n v="19604"/>
    <n v="19442.13"/>
    <n v="19604"/>
    <n v="4.0199999999999996"/>
    <n v="2.79"/>
    <x v="0"/>
    <n v="54695.16"/>
    <n v="-24112.92"/>
    <n v="-23913.819899999991"/>
    <x v="1"/>
    <x v="0"/>
    <x v="1"/>
    <x v="8"/>
    <x v="0"/>
    <x v="1"/>
    <x v="0"/>
    <n v="-23738.84"/>
    <n v="-23936.48"/>
    <x v="0"/>
    <x v="2"/>
    <x v="0"/>
    <n v="19442.13"/>
    <n v="23738.84"/>
    <n v="0"/>
    <x v="0"/>
    <m/>
  </r>
  <r>
    <n v="25183"/>
    <n v="621"/>
    <d v="2001-06-13T00:00:00"/>
    <x v="5"/>
    <n v="9994010"/>
    <x v="8"/>
    <x v="0"/>
    <n v="18634.34"/>
    <n v="4674"/>
    <n v="4635.41"/>
    <n v="4674"/>
    <n v="4.0199999999999996"/>
    <n v="2.79"/>
    <x v="0"/>
    <n v="13040.46"/>
    <n v="-5749.02"/>
    <n v="-5701.554299999998"/>
    <x v="1"/>
    <x v="0"/>
    <x v="1"/>
    <x v="8"/>
    <x v="0"/>
    <x v="1"/>
    <x v="0"/>
    <n v="-5659.83"/>
    <n v="-5706.95"/>
    <x v="0"/>
    <x v="7"/>
    <x v="0"/>
    <n v="4635.41"/>
    <n v="5659.83"/>
    <n v="0"/>
    <x v="0"/>
    <m/>
  </r>
  <r>
    <n v="25184"/>
    <n v="621"/>
    <d v="2001-06-13T00:00:00"/>
    <x v="5"/>
    <n v="9994011"/>
    <x v="8"/>
    <x v="0"/>
    <n v="303"/>
    <n v="76"/>
    <n v="75.37"/>
    <n v="76"/>
    <n v="4.0199999999999996"/>
    <n v="2.79"/>
    <x v="0"/>
    <n v="212.04"/>
    <n v="-93.48"/>
    <n v="-92.705099999999973"/>
    <x v="1"/>
    <x v="0"/>
    <x v="1"/>
    <x v="8"/>
    <x v="0"/>
    <x v="1"/>
    <x v="0"/>
    <n v="-92.03"/>
    <n v="-92.8"/>
    <x v="0"/>
    <x v="5"/>
    <x v="0"/>
    <n v="75.37"/>
    <n v="92.03"/>
    <n v="0"/>
    <x v="0"/>
    <m/>
  </r>
  <r>
    <n v="25185"/>
    <n v="621"/>
    <d v="2001-06-13T00:00:00"/>
    <x v="5"/>
    <n v="9994012"/>
    <x v="8"/>
    <x v="0"/>
    <n v="494.36"/>
    <n v="124"/>
    <n v="122.98"/>
    <n v="124"/>
    <n v="4.0199999999999996"/>
    <n v="2.79"/>
    <x v="0"/>
    <n v="345.96"/>
    <n v="-152.52000000000001"/>
    <n v="-151.26539999999994"/>
    <x v="1"/>
    <x v="0"/>
    <x v="1"/>
    <x v="8"/>
    <x v="0"/>
    <x v="1"/>
    <x v="0"/>
    <n v="-150.15"/>
    <n v="-151.4"/>
    <x v="0"/>
    <x v="6"/>
    <x v="0"/>
    <n v="122.98"/>
    <n v="150.15"/>
    <n v="0"/>
    <x v="0"/>
    <m/>
  </r>
  <r>
    <n v="26646"/>
    <n v="725"/>
    <d v="2001-07-09T00:00:00"/>
    <x v="5"/>
    <n v="9995438"/>
    <x v="8"/>
    <x v="0"/>
    <n v="126010.84"/>
    <n v="35452"/>
    <n v="35159.279999999999"/>
    <n v="35452"/>
    <n v="3.5840000000000001"/>
    <n v="2.79"/>
    <x v="0"/>
    <n v="98911.08"/>
    <n v="-28148.888000000003"/>
    <n v="-27916.46832"/>
    <x v="1"/>
    <x v="0"/>
    <x v="1"/>
    <x v="8"/>
    <x v="0"/>
    <x v="1"/>
    <x v="0"/>
    <n v="-27600.03"/>
    <n v="-27829.82"/>
    <x v="0"/>
    <x v="0"/>
    <x v="0"/>
    <n v="35159.279999999999"/>
    <n v="27600.03"/>
    <n v="0"/>
    <x v="0"/>
    <m/>
  </r>
  <r>
    <n v="26703"/>
    <n v="736"/>
    <d v="2001-07-13T00:00:00"/>
    <x v="5"/>
    <n v="9995492"/>
    <x v="8"/>
    <x v="0"/>
    <n v="260332.56"/>
    <n v="70000"/>
    <n v="69422.02"/>
    <n v="70000"/>
    <n v="3.75"/>
    <n v="2.79"/>
    <x v="0"/>
    <n v="195300"/>
    <n v="-67200"/>
    <n v="-66645.139200000005"/>
    <x v="1"/>
    <x v="0"/>
    <x v="1"/>
    <x v="8"/>
    <x v="0"/>
    <x v="1"/>
    <x v="0"/>
    <n v="-66020.34"/>
    <n v="-66570"/>
    <x v="0"/>
    <x v="1"/>
    <x v="0"/>
    <n v="69422.02"/>
    <n v="66020.34"/>
    <n v="0"/>
    <x v="0"/>
    <m/>
  </r>
  <r>
    <n v="26732"/>
    <n v="747"/>
    <d v="2001-07-16T00:00:00"/>
    <x v="5"/>
    <n v="9995521"/>
    <x v="8"/>
    <x v="0"/>
    <n v="170366.59"/>
    <n v="47000"/>
    <n v="46611.92"/>
    <n v="47000"/>
    <n v="3.6549999999999998"/>
    <n v="2.79"/>
    <x v="0"/>
    <n v="131130"/>
    <n v="-40655"/>
    <n v="-40319.310799999985"/>
    <x v="1"/>
    <x v="0"/>
    <x v="1"/>
    <x v="8"/>
    <x v="0"/>
    <x v="1"/>
    <x v="0"/>
    <n v="-39899.81"/>
    <n v="-40232"/>
    <x v="0"/>
    <x v="2"/>
    <x v="0"/>
    <n v="46611.92"/>
    <n v="39899.81"/>
    <n v="0"/>
    <x v="0"/>
    <m/>
  </r>
  <r>
    <n v="26849"/>
    <n v="768"/>
    <d v="2001-07-26T00:00:00"/>
    <x v="5"/>
    <n v="9995637"/>
    <x v="8"/>
    <x v="0"/>
    <n v="83628.350000000006"/>
    <n v="23404"/>
    <n v="23210.76"/>
    <n v="23404"/>
    <n v="3.6030000000000002"/>
    <n v="2.79"/>
    <x v="0"/>
    <n v="65297.16"/>
    <n v="-19027.452000000005"/>
    <n v="-18870.347880000001"/>
    <x v="1"/>
    <x v="0"/>
    <x v="1"/>
    <x v="8"/>
    <x v="0"/>
    <x v="1"/>
    <x v="0"/>
    <n v="-18661.45"/>
    <n v="-18816.82"/>
    <x v="0"/>
    <x v="2"/>
    <x v="0"/>
    <n v="23210.76"/>
    <n v="18661.45"/>
    <n v="0"/>
    <x v="0"/>
    <m/>
  </r>
  <r>
    <n v="26851"/>
    <n v="709"/>
    <d v="2001-07-27T00:00:00"/>
    <x v="5"/>
    <n v="9994223"/>
    <x v="8"/>
    <x v="0"/>
    <n v="28974.07"/>
    <n v="8352"/>
    <n v="8283.0400000000009"/>
    <n v="8352"/>
    <n v="3.4980000000000002"/>
    <n v="2.79"/>
    <x v="0"/>
    <n v="23302.080000000002"/>
    <n v="-5913.2160000000013"/>
    <n v="-5864.3923200000017"/>
    <x v="1"/>
    <x v="0"/>
    <x v="1"/>
    <x v="8"/>
    <x v="0"/>
    <x v="1"/>
    <x v="0"/>
    <n v="-5789.84"/>
    <n v="-5838.05"/>
    <x v="0"/>
    <x v="2"/>
    <x v="0"/>
    <n v="8283.0400000000009"/>
    <n v="5789.84"/>
    <n v="0"/>
    <x v="0"/>
    <m/>
  </r>
  <r>
    <n v="27127"/>
    <n v="821"/>
    <d v="2001-08-15T00:00:00"/>
    <x v="5"/>
    <n v="9995822"/>
    <x v="8"/>
    <x v="0"/>
    <n v="334748.99"/>
    <n v="96000"/>
    <n v="95207.34"/>
    <n v="96000"/>
    <n v="3.516"/>
    <n v="2.79"/>
    <x v="0"/>
    <n v="267840"/>
    <n v="-69696"/>
    <n v="-69120.528839999999"/>
    <x v="1"/>
    <x v="0"/>
    <x v="1"/>
    <x v="8"/>
    <x v="0"/>
    <x v="1"/>
    <x v="0"/>
    <n v="-68263.66"/>
    <n v="-68832"/>
    <x v="0"/>
    <x v="0"/>
    <x v="0"/>
    <n v="95207.34"/>
    <n v="68263.66"/>
    <n v="0"/>
    <x v="0"/>
    <m/>
  </r>
  <r>
    <n v="27131"/>
    <n v="821"/>
    <d v="2001-08-15T00:00:00"/>
    <x v="5"/>
    <n v="9995826"/>
    <x v="8"/>
    <x v="0"/>
    <n v="21375.119999999999"/>
    <n v="6130"/>
    <n v="6079.39"/>
    <n v="6130"/>
    <n v="3.516"/>
    <n v="2.79"/>
    <x v="0"/>
    <n v="17102.7"/>
    <n v="-4450.38"/>
    <n v="-4413.6371399999998"/>
    <x v="1"/>
    <x v="0"/>
    <x v="1"/>
    <x v="8"/>
    <x v="0"/>
    <x v="1"/>
    <x v="0"/>
    <n v="-4358.92"/>
    <n v="-4395.21"/>
    <x v="0"/>
    <x v="8"/>
    <x v="0"/>
    <n v="6079.39"/>
    <n v="4358.92"/>
    <n v="0"/>
    <x v="0"/>
    <m/>
  </r>
  <r>
    <n v="28058"/>
    <n v="782"/>
    <d v="2001-09-10T00:00:00"/>
    <x v="5"/>
    <n v="9995718"/>
    <x v="8"/>
    <x v="0"/>
    <n v="196217.89"/>
    <n v="54805"/>
    <n v="54352.480000000003"/>
    <n v="54805"/>
    <n v="3.6101000000000001"/>
    <n v="2.79"/>
    <x v="0"/>
    <n v="152905.95000000001"/>
    <n v="-44945.580500000004"/>
    <n v="-44574.468848000004"/>
    <x v="1"/>
    <x v="0"/>
    <x v="1"/>
    <x v="8"/>
    <x v="0"/>
    <x v="1"/>
    <x v="0"/>
    <n v="-44085.3"/>
    <n v="-44452.34"/>
    <x v="0"/>
    <x v="2"/>
    <x v="0"/>
    <n v="54352.480000000003"/>
    <n v="44085.3"/>
    <n v="0"/>
    <x v="0"/>
    <m/>
  </r>
  <r>
    <n v="28098"/>
    <n v="843"/>
    <d v="2001-09-18T00:00:00"/>
    <x v="5"/>
    <n v="9996593"/>
    <x v="8"/>
    <x v="0"/>
    <n v="16080.12"/>
    <n v="5500"/>
    <n v="5454.59"/>
    <n v="5500"/>
    <n v="2.948"/>
    <n v="2.79"/>
    <x v="0"/>
    <n v="15345"/>
    <n v="-869"/>
    <n v="-861.8252199999996"/>
    <x v="1"/>
    <x v="0"/>
    <x v="1"/>
    <x v="8"/>
    <x v="0"/>
    <x v="1"/>
    <x v="0"/>
    <n v="-812.73"/>
    <n v="-819.5"/>
    <x v="0"/>
    <x v="9"/>
    <x v="0"/>
    <n v="5454.59"/>
    <n v="812.73"/>
    <n v="0"/>
    <x v="0"/>
    <m/>
  </r>
  <r>
    <n v="28099"/>
    <n v="843"/>
    <d v="2001-09-18T00:00:00"/>
    <x v="5"/>
    <n v="9996593"/>
    <x v="8"/>
    <x v="0"/>
    <n v="83552.320000000007"/>
    <n v="28578"/>
    <n v="28342.03"/>
    <n v="28578"/>
    <n v="2.948"/>
    <n v="2.79"/>
    <x v="0"/>
    <n v="79732.62"/>
    <n v="-4515.3239999999978"/>
    <n v="-4478.0407399999976"/>
    <x v="1"/>
    <x v="0"/>
    <x v="1"/>
    <x v="8"/>
    <x v="0"/>
    <x v="1"/>
    <x v="0"/>
    <n v="-4222.96"/>
    <n v="-4258.12"/>
    <x v="0"/>
    <x v="0"/>
    <x v="0"/>
    <n v="28342.03"/>
    <n v="4222.96"/>
    <n v="0"/>
    <x v="0"/>
    <m/>
  </r>
  <r>
    <n v="28100"/>
    <n v="843"/>
    <d v="2001-09-18T00:00:00"/>
    <x v="5"/>
    <n v="9996593"/>
    <x v="8"/>
    <x v="0"/>
    <n v="4385.49"/>
    <n v="1500"/>
    <n v="1487.61"/>
    <n v="1500"/>
    <n v="2.948"/>
    <n v="2.79"/>
    <x v="0"/>
    <n v="4185"/>
    <n v="-237"/>
    <n v="-235.04237999999987"/>
    <x v="1"/>
    <x v="0"/>
    <x v="1"/>
    <x v="8"/>
    <x v="0"/>
    <x v="1"/>
    <x v="0"/>
    <n v="-221.65"/>
    <n v="-223.5"/>
    <x v="0"/>
    <x v="10"/>
    <x v="0"/>
    <n v="1487.61"/>
    <n v="221.65"/>
    <n v="0"/>
    <x v="0"/>
    <m/>
  </r>
  <r>
    <n v="28112"/>
    <n v="825"/>
    <d v="2001-09-18T00:00:00"/>
    <x v="5"/>
    <n v="9995961"/>
    <x v="8"/>
    <x v="0"/>
    <n v="160486.04999999999"/>
    <n v="45227"/>
    <n v="44853.56"/>
    <n v="45227"/>
    <n v="3.5779999999999998"/>
    <n v="2.79"/>
    <x v="0"/>
    <n v="126183.33"/>
    <n v="-35638.875999999989"/>
    <n v="-35344.605279999989"/>
    <x v="1"/>
    <x v="0"/>
    <x v="1"/>
    <x v="8"/>
    <x v="0"/>
    <x v="1"/>
    <x v="0"/>
    <n v="-34940.93"/>
    <n v="-35231.83"/>
    <x v="0"/>
    <x v="2"/>
    <x v="0"/>
    <n v="44853.56"/>
    <n v="34940.93"/>
    <n v="0"/>
    <x v="0"/>
    <m/>
  </r>
  <r>
    <n v="28113"/>
    <n v="825"/>
    <d v="2001-09-18T00:00:00"/>
    <x v="5"/>
    <n v="9995961"/>
    <x v="8"/>
    <x v="0"/>
    <n v="144968.65"/>
    <n v="40854"/>
    <n v="40516.67"/>
    <n v="40854"/>
    <n v="3.5779999999999998"/>
    <n v="2.79"/>
    <x v="0"/>
    <n v="113982.66"/>
    <n v="-32192.951999999994"/>
    <n v="-31927.135959999992"/>
    <x v="1"/>
    <x v="0"/>
    <x v="1"/>
    <x v="8"/>
    <x v="0"/>
    <x v="1"/>
    <x v="0"/>
    <n v="-31562.49"/>
    <n v="-31825.27"/>
    <x v="0"/>
    <x v="9"/>
    <x v="0"/>
    <n v="40516.67"/>
    <n v="31562.49"/>
    <n v="0"/>
    <x v="0"/>
    <m/>
  </r>
  <r>
    <n v="28115"/>
    <n v="825"/>
    <d v="2001-09-18T00:00:00"/>
    <x v="5"/>
    <n v="9995961"/>
    <x v="8"/>
    <x v="0"/>
    <n v="135533.31"/>
    <n v="38195"/>
    <n v="37879.629999999997"/>
    <n v="38195"/>
    <n v="3.5779999999999998"/>
    <n v="2.79"/>
    <x v="0"/>
    <n v="106564.05"/>
    <n v="-30097.66"/>
    <n v="-29849.14843999999"/>
    <x v="1"/>
    <x v="0"/>
    <x v="1"/>
    <x v="8"/>
    <x v="0"/>
    <x v="1"/>
    <x v="0"/>
    <n v="-29508.23"/>
    <n v="-29753.91"/>
    <x v="0"/>
    <x v="0"/>
    <x v="0"/>
    <n v="37879.629999999997"/>
    <n v="29508.23"/>
    <n v="0"/>
    <x v="0"/>
    <m/>
  </r>
  <r>
    <n v="28116"/>
    <n v="825"/>
    <d v="2001-09-18T00:00:00"/>
    <x v="5"/>
    <n v="9995961"/>
    <x v="8"/>
    <x v="0"/>
    <n v="10716.34"/>
    <n v="3020"/>
    <n v="2995.06"/>
    <n v="3020"/>
    <n v="3.5779999999999998"/>
    <n v="2.79"/>
    <x v="0"/>
    <n v="8425.7999999999993"/>
    <n v="-2379.7600000000002"/>
    <n v="-2360.1072799999993"/>
    <x v="1"/>
    <x v="0"/>
    <x v="1"/>
    <x v="8"/>
    <x v="0"/>
    <x v="1"/>
    <x v="0"/>
    <n v="-2333.15"/>
    <n v="-2352.58"/>
    <x v="0"/>
    <x v="10"/>
    <x v="0"/>
    <n v="2995.06"/>
    <n v="2333.15"/>
    <n v="0"/>
    <x v="0"/>
    <m/>
  </r>
  <r>
    <n v="28134"/>
    <n v="823"/>
    <d v="2001-09-19T00:00:00"/>
    <x v="5"/>
    <n v="9995777"/>
    <x v="8"/>
    <x v="0"/>
    <n v="138028.35999999999"/>
    <n v="40719"/>
    <n v="40382.79"/>
    <n v="40719"/>
    <n v="3.4180000000000001"/>
    <n v="2.79"/>
    <x v="0"/>
    <n v="113606.01"/>
    <n v="-25571.532000000003"/>
    <n v="-25360.392120000004"/>
    <x v="1"/>
    <x v="0"/>
    <x v="1"/>
    <x v="8"/>
    <x v="0"/>
    <x v="1"/>
    <x v="0"/>
    <n v="-24996.94"/>
    <n v="-25205.06"/>
    <x v="0"/>
    <x v="2"/>
    <x v="0"/>
    <n v="40382.79"/>
    <n v="24996.94"/>
    <n v="0"/>
    <x v="0"/>
    <m/>
  </r>
  <r>
    <n v="28136"/>
    <n v="856"/>
    <d v="2001-09-19T00:00:00"/>
    <x v="5"/>
    <n v="9996666"/>
    <x v="8"/>
    <x v="0"/>
    <n v="319620.08"/>
    <n v="105046"/>
    <n v="104178.64"/>
    <n v="105046"/>
    <n v="3.0680000000000001"/>
    <n v="2.79"/>
    <x v="0"/>
    <n v="293078.34000000003"/>
    <n v="-29202.788000000004"/>
    <n v="-28961.661920000002"/>
    <x v="1"/>
    <x v="0"/>
    <x v="1"/>
    <x v="8"/>
    <x v="0"/>
    <x v="1"/>
    <x v="0"/>
    <n v="-28024.06"/>
    <n v="-28257.37"/>
    <x v="0"/>
    <x v="0"/>
    <x v="0"/>
    <n v="104178.64"/>
    <n v="28024.06"/>
    <n v="0"/>
    <x v="0"/>
    <m/>
  </r>
  <r>
    <n v="28141"/>
    <n v="856"/>
    <d v="2001-09-19T00:00:00"/>
    <x v="5"/>
    <n v="9996666"/>
    <x v="8"/>
    <x v="0"/>
    <n v="41240.32"/>
    <n v="13554"/>
    <n v="13442.09"/>
    <n v="13554"/>
    <n v="3.0680000000000001"/>
    <n v="2.79"/>
    <x v="0"/>
    <n v="37815.660000000003"/>
    <n v="-3768.0120000000002"/>
    <n v="-3736.9010200000002"/>
    <x v="1"/>
    <x v="0"/>
    <x v="1"/>
    <x v="8"/>
    <x v="0"/>
    <x v="1"/>
    <x v="0"/>
    <n v="-3615.92"/>
    <n v="-3646.03"/>
    <x v="0"/>
    <x v="7"/>
    <x v="0"/>
    <n v="13442.09"/>
    <n v="3615.92"/>
    <n v="0"/>
    <x v="0"/>
    <m/>
  </r>
  <r>
    <n v="28143"/>
    <n v="856"/>
    <d v="2001-09-19T00:00:00"/>
    <x v="5"/>
    <n v="9996666"/>
    <x v="8"/>
    <x v="0"/>
    <n v="35258.43"/>
    <n v="11588"/>
    <n v="11492.32"/>
    <n v="11588"/>
    <n v="3.0680000000000001"/>
    <n v="2.79"/>
    <x v="0"/>
    <n v="32330.52"/>
    <n v="-3221.4640000000004"/>
    <n v="-3194.8649600000003"/>
    <x v="1"/>
    <x v="0"/>
    <x v="1"/>
    <x v="8"/>
    <x v="0"/>
    <x v="1"/>
    <x v="0"/>
    <n v="-3091.43"/>
    <n v="-3117.17"/>
    <x v="0"/>
    <x v="5"/>
    <x v="0"/>
    <n v="11492.32"/>
    <n v="3091.43"/>
    <n v="0"/>
    <x v="0"/>
    <m/>
  </r>
  <r>
    <n v="28144"/>
    <n v="856"/>
    <d v="2001-09-19T00:00:00"/>
    <x v="5"/>
    <n v="9996666"/>
    <x v="8"/>
    <x v="0"/>
    <n v="2534.54"/>
    <n v="833"/>
    <n v="826.12"/>
    <n v="833"/>
    <n v="3.0680000000000001"/>
    <n v="2.79"/>
    <x v="0"/>
    <n v="2324.0700000000002"/>
    <n v="-231.57400000000001"/>
    <n v="-229.66136000000003"/>
    <x v="1"/>
    <x v="0"/>
    <x v="1"/>
    <x v="8"/>
    <x v="0"/>
    <x v="1"/>
    <x v="0"/>
    <n v="-222.23"/>
    <n v="-224.08"/>
    <x v="0"/>
    <x v="6"/>
    <x v="0"/>
    <n v="826.12"/>
    <n v="222.23"/>
    <n v="0"/>
    <x v="0"/>
    <m/>
  </r>
  <r>
    <n v="28333"/>
    <n v="879"/>
    <d v="2001-09-27T00:00:00"/>
    <x v="5"/>
    <n v="9996817"/>
    <x v="8"/>
    <x v="0"/>
    <n v="293494.37"/>
    <n v="105017"/>
    <n v="104149.88"/>
    <n v="105017"/>
    <n v="2.8180000000000001"/>
    <n v="2.79"/>
    <x v="0"/>
    <n v="292997.43"/>
    <n v="-2940.4760000000024"/>
    <n v="-2916.1966400000028"/>
    <x v="1"/>
    <x v="0"/>
    <x v="1"/>
    <x v="8"/>
    <x v="0"/>
    <x v="1"/>
    <x v="0"/>
    <n v="-1978.85"/>
    <n v="-1995.32"/>
    <x v="0"/>
    <x v="0"/>
    <x v="0"/>
    <n v="104149.88"/>
    <n v="1978.85"/>
    <n v="0"/>
    <x v="0"/>
    <m/>
  </r>
  <r>
    <n v="28334"/>
    <n v="879"/>
    <d v="2001-09-27T00:00:00"/>
    <x v="5"/>
    <n v="9996817"/>
    <x v="8"/>
    <x v="0"/>
    <n v="25658.43"/>
    <n v="9181"/>
    <n v="9105.19"/>
    <n v="9181"/>
    <n v="2.8180000000000001"/>
    <n v="2.79"/>
    <x v="0"/>
    <n v="25614.99"/>
    <n v="-257.06800000000021"/>
    <n v="-254.94532000000024"/>
    <x v="1"/>
    <x v="0"/>
    <x v="1"/>
    <x v="8"/>
    <x v="0"/>
    <x v="1"/>
    <x v="0"/>
    <n v="-173"/>
    <n v="-174.44"/>
    <x v="0"/>
    <x v="1"/>
    <x v="0"/>
    <n v="9105.19"/>
    <n v="173"/>
    <n v="0"/>
    <x v="0"/>
    <m/>
  </r>
  <r>
    <n v="25098"/>
    <n v="437"/>
    <d v="2001-06-07T00:00:00"/>
    <x v="6"/>
    <n v="9993933"/>
    <x v="0"/>
    <x v="0"/>
    <n v="30178.74"/>
    <n v="115033"/>
    <n v="113882.03"/>
    <n v="115033"/>
    <n v="0.26500000000000001"/>
    <n v="0.16"/>
    <x v="0"/>
    <n v="18405.28"/>
    <n v="-12078.465000000002"/>
    <n v="-11957.613150000001"/>
    <x v="0"/>
    <x v="0"/>
    <x v="0"/>
    <x v="0"/>
    <x v="0"/>
    <x v="1"/>
    <x v="0"/>
    <n v="-13096.43"/>
    <n v="-13228.79"/>
    <x v="0"/>
    <x v="0"/>
    <x v="0"/>
    <n v="0"/>
    <n v="13096.43"/>
    <n v="113882.03"/>
    <x v="0"/>
    <m/>
  </r>
  <r>
    <n v="25442"/>
    <n v="713"/>
    <d v="2001-06-29T00:00:00"/>
    <x v="6"/>
    <n v="9994234"/>
    <x v="0"/>
    <x v="0"/>
    <n v="21914.91"/>
    <n v="122980"/>
    <n v="121749.52"/>
    <n v="122980"/>
    <n v="0.18"/>
    <n v="0.16"/>
    <x v="0"/>
    <n v="19676.8"/>
    <n v="-2459.6"/>
    <n v="-2434.9903999999988"/>
    <x v="0"/>
    <x v="0"/>
    <x v="0"/>
    <x v="0"/>
    <x v="0"/>
    <x v="1"/>
    <x v="0"/>
    <n v="-3652.49"/>
    <n v="-3689.4"/>
    <x v="0"/>
    <x v="0"/>
    <x v="0"/>
    <n v="0"/>
    <n v="3652.49"/>
    <n v="121749.52"/>
    <x v="0"/>
    <m/>
  </r>
  <r>
    <n v="9934"/>
    <m/>
    <d v="2000-07-07T00:00:00"/>
    <x v="6"/>
    <n v="319934"/>
    <x v="3"/>
    <x v="0"/>
    <n v="13.63"/>
    <n v="153"/>
    <n v="151.47"/>
    <n v="153"/>
    <n v="0.09"/>
    <n v="-1.4999999999999999E-2"/>
    <x v="0"/>
    <n v="-2.2949999999999999"/>
    <n v="-16.065000000000001"/>
    <n v="-15.904349999999999"/>
    <x v="0"/>
    <x v="0"/>
    <x v="0"/>
    <x v="3"/>
    <x v="0"/>
    <x v="1"/>
    <x v="0"/>
    <n v="-17.420000000000002"/>
    <n v="-17.59"/>
    <x v="0"/>
    <x v="2"/>
    <x v="0"/>
    <n v="0"/>
    <n v="17.420000000000002"/>
    <n v="151.47"/>
    <x v="0"/>
    <s v="Sonat Buy Financial - N67489.B"/>
  </r>
  <r>
    <n v="20890"/>
    <m/>
    <d v="2000-11-06T00:00:00"/>
    <x v="6"/>
    <n v="319933"/>
    <x v="3"/>
    <x v="0"/>
    <n v="-2.52"/>
    <n v="102"/>
    <n v="100.98"/>
    <n v="102"/>
    <n v="-2.5000000000000001E-2"/>
    <n v="-1.4999999999999999E-2"/>
    <x v="0"/>
    <n v="-1.53"/>
    <n v="1.02"/>
    <n v="1.0098000000000003"/>
    <x v="0"/>
    <x v="0"/>
    <x v="0"/>
    <x v="3"/>
    <x v="0"/>
    <x v="1"/>
    <x v="0"/>
    <n v="0"/>
    <n v="0"/>
    <x v="0"/>
    <x v="2"/>
    <x v="0"/>
    <n v="0"/>
    <n v="0"/>
    <n v="100.98"/>
    <x v="0"/>
    <s v="Sonat Financial Buy - N73427.B Input as Physical s/b Financi"/>
  </r>
  <r>
    <n v="27284"/>
    <n v="824"/>
    <d v="2001-08-20T00:00:00"/>
    <x v="6"/>
    <n v="9995964"/>
    <x v="3"/>
    <x v="0"/>
    <n v="-2242.6999999999998"/>
    <n v="181229"/>
    <n v="179415.7"/>
    <n v="181229"/>
    <n v="-1.2500000000000001E-2"/>
    <n v="-1.4999999999999999E-2"/>
    <x v="0"/>
    <n v="-2718.4349999999999"/>
    <n v="-453.07249999999999"/>
    <n v="-448.53924999999981"/>
    <x v="0"/>
    <x v="0"/>
    <x v="0"/>
    <x v="3"/>
    <x v="0"/>
    <x v="1"/>
    <x v="0"/>
    <n v="-2242.6999999999998"/>
    <n v="-2265.36"/>
    <x v="0"/>
    <x v="2"/>
    <x v="0"/>
    <n v="0"/>
    <n v="2242.6999999999998"/>
    <n v="179415.7"/>
    <x v="0"/>
    <m/>
  </r>
  <r>
    <n v="9941"/>
    <m/>
    <d v="2000-07-07T00:00:00"/>
    <x v="6"/>
    <n v="319941"/>
    <x v="4"/>
    <x v="0"/>
    <n v="133.06"/>
    <n v="-3840"/>
    <n v="-3801.58"/>
    <n v="3840"/>
    <n v="-3.5000000000000003E-2"/>
    <n v="-0.05"/>
    <x v="0"/>
    <n v="192"/>
    <n v="57.6"/>
    <n v="57.023699999999998"/>
    <x v="0"/>
    <x v="0"/>
    <x v="0"/>
    <x v="4"/>
    <x v="0"/>
    <x v="0"/>
    <x v="0"/>
    <n v="114.05"/>
    <n v="115.2"/>
    <x v="0"/>
    <x v="0"/>
    <x v="0"/>
    <n v="0"/>
    <n v="-114.05"/>
    <n v="-3801.58"/>
    <x v="0"/>
    <s v="Tetco-ELA Sale Financial - N73425.A"/>
  </r>
  <r>
    <n v="9952"/>
    <m/>
    <d v="2000-07-07T00:00:00"/>
    <x v="6"/>
    <n v="319952"/>
    <x v="5"/>
    <x v="0"/>
    <n v="-103.36"/>
    <n v="3480"/>
    <n v="3445.18"/>
    <n v="3480"/>
    <n v="-0.03"/>
    <n v="0.32"/>
    <x v="0"/>
    <n v="1113.5999999999999"/>
    <n v="1218"/>
    <n v="1205.8129999999999"/>
    <x v="0"/>
    <x v="0"/>
    <x v="0"/>
    <x v="5"/>
    <x v="0"/>
    <x v="1"/>
    <x v="0"/>
    <n v="1205.81"/>
    <n v="1218"/>
    <x v="0"/>
    <x v="0"/>
    <x v="0"/>
    <n v="0"/>
    <n v="-1205.81"/>
    <n v="3445.18"/>
    <x v="0"/>
    <s v="TetcoM3 Buy Financial - N73425.8"/>
  </r>
  <r>
    <n v="27285"/>
    <n v="822"/>
    <d v="2001-08-20T00:00:00"/>
    <x v="6"/>
    <n v="9995965"/>
    <x v="6"/>
    <x v="0"/>
    <n v="3398.1"/>
    <n v="47344"/>
    <n v="46870.3"/>
    <n v="47344"/>
    <n v="7.2499999999999995E-2"/>
    <n v="4.4999999999999998E-2"/>
    <x v="0"/>
    <n v="2130.48"/>
    <n v="-1301.96"/>
    <n v="-1288.9332499999998"/>
    <x v="0"/>
    <x v="0"/>
    <x v="0"/>
    <x v="6"/>
    <x v="0"/>
    <x v="1"/>
    <x v="0"/>
    <n v="-1523.28"/>
    <n v="-1538.68"/>
    <x v="0"/>
    <x v="2"/>
    <x v="0"/>
    <n v="0"/>
    <n v="1523.28"/>
    <n v="46870.3"/>
    <x v="0"/>
    <m/>
  </r>
  <r>
    <n v="22124"/>
    <n v="218"/>
    <d v="2001-01-17T00:00:00"/>
    <x v="6"/>
    <n v="9991378"/>
    <x v="8"/>
    <x v="0"/>
    <n v="-541724.96"/>
    <n v="-120000"/>
    <n v="-118799.33"/>
    <n v="120000"/>
    <n v="4.5599999999999996"/>
    <n v="2.88"/>
    <x v="0"/>
    <n v="-345600"/>
    <n v="201600"/>
    <n v="199582.87439999997"/>
    <x v="1"/>
    <x v="0"/>
    <x v="1"/>
    <x v="8"/>
    <x v="0"/>
    <x v="0"/>
    <x v="0"/>
    <n v="203265.66"/>
    <n v="205320"/>
    <x v="0"/>
    <x v="2"/>
    <x v="0"/>
    <n v="-118799.33"/>
    <n v="-203265.66"/>
    <n v="0"/>
    <x v="0"/>
    <s v="DS #000218"/>
  </r>
  <r>
    <n v="24215"/>
    <n v="409"/>
    <d v="2001-04-18T00:00:00"/>
    <x v="6"/>
    <n v="9993176"/>
    <x v="8"/>
    <x v="0"/>
    <n v="-124818.16"/>
    <n v="-27722"/>
    <n v="-27444.63"/>
    <n v="27722"/>
    <n v="4.548"/>
    <n v="2.88"/>
    <x v="0"/>
    <n v="-79839.360000000001"/>
    <n v="46240.296000000002"/>
    <n v="45777.642840000008"/>
    <x v="1"/>
    <x v="0"/>
    <x v="1"/>
    <x v="8"/>
    <x v="0"/>
    <x v="0"/>
    <x v="0"/>
    <n v="46628.42"/>
    <n v="47099.68"/>
    <x v="0"/>
    <x v="1"/>
    <x v="0"/>
    <n v="-27444.63"/>
    <n v="-46628.42"/>
    <n v="0"/>
    <x v="0"/>
    <s v="DS #000409"/>
  </r>
  <r>
    <n v="25044"/>
    <n v="352"/>
    <d v="2001-06-05T00:00:00"/>
    <x v="6"/>
    <n v="9992828"/>
    <x v="8"/>
    <x v="0"/>
    <n v="-97494.46"/>
    <n v="-21899"/>
    <n v="-21679.89"/>
    <n v="21899"/>
    <n v="4.4969999999999999"/>
    <n v="2.88"/>
    <x v="0"/>
    <n v="-63069.120000000003"/>
    <n v="35410.682999999997"/>
    <n v="35056.382129999998"/>
    <x v="1"/>
    <x v="0"/>
    <x v="1"/>
    <x v="8"/>
    <x v="0"/>
    <x v="0"/>
    <x v="0"/>
    <n v="35728.46"/>
    <n v="36089.550000000003"/>
    <x v="0"/>
    <x v="0"/>
    <x v="0"/>
    <n v="-21679.89"/>
    <n v="-35728.46"/>
    <n v="0"/>
    <x v="0"/>
    <s v="DS# 000352"/>
  </r>
  <r>
    <n v="25057"/>
    <n v="438"/>
    <d v="2001-06-06T00:00:00"/>
    <x v="6"/>
    <n v="9993419"/>
    <x v="8"/>
    <x v="0"/>
    <n v="-49911.59"/>
    <n v="-11122"/>
    <n v="-11010.72"/>
    <n v="11122"/>
    <n v="4.5330000000000004"/>
    <n v="2.88"/>
    <x v="0"/>
    <n v="-32031.360000000001"/>
    <n v="18384.666000000005"/>
    <n v="18200.720160000004"/>
    <x v="1"/>
    <x v="0"/>
    <x v="1"/>
    <x v="8"/>
    <x v="0"/>
    <x v="0"/>
    <x v="0"/>
    <n v="18542.05"/>
    <n v="18729.45"/>
    <x v="0"/>
    <x v="2"/>
    <x v="0"/>
    <n v="-11010.72"/>
    <n v="-18542.05"/>
    <n v="0"/>
    <x v="0"/>
    <s v="DS #000438"/>
  </r>
  <r>
    <n v="26682"/>
    <n v="730"/>
    <d v="2001-07-11T00:00:00"/>
    <x v="6"/>
    <n v="9995474"/>
    <x v="8"/>
    <x v="0"/>
    <n v="-264031.52"/>
    <n v="-70000"/>
    <n v="-69299.61"/>
    <n v="70000"/>
    <n v="3.81"/>
    <n v="2.88"/>
    <x v="0"/>
    <n v="-201600"/>
    <n v="65100"/>
    <n v="64448.637300000009"/>
    <x v="1"/>
    <x v="0"/>
    <x v="1"/>
    <x v="8"/>
    <x v="0"/>
    <x v="0"/>
    <x v="0"/>
    <n v="66596.929999999993"/>
    <n v="67270"/>
    <x v="0"/>
    <x v="1"/>
    <x v="0"/>
    <n v="-69299.61"/>
    <n v="-66596.929999999993"/>
    <n v="0"/>
    <x v="0"/>
    <m/>
  </r>
  <r>
    <n v="28127"/>
    <n v="843"/>
    <d v="2001-09-19T00:00:00"/>
    <x v="6"/>
    <n v="9996592"/>
    <x v="8"/>
    <x v="0"/>
    <n v="-105677.94"/>
    <n v="-35701"/>
    <n v="-35343.79"/>
    <n v="35701"/>
    <n v="2.99"/>
    <n v="2.88"/>
    <x v="0"/>
    <n v="-102818.88"/>
    <n v="3927.1100000000115"/>
    <n v="3887.8169000000112"/>
    <x v="1"/>
    <x v="0"/>
    <x v="1"/>
    <x v="8"/>
    <x v="0"/>
    <x v="0"/>
    <x v="0"/>
    <n v="4983.47"/>
    <n v="5033.84"/>
    <x v="0"/>
    <x v="4"/>
    <x v="0"/>
    <n v="-35343.79"/>
    <n v="-4983.47"/>
    <n v="0"/>
    <x v="0"/>
    <m/>
  </r>
  <r>
    <n v="28130"/>
    <n v="843"/>
    <d v="2001-09-19T00:00:00"/>
    <x v="6"/>
    <n v="9996592"/>
    <x v="8"/>
    <x v="0"/>
    <n v="-44265.09"/>
    <n v="-14954"/>
    <n v="-14804.38"/>
    <n v="14954"/>
    <n v="2.99"/>
    <n v="2.88"/>
    <x v="0"/>
    <n v="-43067.519999999997"/>
    <n v="1644.94"/>
    <n v="1628.4818000000046"/>
    <x v="1"/>
    <x v="0"/>
    <x v="1"/>
    <x v="8"/>
    <x v="0"/>
    <x v="0"/>
    <x v="0"/>
    <n v="2087.42"/>
    <n v="2108.5100000000002"/>
    <x v="0"/>
    <x v="1"/>
    <x v="0"/>
    <n v="-14804.38"/>
    <n v="-2087.42"/>
    <n v="0"/>
    <x v="0"/>
    <m/>
  </r>
  <r>
    <n v="28457"/>
    <n v="917"/>
    <d v="2001-10-16T00:00:00"/>
    <x v="6"/>
    <n v="9996946"/>
    <x v="8"/>
    <x v="0"/>
    <n v="-3021958.05"/>
    <n v="-1000000"/>
    <n v="-989994.45"/>
    <n v="1000000"/>
    <n v="3.0525000000000002"/>
    <n v="2.88"/>
    <x v="0"/>
    <n v="-2880000"/>
    <n v="172500"/>
    <n v="170774.04262500032"/>
    <x v="1"/>
    <x v="0"/>
    <x v="1"/>
    <x v="8"/>
    <x v="0"/>
    <x v="0"/>
    <x v="0"/>
    <n v="201463.87"/>
    <n v="203500"/>
    <x v="0"/>
    <x v="1"/>
    <x v="0"/>
    <n v="-989994.45"/>
    <n v="-201463.87"/>
    <n v="0"/>
    <x v="0"/>
    <m/>
  </r>
  <r>
    <n v="28463"/>
    <n v="919"/>
    <d v="2001-10-18T00:00:00"/>
    <x v="6"/>
    <n v="9996952"/>
    <x v="8"/>
    <x v="0"/>
    <n v="-592016.68000000005"/>
    <n v="-200000"/>
    <n v="-197998.89"/>
    <n v="200000"/>
    <n v="2.99"/>
    <n v="2.88"/>
    <x v="0"/>
    <n v="-576000"/>
    <n v="22000.000000000065"/>
    <n v="21779.877900000065"/>
    <x v="1"/>
    <x v="0"/>
    <x v="1"/>
    <x v="8"/>
    <x v="0"/>
    <x v="0"/>
    <x v="0"/>
    <n v="27917.84"/>
    <n v="28200"/>
    <x v="0"/>
    <x v="1"/>
    <x v="0"/>
    <n v="-197998.89"/>
    <n v="-27917.84"/>
    <n v="0"/>
    <x v="0"/>
    <m/>
  </r>
  <r>
    <n v="28465"/>
    <n v="921"/>
    <d v="2001-10-18T00:00:00"/>
    <x v="6"/>
    <n v="9996954"/>
    <x v="8"/>
    <x v="0"/>
    <n v="-3105642.99"/>
    <n v="-1102647"/>
    <n v="-1091614.4099999999"/>
    <n v="1102647"/>
    <n v="2.8450000000000002"/>
    <n v="2.88"/>
    <x v="0"/>
    <n v="-3175623.36"/>
    <n v="-38592.644999999669"/>
    <n v="-38206.504349999668"/>
    <x v="1"/>
    <x v="0"/>
    <x v="1"/>
    <x v="8"/>
    <x v="0"/>
    <x v="0"/>
    <x v="0"/>
    <n v="-4366.46"/>
    <n v="-4410.59"/>
    <x v="0"/>
    <x v="1"/>
    <x v="0"/>
    <n v="-1091614.4099999999"/>
    <n v="4366.46"/>
    <n v="0"/>
    <x v="0"/>
    <m/>
  </r>
  <r>
    <n v="9916"/>
    <m/>
    <d v="2000-07-07T00:00:00"/>
    <x v="6"/>
    <n v="319916"/>
    <x v="8"/>
    <x v="0"/>
    <n v="374.99"/>
    <n v="153"/>
    <n v="151.47"/>
    <n v="153"/>
    <n v="2.4756999999999998"/>
    <n v="2.9"/>
    <x v="0"/>
    <n v="443.7"/>
    <n v="64.917900000000017"/>
    <n v="64.268721000000014"/>
    <x v="1"/>
    <x v="0"/>
    <x v="1"/>
    <x v="8"/>
    <x v="0"/>
    <x v="1"/>
    <x v="0"/>
    <n v="56.54"/>
    <n v="57.11"/>
    <x v="0"/>
    <x v="0"/>
    <x v="0"/>
    <n v="151.47"/>
    <n v="-56.54"/>
    <n v="0"/>
    <x v="0"/>
    <s v="Nymex Buy N67489.1"/>
  </r>
  <r>
    <n v="9917"/>
    <m/>
    <d v="2000-07-07T00:00:00"/>
    <x v="6"/>
    <n v="319917"/>
    <x v="8"/>
    <x v="0"/>
    <n v="271.5"/>
    <n v="102"/>
    <n v="100.98"/>
    <n v="102"/>
    <n v="2.6886999999999999"/>
    <n v="2.9"/>
    <x v="0"/>
    <n v="295.8"/>
    <n v="21.552600000000005"/>
    <n v="21.337074000000005"/>
    <x v="1"/>
    <x v="0"/>
    <x v="1"/>
    <x v="8"/>
    <x v="0"/>
    <x v="1"/>
    <x v="0"/>
    <n v="16.190000000000001"/>
    <n v="16.350000000000001"/>
    <x v="0"/>
    <x v="0"/>
    <x v="0"/>
    <n v="100.98"/>
    <n v="-16.190000000000001"/>
    <n v="0"/>
    <x v="0"/>
    <s v="Nymex Buy N73425.1"/>
  </r>
  <r>
    <n v="22243"/>
    <n v="231"/>
    <d v="2001-01-26T00:00:00"/>
    <x v="6"/>
    <n v="9991399"/>
    <x v="8"/>
    <x v="0"/>
    <n v="43015.26"/>
    <n v="10000"/>
    <n v="9899.94"/>
    <n v="10000"/>
    <n v="4.3449999999999998"/>
    <n v="2.9"/>
    <x v="0"/>
    <n v="29000"/>
    <n v="-14450"/>
    <n v="-14305.413299999998"/>
    <x v="1"/>
    <x v="0"/>
    <x v="1"/>
    <x v="8"/>
    <x v="0"/>
    <x v="1"/>
    <x v="0"/>
    <n v="-14810.32"/>
    <n v="-14960"/>
    <x v="0"/>
    <x v="2"/>
    <x v="0"/>
    <n v="9899.94"/>
    <n v="14810.32"/>
    <n v="0"/>
    <x v="0"/>
    <s v="DS #000231"/>
  </r>
  <r>
    <n v="22256"/>
    <n v="191"/>
    <d v="2001-01-26T00:00:00"/>
    <x v="6"/>
    <n v="9991338"/>
    <x v="8"/>
    <x v="0"/>
    <n v="429657.59"/>
    <n v="100000"/>
    <n v="98999.44"/>
    <n v="100000"/>
    <n v="4.34"/>
    <n v="2.9"/>
    <x v="0"/>
    <n v="290000"/>
    <n v="-144000"/>
    <n v="-142559.1936"/>
    <x v="1"/>
    <x v="0"/>
    <x v="1"/>
    <x v="8"/>
    <x v="0"/>
    <x v="1"/>
    <x v="0"/>
    <n v="-147608.17000000001"/>
    <n v="-149100"/>
    <x v="0"/>
    <x v="2"/>
    <x v="0"/>
    <n v="98999.44"/>
    <n v="147608.17000000001"/>
    <n v="0"/>
    <x v="0"/>
    <s v="DS #000191"/>
  </r>
  <r>
    <n v="22570"/>
    <n v="295"/>
    <d v="2001-02-16T00:00:00"/>
    <x v="6"/>
    <n v="9991566"/>
    <x v="8"/>
    <x v="0"/>
    <n v="110755.63"/>
    <n v="25000"/>
    <n v="24749.86"/>
    <n v="25000"/>
    <n v="4.4749999999999996"/>
    <n v="2.9"/>
    <x v="0"/>
    <n v="72500"/>
    <n v="-39375"/>
    <n v="-38981.029499999997"/>
    <x v="1"/>
    <x v="0"/>
    <x v="1"/>
    <x v="8"/>
    <x v="0"/>
    <x v="1"/>
    <x v="0"/>
    <n v="-40243.269999999997"/>
    <n v="-40650"/>
    <x v="0"/>
    <x v="2"/>
    <x v="0"/>
    <n v="24749.86"/>
    <n v="40243.269999999997"/>
    <n v="0"/>
    <x v="0"/>
    <s v="DS #000295"/>
  </r>
  <r>
    <n v="22640"/>
    <n v="304"/>
    <d v="2001-02-20T00:00:00"/>
    <x v="6"/>
    <n v="9991589"/>
    <x v="8"/>
    <x v="0"/>
    <n v="88505.5"/>
    <n v="20000"/>
    <n v="19799.89"/>
    <n v="20000"/>
    <n v="4.47"/>
    <n v="2.9"/>
    <x v="0"/>
    <n v="58000"/>
    <n v="-31400"/>
    <n v="-31085.827299999997"/>
    <x v="1"/>
    <x v="0"/>
    <x v="1"/>
    <x v="8"/>
    <x v="0"/>
    <x v="1"/>
    <x v="0"/>
    <n v="-32095.62"/>
    <n v="-32420"/>
    <x v="0"/>
    <x v="2"/>
    <x v="0"/>
    <n v="19799.89"/>
    <n v="32095.62"/>
    <n v="0"/>
    <x v="0"/>
    <s v="DS #000304"/>
  </r>
  <r>
    <n v="22641"/>
    <n v="304"/>
    <d v="2001-02-20T00:00:00"/>
    <x v="6"/>
    <n v="9991589"/>
    <x v="8"/>
    <x v="0"/>
    <n v="132758.26"/>
    <n v="30000"/>
    <n v="29699.83"/>
    <n v="30000"/>
    <n v="4.47"/>
    <n v="2.9"/>
    <x v="0"/>
    <n v="87000"/>
    <n v="-47100"/>
    <n v="-46628.733099999998"/>
    <x v="1"/>
    <x v="0"/>
    <x v="1"/>
    <x v="8"/>
    <x v="0"/>
    <x v="1"/>
    <x v="0"/>
    <n v="-48143.43"/>
    <n v="-48630"/>
    <x v="0"/>
    <x v="0"/>
    <x v="0"/>
    <n v="29699.83"/>
    <n v="48143.43"/>
    <n v="0"/>
    <x v="0"/>
    <s v="DS#000304"/>
  </r>
  <r>
    <n v="23777"/>
    <n v="347"/>
    <d v="2001-03-19T00:00:00"/>
    <x v="6"/>
    <n v="9992814"/>
    <x v="8"/>
    <x v="0"/>
    <n v="79322.740000000005"/>
    <n v="17945"/>
    <n v="17765.45"/>
    <n v="17945"/>
    <n v="4.4649999999999999"/>
    <n v="2.9"/>
    <x v="0"/>
    <n v="52040.5"/>
    <n v="-28083.924999999999"/>
    <n v="-27802.929250000001"/>
    <x v="1"/>
    <x v="0"/>
    <x v="1"/>
    <x v="8"/>
    <x v="0"/>
    <x v="1"/>
    <x v="0"/>
    <n v="-28708.97"/>
    <n v="-28999.119999999999"/>
    <x v="0"/>
    <x v="2"/>
    <x v="0"/>
    <n v="17765.45"/>
    <n v="28708.97"/>
    <n v="0"/>
    <x v="0"/>
    <s v="DS #000347"/>
  </r>
  <r>
    <n v="23778"/>
    <n v="347"/>
    <d v="2001-03-19T00:00:00"/>
    <x v="6"/>
    <n v="9992814"/>
    <x v="8"/>
    <x v="0"/>
    <n v="35362.6"/>
    <n v="8000"/>
    <n v="7919.96"/>
    <n v="8000"/>
    <n v="4.4649999999999999"/>
    <n v="2.9"/>
    <x v="0"/>
    <n v="23200"/>
    <n v="-12520"/>
    <n v="-12394.7374"/>
    <x v="1"/>
    <x v="0"/>
    <x v="1"/>
    <x v="8"/>
    <x v="0"/>
    <x v="1"/>
    <x v="0"/>
    <n v="-12798.65"/>
    <n v="-12928"/>
    <x v="0"/>
    <x v="0"/>
    <x v="0"/>
    <n v="7919.96"/>
    <n v="12798.65"/>
    <n v="0"/>
    <x v="0"/>
    <s v="DS #000347"/>
  </r>
  <r>
    <n v="23779"/>
    <n v="347"/>
    <d v="2001-03-19T00:00:00"/>
    <x v="6"/>
    <n v="9992814"/>
    <x v="8"/>
    <x v="0"/>
    <n v="5746.42"/>
    <n v="1300"/>
    <n v="1286.99"/>
    <n v="1300"/>
    <n v="4.4649999999999999"/>
    <n v="2.9"/>
    <x v="0"/>
    <n v="3770"/>
    <n v="-2034.5"/>
    <n v="-2014.1393499999999"/>
    <x v="1"/>
    <x v="0"/>
    <x v="1"/>
    <x v="8"/>
    <x v="0"/>
    <x v="1"/>
    <x v="0"/>
    <n v="-2079.7800000000002"/>
    <n v="-2100.8000000000002"/>
    <x v="0"/>
    <x v="0"/>
    <x v="0"/>
    <n v="1286.99"/>
    <n v="2079.7800000000002"/>
    <n v="0"/>
    <x v="0"/>
    <s v="DS #000347"/>
  </r>
  <r>
    <n v="23781"/>
    <n v="347"/>
    <d v="2001-03-19T00:00:00"/>
    <x v="6"/>
    <n v="9992814"/>
    <x v="8"/>
    <x v="0"/>
    <n v="20775.53"/>
    <n v="4700"/>
    <n v="4652.97"/>
    <n v="4700"/>
    <n v="4.4649999999999999"/>
    <n v="2.9"/>
    <x v="0"/>
    <n v="13630"/>
    <n v="-7355.5"/>
    <n v="-7281.8980499999998"/>
    <x v="1"/>
    <x v="0"/>
    <x v="1"/>
    <x v="8"/>
    <x v="0"/>
    <x v="1"/>
    <x v="0"/>
    <n v="-7519.21"/>
    <n v="-7595.2"/>
    <x v="0"/>
    <x v="2"/>
    <x v="0"/>
    <n v="4652.97"/>
    <n v="7519.21"/>
    <n v="0"/>
    <x v="0"/>
    <s v="DS #000347"/>
  </r>
  <r>
    <n v="23798"/>
    <n v="348"/>
    <d v="2001-03-19T00:00:00"/>
    <x v="6"/>
    <n v="9992815"/>
    <x v="8"/>
    <x v="0"/>
    <n v="63323.5"/>
    <n v="14061"/>
    <n v="13920.31"/>
    <n v="14061"/>
    <n v="4.5490000000000004"/>
    <n v="2.9"/>
    <x v="0"/>
    <n v="40776.9"/>
    <n v="-23186.589000000007"/>
    <n v="-22954.591190000006"/>
    <x v="1"/>
    <x v="0"/>
    <x v="1"/>
    <x v="8"/>
    <x v="0"/>
    <x v="1"/>
    <x v="0"/>
    <n v="-23664.53"/>
    <n v="-23903.7"/>
    <x v="0"/>
    <x v="2"/>
    <x v="0"/>
    <n v="13920.31"/>
    <n v="23664.53"/>
    <n v="0"/>
    <x v="0"/>
    <s v="DS #000348"/>
  </r>
  <r>
    <n v="23919"/>
    <n v="359"/>
    <d v="2001-03-30T00:00:00"/>
    <x v="6"/>
    <n v="9992882"/>
    <x v="8"/>
    <x v="0"/>
    <n v="13905.95"/>
    <n v="3043"/>
    <n v="3012.55"/>
    <n v="3043"/>
    <n v="4.6159999999999997"/>
    <n v="2.9"/>
    <x v="0"/>
    <n v="8824.7000000000007"/>
    <n v="-5221.7879999999996"/>
    <n v="-5169.5357999999997"/>
    <x v="1"/>
    <x v="0"/>
    <x v="1"/>
    <x v="8"/>
    <x v="0"/>
    <x v="1"/>
    <x v="0"/>
    <n v="-5323.18"/>
    <n v="-5376.98"/>
    <x v="0"/>
    <x v="5"/>
    <x v="0"/>
    <n v="3012.55"/>
    <n v="5323.18"/>
    <n v="0"/>
    <x v="0"/>
    <s v="DS #000359"/>
  </r>
  <r>
    <n v="24140"/>
    <n v="404"/>
    <d v="2001-04-11T00:00:00"/>
    <x v="6"/>
    <n v="9993134"/>
    <x v="8"/>
    <x v="0"/>
    <n v="91990.28"/>
    <n v="20000"/>
    <n v="19799.89"/>
    <n v="20000"/>
    <n v="4.6459999999999999"/>
    <n v="2.9"/>
    <x v="0"/>
    <n v="58000"/>
    <n v="-34920"/>
    <n v="-34570.607940000002"/>
    <x v="1"/>
    <x v="0"/>
    <x v="1"/>
    <x v="8"/>
    <x v="0"/>
    <x v="1"/>
    <x v="0"/>
    <n v="-35580.400000000001"/>
    <n v="-35940"/>
    <x v="0"/>
    <x v="0"/>
    <x v="0"/>
    <n v="19799.89"/>
    <n v="35580.400000000001"/>
    <n v="0"/>
    <x v="0"/>
    <s v="DS #000404"/>
  </r>
  <r>
    <n v="24153"/>
    <n v="407"/>
    <d v="2001-04-12T00:00:00"/>
    <x v="6"/>
    <n v="9993142"/>
    <x v="8"/>
    <x v="0"/>
    <n v="62031.31"/>
    <n v="13522"/>
    <n v="13386.7"/>
    <n v="13522"/>
    <n v="4.6337999999999999"/>
    <n v="2.9"/>
    <x v="0"/>
    <n v="39213.800000000003"/>
    <n v="-23444.443599999999"/>
    <n v="-23209.86046"/>
    <x v="1"/>
    <x v="0"/>
    <x v="1"/>
    <x v="8"/>
    <x v="0"/>
    <x v="1"/>
    <x v="0"/>
    <n v="-23892.59"/>
    <n v="-24134.07"/>
    <x v="0"/>
    <x v="2"/>
    <x v="0"/>
    <n v="13386.7"/>
    <n v="23892.59"/>
    <n v="0"/>
    <x v="0"/>
    <s v="DS #000407"/>
  </r>
  <r>
    <n v="24193"/>
    <n v="408"/>
    <d v="2001-04-17T00:00:00"/>
    <x v="6"/>
    <n v="9993174"/>
    <x v="8"/>
    <x v="0"/>
    <n v="51041.53"/>
    <n v="10907"/>
    <n v="10797.87"/>
    <n v="10907"/>
    <n v="4.7270000000000003"/>
    <n v="2.9"/>
    <x v="0"/>
    <n v="31630.3"/>
    <n v="-19927.089000000004"/>
    <n v="-19727.708490000005"/>
    <x v="1"/>
    <x v="0"/>
    <x v="1"/>
    <x v="8"/>
    <x v="0"/>
    <x v="1"/>
    <x v="0"/>
    <n v="-20278.400000000001"/>
    <n v="-20483.349999999999"/>
    <x v="0"/>
    <x v="0"/>
    <x v="0"/>
    <n v="10797.87"/>
    <n v="20278.400000000001"/>
    <n v="0"/>
    <x v="0"/>
    <s v="DS #000408"/>
  </r>
  <r>
    <n v="24224"/>
    <n v="412"/>
    <d v="2001-04-18T00:00:00"/>
    <x v="6"/>
    <n v="9993198"/>
    <x v="8"/>
    <x v="0"/>
    <n v="73077.759999999995"/>
    <n v="16089"/>
    <n v="15928.02"/>
    <n v="16089"/>
    <n v="4.5880000000000001"/>
    <n v="2.9"/>
    <x v="0"/>
    <n v="46658.1"/>
    <n v="-27158.232000000004"/>
    <n v="-26886.497760000002"/>
    <x v="1"/>
    <x v="0"/>
    <x v="1"/>
    <x v="8"/>
    <x v="0"/>
    <x v="1"/>
    <x v="0"/>
    <n v="-27698.83"/>
    <n v="-27978.77"/>
    <x v="0"/>
    <x v="2"/>
    <x v="0"/>
    <n v="15928.02"/>
    <n v="27698.83"/>
    <n v="0"/>
    <x v="0"/>
    <s v="DS#000412"/>
  </r>
  <r>
    <n v="24448"/>
    <n v="404"/>
    <d v="2001-04-26T00:00:00"/>
    <x v="6"/>
    <n v="9993133"/>
    <x v="8"/>
    <x v="0"/>
    <n v="48138.52"/>
    <n v="10466"/>
    <n v="10361.280000000001"/>
    <n v="10466"/>
    <n v="4.6459999999999999"/>
    <n v="2.9"/>
    <x v="0"/>
    <n v="30351.4"/>
    <n v="-18273.635999999999"/>
    <n v="-18090.794880000001"/>
    <x v="1"/>
    <x v="0"/>
    <x v="1"/>
    <x v="8"/>
    <x v="0"/>
    <x v="1"/>
    <x v="0"/>
    <n v="-18619.22"/>
    <n v="-18807.400000000001"/>
    <x v="0"/>
    <x v="2"/>
    <x v="0"/>
    <n v="10361.280000000001"/>
    <n v="18619.22"/>
    <n v="0"/>
    <x v="0"/>
    <s v="DS #000404"/>
  </r>
  <r>
    <n v="24454"/>
    <n v="438"/>
    <d v="2001-04-26T00:00:00"/>
    <x v="6"/>
    <n v="9993419"/>
    <x v="8"/>
    <x v="0"/>
    <n v="816.75"/>
    <n v="182"/>
    <n v="180.18"/>
    <n v="182"/>
    <n v="4.5330000000000004"/>
    <n v="2.9"/>
    <x v="0"/>
    <n v="527.79999999999995"/>
    <n v="-297.20600000000007"/>
    <n v="-294.23394000000008"/>
    <x v="1"/>
    <x v="0"/>
    <x v="1"/>
    <x v="8"/>
    <x v="0"/>
    <x v="1"/>
    <x v="0"/>
    <n v="-303.42"/>
    <n v="-306.49"/>
    <x v="0"/>
    <x v="1"/>
    <x v="0"/>
    <n v="180.18"/>
    <n v="303.42"/>
    <n v="0"/>
    <x v="0"/>
    <s v="DS #000438"/>
  </r>
  <r>
    <n v="24748"/>
    <n v="529"/>
    <d v="2001-05-17T00:00:00"/>
    <x v="6"/>
    <n v="9993675"/>
    <x v="8"/>
    <x v="0"/>
    <n v="85331.66"/>
    <n v="20324"/>
    <n v="20120.650000000001"/>
    <n v="20324"/>
    <n v="4.2409999999999997"/>
    <n v="2.9"/>
    <x v="0"/>
    <n v="58939.6"/>
    <n v="-27254.483999999993"/>
    <n v="-26981.791649999996"/>
    <x v="1"/>
    <x v="0"/>
    <x v="1"/>
    <x v="8"/>
    <x v="0"/>
    <x v="1"/>
    <x v="0"/>
    <n v="-28007.94"/>
    <n v="-28291.01"/>
    <x v="0"/>
    <x v="0"/>
    <x v="0"/>
    <n v="20120.650000000001"/>
    <n v="28007.94"/>
    <n v="0"/>
    <x v="0"/>
    <m/>
  </r>
  <r>
    <n v="24826"/>
    <n v="538"/>
    <d v="2001-05-23T00:00:00"/>
    <x v="6"/>
    <n v="9993710"/>
    <x v="8"/>
    <x v="0"/>
    <n v="6636922.7699999996"/>
    <n v="1600000"/>
    <n v="1583991.11"/>
    <n v="1600000"/>
    <n v="4.1900000000000004"/>
    <n v="2.9"/>
    <x v="0"/>
    <n v="4640000"/>
    <n v="-2064000"/>
    <n v="-2043348.531900001"/>
    <x v="1"/>
    <x v="0"/>
    <x v="1"/>
    <x v="8"/>
    <x v="0"/>
    <x v="1"/>
    <x v="0"/>
    <n v="-2124132.08"/>
    <n v="-2145600"/>
    <x v="0"/>
    <x v="11"/>
    <x v="0"/>
    <n v="1583991.11"/>
    <n v="2124132.08"/>
    <n v="0"/>
    <x v="0"/>
    <m/>
  </r>
  <r>
    <n v="24869"/>
    <n v="549"/>
    <d v="2001-05-24T00:00:00"/>
    <x v="6"/>
    <n v="9993753"/>
    <x v="8"/>
    <x v="0"/>
    <n v="20778.990000000002"/>
    <n v="5000"/>
    <n v="4949.97"/>
    <n v="5000"/>
    <n v="4.1978"/>
    <n v="2.9"/>
    <x v="0"/>
    <n v="14500"/>
    <n v="-6489"/>
    <n v="-6424.0710660000004"/>
    <x v="1"/>
    <x v="0"/>
    <x v="1"/>
    <x v="8"/>
    <x v="0"/>
    <x v="1"/>
    <x v="0"/>
    <n v="-6676.52"/>
    <n v="-6744"/>
    <x v="0"/>
    <x v="2"/>
    <x v="0"/>
    <n v="4949.97"/>
    <n v="6676.52"/>
    <n v="0"/>
    <x v="0"/>
    <m/>
  </r>
  <r>
    <n v="24870"/>
    <n v="549"/>
    <d v="2001-05-24T00:00:00"/>
    <x v="6"/>
    <n v="9993754"/>
    <x v="8"/>
    <x v="0"/>
    <n v="42734.080000000002"/>
    <n v="10283"/>
    <n v="10180.11"/>
    <n v="10283"/>
    <n v="4.1978"/>
    <n v="2.9"/>
    <x v="0"/>
    <n v="29820.7"/>
    <n v="-13345.277400000001"/>
    <n v="-13211.746758000001"/>
    <x v="1"/>
    <x v="0"/>
    <x v="1"/>
    <x v="8"/>
    <x v="0"/>
    <x v="1"/>
    <x v="0"/>
    <n v="-13730.94"/>
    <n v="-13869.71"/>
    <x v="0"/>
    <x v="0"/>
    <x v="0"/>
    <n v="10180.11"/>
    <n v="13730.94"/>
    <n v="0"/>
    <x v="0"/>
    <m/>
  </r>
  <r>
    <n v="25038"/>
    <n v="596"/>
    <d v="2001-06-04T00:00:00"/>
    <x v="6"/>
    <n v="9993895"/>
    <x v="8"/>
    <x v="0"/>
    <n v="22711.57"/>
    <n v="5802"/>
    <n v="5743.95"/>
    <n v="5802"/>
    <n v="3.9540000000000002"/>
    <n v="2.9"/>
    <x v="0"/>
    <n v="16825.8"/>
    <n v="-6115.3080000000018"/>
    <n v="-6054.1233000000011"/>
    <x v="1"/>
    <x v="0"/>
    <x v="1"/>
    <x v="8"/>
    <x v="0"/>
    <x v="1"/>
    <x v="0"/>
    <n v="-6347.06"/>
    <n v="-6411.21"/>
    <x v="0"/>
    <x v="4"/>
    <x v="0"/>
    <n v="5743.95"/>
    <n v="6347.06"/>
    <n v="0"/>
    <x v="0"/>
    <m/>
  </r>
  <r>
    <n v="25059"/>
    <n v="479"/>
    <d v="2001-06-06T00:00:00"/>
    <x v="6"/>
    <n v="9993568"/>
    <x v="8"/>
    <x v="0"/>
    <n v="137496.45000000001"/>
    <n v="32927"/>
    <n v="32597.55"/>
    <n v="32927"/>
    <n v="4.218"/>
    <n v="2.9"/>
    <x v="0"/>
    <n v="95488.3"/>
    <n v="-43397.786"/>
    <n v="-42963.570899999999"/>
    <x v="1"/>
    <x v="0"/>
    <x v="1"/>
    <x v="8"/>
    <x v="0"/>
    <x v="1"/>
    <x v="0"/>
    <n v="-44626.04"/>
    <n v="-45077.06"/>
    <x v="0"/>
    <x v="0"/>
    <x v="0"/>
    <n v="32597.55"/>
    <n v="44626.04"/>
    <n v="0"/>
    <x v="0"/>
    <s v="DS #000479"/>
  </r>
  <r>
    <n v="25069"/>
    <n v="593"/>
    <d v="2001-06-06T00:00:00"/>
    <x v="6"/>
    <n v="9993887"/>
    <x v="8"/>
    <x v="0"/>
    <n v="53969.96"/>
    <n v="13444"/>
    <n v="13309.49"/>
    <n v="13444"/>
    <n v="4.0549999999999997"/>
    <n v="2.9"/>
    <x v="0"/>
    <n v="38987.599999999999"/>
    <n v="-15527.82"/>
    <n v="-15372.460949999997"/>
    <x v="1"/>
    <x v="0"/>
    <x v="1"/>
    <x v="8"/>
    <x v="0"/>
    <x v="1"/>
    <x v="0"/>
    <n v="-16051.24"/>
    <n v="-16213.46"/>
    <x v="0"/>
    <x v="2"/>
    <x v="0"/>
    <n v="13309.49"/>
    <n v="16051.24"/>
    <n v="0"/>
    <x v="0"/>
    <m/>
  </r>
  <r>
    <n v="25071"/>
    <n v="445"/>
    <d v="2001-06-06T00:00:00"/>
    <x v="6"/>
    <n v="9993440"/>
    <x v="8"/>
    <x v="0"/>
    <n v="83775.23"/>
    <n v="18784"/>
    <n v="18596.060000000001"/>
    <n v="18784"/>
    <n v="4.5049999999999999"/>
    <n v="2.9"/>
    <x v="0"/>
    <n v="54473.599999999999"/>
    <n v="-30148.32"/>
    <n v="-29846.676300000003"/>
    <x v="1"/>
    <x v="0"/>
    <x v="1"/>
    <x v="8"/>
    <x v="0"/>
    <x v="1"/>
    <x v="0"/>
    <n v="-30795.07"/>
    <n v="-31106.3"/>
    <x v="0"/>
    <x v="0"/>
    <x v="0"/>
    <n v="18596.060000000001"/>
    <n v="30795.07"/>
    <n v="0"/>
    <x v="0"/>
    <s v="DS #000445"/>
  </r>
  <r>
    <n v="25181"/>
    <n v="621"/>
    <d v="2001-06-13T00:00:00"/>
    <x v="6"/>
    <n v="9994009"/>
    <x v="8"/>
    <x v="0"/>
    <n v="39374.019999999997"/>
    <n v="9784"/>
    <n v="9686.11"/>
    <n v="9784"/>
    <n v="4.0650000000000004"/>
    <n v="2.9"/>
    <x v="0"/>
    <n v="28373.599999999999"/>
    <n v="-11398.36"/>
    <n v="-11284.318150000005"/>
    <x v="1"/>
    <x v="0"/>
    <x v="1"/>
    <x v="8"/>
    <x v="0"/>
    <x v="1"/>
    <x v="0"/>
    <n v="-11778.3"/>
    <n v="-11897.34"/>
    <x v="0"/>
    <x v="0"/>
    <x v="0"/>
    <n v="9686.11"/>
    <n v="11778.3"/>
    <n v="0"/>
    <x v="0"/>
    <m/>
  </r>
  <r>
    <n v="25182"/>
    <n v="621"/>
    <d v="2001-06-13T00:00:00"/>
    <x v="6"/>
    <n v="9994008"/>
    <x v="8"/>
    <x v="0"/>
    <n v="61974.64"/>
    <n v="15400"/>
    <n v="15245.91"/>
    <n v="15400"/>
    <n v="4.0650000000000004"/>
    <n v="2.9"/>
    <x v="0"/>
    <n v="44660"/>
    <n v="-17941"/>
    <n v="-17761.485150000008"/>
    <x v="1"/>
    <x v="0"/>
    <x v="1"/>
    <x v="8"/>
    <x v="0"/>
    <x v="1"/>
    <x v="0"/>
    <n v="-18539.03"/>
    <n v="-18726.400000000001"/>
    <x v="0"/>
    <x v="2"/>
    <x v="0"/>
    <n v="15245.91"/>
    <n v="18539.03"/>
    <n v="0"/>
    <x v="0"/>
    <m/>
  </r>
  <r>
    <n v="25183"/>
    <n v="621"/>
    <d v="2001-06-13T00:00:00"/>
    <x v="6"/>
    <n v="9994010"/>
    <x v="8"/>
    <x v="0"/>
    <n v="17344.849999999999"/>
    <n v="4310"/>
    <n v="4266.88"/>
    <n v="4310"/>
    <n v="4.0650000000000004"/>
    <n v="2.9"/>
    <x v="0"/>
    <n v="12499"/>
    <n v="-5021.1499999999996"/>
    <n v="-4970.9152000000022"/>
    <x v="1"/>
    <x v="0"/>
    <x v="1"/>
    <x v="8"/>
    <x v="0"/>
    <x v="1"/>
    <x v="0"/>
    <n v="-5188.5200000000004"/>
    <n v="-5240.96"/>
    <x v="0"/>
    <x v="7"/>
    <x v="0"/>
    <n v="4266.88"/>
    <n v="5188.5200000000004"/>
    <n v="0"/>
    <x v="0"/>
    <m/>
  </r>
  <r>
    <n v="25184"/>
    <n v="621"/>
    <d v="2001-06-13T00:00:00"/>
    <x v="6"/>
    <n v="9994011"/>
    <x v="8"/>
    <x v="0"/>
    <n v="165"/>
    <n v="41"/>
    <n v="40.590000000000003"/>
    <n v="41"/>
    <n v="4.0650000000000004"/>
    <n v="2.9"/>
    <x v="0"/>
    <n v="118.9"/>
    <n v="-47.765000000000001"/>
    <n v="-47.287350000000025"/>
    <x v="1"/>
    <x v="0"/>
    <x v="1"/>
    <x v="8"/>
    <x v="0"/>
    <x v="1"/>
    <x v="0"/>
    <n v="-49.36"/>
    <n v="-49.86"/>
    <x v="0"/>
    <x v="5"/>
    <x v="0"/>
    <n v="40.590000000000003"/>
    <n v="49.36"/>
    <n v="0"/>
    <x v="0"/>
    <m/>
  </r>
  <r>
    <n v="25185"/>
    <n v="621"/>
    <d v="2001-06-13T00:00:00"/>
    <x v="6"/>
    <n v="9994012"/>
    <x v="8"/>
    <x v="0"/>
    <n v="430.6"/>
    <n v="107"/>
    <n v="105.93"/>
    <n v="107"/>
    <n v="4.0650000000000004"/>
    <n v="2.9"/>
    <x v="0"/>
    <n v="310.3"/>
    <n v="-124.655"/>
    <n v="-123.40845000000006"/>
    <x v="1"/>
    <x v="0"/>
    <x v="1"/>
    <x v="8"/>
    <x v="0"/>
    <x v="1"/>
    <x v="0"/>
    <n v="-128.81"/>
    <n v="-130.11000000000001"/>
    <x v="0"/>
    <x v="6"/>
    <x v="0"/>
    <n v="105.93"/>
    <n v="128.81"/>
    <n v="0"/>
    <x v="0"/>
    <m/>
  </r>
  <r>
    <n v="26646"/>
    <n v="725"/>
    <d v="2001-07-09T00:00:00"/>
    <x v="6"/>
    <n v="9995438"/>
    <x v="8"/>
    <x v="0"/>
    <n v="37821.99"/>
    <n v="10513"/>
    <n v="10407.81"/>
    <n v="10513"/>
    <n v="3.6339999999999999"/>
    <n v="2.9"/>
    <x v="0"/>
    <n v="30487.7"/>
    <n v="-7716.5419999999995"/>
    <n v="-7639.3325399999994"/>
    <x v="1"/>
    <x v="0"/>
    <x v="1"/>
    <x v="8"/>
    <x v="0"/>
    <x v="1"/>
    <x v="0"/>
    <n v="-8170.13"/>
    <n v="-8252.7000000000007"/>
    <x v="0"/>
    <x v="0"/>
    <x v="0"/>
    <n v="10407.81"/>
    <n v="8170.13"/>
    <n v="0"/>
    <x v="0"/>
    <m/>
  </r>
  <r>
    <n v="26703"/>
    <n v="736"/>
    <d v="2001-07-13T00:00:00"/>
    <x v="6"/>
    <n v="9995492"/>
    <x v="8"/>
    <x v="0"/>
    <n v="259873.54"/>
    <n v="70000"/>
    <n v="69299.61"/>
    <n v="70000"/>
    <n v="3.75"/>
    <n v="2.9"/>
    <x v="0"/>
    <n v="203000"/>
    <n v="-59500"/>
    <n v="-58904.668500000007"/>
    <x v="1"/>
    <x v="0"/>
    <x v="1"/>
    <x v="8"/>
    <x v="0"/>
    <x v="1"/>
    <x v="0"/>
    <n v="-62438.95"/>
    <n v="-63070"/>
    <x v="0"/>
    <x v="1"/>
    <x v="0"/>
    <n v="69299.61"/>
    <n v="62438.95"/>
    <n v="0"/>
    <x v="0"/>
    <m/>
  </r>
  <r>
    <n v="26732"/>
    <n v="747"/>
    <d v="2001-07-16T00:00:00"/>
    <x v="6"/>
    <n v="9995521"/>
    <x v="8"/>
    <x v="0"/>
    <n v="119408.18"/>
    <n v="33000"/>
    <n v="32669.82"/>
    <n v="33000"/>
    <n v="3.6549999999999998"/>
    <n v="2.9"/>
    <x v="0"/>
    <n v="95700"/>
    <n v="-24915"/>
    <n v="-24665.714099999997"/>
    <x v="1"/>
    <x v="0"/>
    <x v="1"/>
    <x v="8"/>
    <x v="0"/>
    <x v="1"/>
    <x v="0"/>
    <n v="-26331.87"/>
    <n v="-26598"/>
    <x v="0"/>
    <x v="2"/>
    <x v="0"/>
    <n v="32669.82"/>
    <n v="26331.87"/>
    <n v="0"/>
    <x v="0"/>
    <m/>
  </r>
  <r>
    <n v="26849"/>
    <n v="768"/>
    <d v="2001-07-26T00:00:00"/>
    <x v="6"/>
    <n v="9995637"/>
    <x v="8"/>
    <x v="0"/>
    <n v="76390.33"/>
    <n v="21181"/>
    <n v="20969.07"/>
    <n v="21181"/>
    <n v="3.6429999999999998"/>
    <n v="2.9"/>
    <x v="0"/>
    <n v="61424.9"/>
    <n v="-15737.482999999998"/>
    <n v="-15580.019009999998"/>
    <x v="1"/>
    <x v="0"/>
    <x v="1"/>
    <x v="8"/>
    <x v="0"/>
    <x v="1"/>
    <x v="0"/>
    <n v="-16649.439999999999"/>
    <n v="-16817.71"/>
    <x v="0"/>
    <x v="2"/>
    <x v="0"/>
    <n v="20969.07"/>
    <n v="16649.439999999999"/>
    <n v="0"/>
    <x v="0"/>
    <m/>
  </r>
  <r>
    <n v="26851"/>
    <n v="709"/>
    <d v="2001-07-27T00:00:00"/>
    <x v="6"/>
    <n v="9994223"/>
    <x v="8"/>
    <x v="0"/>
    <n v="35075.5"/>
    <n v="10000"/>
    <n v="9899.94"/>
    <n v="10000"/>
    <n v="3.5430000000000001"/>
    <n v="2.9"/>
    <x v="0"/>
    <n v="29000"/>
    <n v="-6430"/>
    <n v="-6365.6614200000031"/>
    <x v="1"/>
    <x v="0"/>
    <x v="1"/>
    <x v="8"/>
    <x v="0"/>
    <x v="1"/>
    <x v="0"/>
    <n v="-6870.56"/>
    <n v="-6940"/>
    <x v="0"/>
    <x v="2"/>
    <x v="0"/>
    <n v="9899.94"/>
    <n v="6870.56"/>
    <n v="0"/>
    <x v="0"/>
    <m/>
  </r>
  <r>
    <n v="27127"/>
    <n v="821"/>
    <d v="2001-08-15T00:00:00"/>
    <x v="6"/>
    <n v="9995822"/>
    <x v="8"/>
    <x v="0"/>
    <n v="225306.9"/>
    <n v="64000"/>
    <n v="63359.64"/>
    <n v="64000"/>
    <n v="3.556"/>
    <n v="2.9"/>
    <x v="0"/>
    <n v="185600"/>
    <n v="-41984"/>
    <n v="-41563.92384000001"/>
    <x v="1"/>
    <x v="0"/>
    <x v="1"/>
    <x v="8"/>
    <x v="0"/>
    <x v="1"/>
    <x v="0"/>
    <n v="-44795.27"/>
    <n v="-45248"/>
    <x v="0"/>
    <x v="0"/>
    <x v="0"/>
    <n v="63359.64"/>
    <n v="44795.27"/>
    <n v="0"/>
    <x v="0"/>
    <m/>
  </r>
  <r>
    <n v="27131"/>
    <n v="821"/>
    <d v="2001-08-15T00:00:00"/>
    <x v="6"/>
    <n v="9995826"/>
    <x v="8"/>
    <x v="0"/>
    <n v="15475.77"/>
    <n v="4396"/>
    <n v="4352.0200000000004"/>
    <n v="4396"/>
    <n v="3.556"/>
    <n v="2.9"/>
    <x v="0"/>
    <n v="12748.4"/>
    <n v="-2883.7760000000007"/>
    <n v="-2854.9251200000008"/>
    <x v="1"/>
    <x v="0"/>
    <x v="1"/>
    <x v="8"/>
    <x v="0"/>
    <x v="1"/>
    <x v="0"/>
    <n v="-3076.88"/>
    <n v="-3107.97"/>
    <x v="0"/>
    <x v="8"/>
    <x v="0"/>
    <n v="4352.0200000000004"/>
    <n v="3076.88"/>
    <n v="0"/>
    <x v="0"/>
    <m/>
  </r>
  <r>
    <n v="28058"/>
    <n v="782"/>
    <d v="2001-09-10T00:00:00"/>
    <x v="6"/>
    <n v="9995718"/>
    <x v="8"/>
    <x v="0"/>
    <n v="153884.25"/>
    <n v="42585"/>
    <n v="42158.91"/>
    <n v="42585"/>
    <n v="3.6501000000000001"/>
    <n v="2.9"/>
    <x v="0"/>
    <n v="123496.5"/>
    <n v="-31943.008500000007"/>
    <n v="-31623.39839100001"/>
    <x v="1"/>
    <x v="0"/>
    <x v="1"/>
    <x v="8"/>
    <x v="0"/>
    <x v="1"/>
    <x v="0"/>
    <n v="-33773.51"/>
    <n v="-34114.839999999997"/>
    <x v="0"/>
    <x v="2"/>
    <x v="0"/>
    <n v="42158.91"/>
    <n v="33773.51"/>
    <n v="0"/>
    <x v="0"/>
    <m/>
  </r>
  <r>
    <n v="28098"/>
    <n v="843"/>
    <d v="2001-09-18T00:00:00"/>
    <x v="6"/>
    <n v="9996593"/>
    <x v="8"/>
    <x v="0"/>
    <n v="10952.31"/>
    <n v="3700"/>
    <n v="3662.98"/>
    <n v="3700"/>
    <n v="2.99"/>
    <n v="2.9"/>
    <x v="0"/>
    <n v="10730"/>
    <n v="-333.00000000000114"/>
    <n v="-329.66820000000109"/>
    <x v="1"/>
    <x v="0"/>
    <x v="1"/>
    <x v="8"/>
    <x v="0"/>
    <x v="1"/>
    <x v="0"/>
    <n v="-516.48"/>
    <n v="-521.70000000000005"/>
    <x v="0"/>
    <x v="9"/>
    <x v="0"/>
    <n v="3662.98"/>
    <n v="516.48"/>
    <n v="0"/>
    <x v="0"/>
    <m/>
  </r>
  <r>
    <n v="28099"/>
    <n v="843"/>
    <d v="2001-09-18T00:00:00"/>
    <x v="6"/>
    <n v="9996593"/>
    <x v="8"/>
    <x v="0"/>
    <n v="65340.88"/>
    <n v="22074"/>
    <n v="21853.14"/>
    <n v="22074"/>
    <n v="2.99"/>
    <n v="2.9"/>
    <x v="0"/>
    <n v="64014.6"/>
    <n v="-1986.6600000000067"/>
    <n v="-1966.7826000000066"/>
    <x v="1"/>
    <x v="0"/>
    <x v="1"/>
    <x v="8"/>
    <x v="0"/>
    <x v="1"/>
    <x v="0"/>
    <n v="-3081.29"/>
    <n v="-3112.43"/>
    <x v="0"/>
    <x v="0"/>
    <x v="0"/>
    <n v="21853.14"/>
    <n v="3081.29"/>
    <n v="0"/>
    <x v="0"/>
    <m/>
  </r>
  <r>
    <n v="28100"/>
    <n v="843"/>
    <d v="2001-09-18T00:00:00"/>
    <x v="6"/>
    <n v="9996593"/>
    <x v="8"/>
    <x v="0"/>
    <n v="2368.0700000000002"/>
    <n v="800"/>
    <n v="792"/>
    <n v="800"/>
    <n v="2.99"/>
    <n v="2.9"/>
    <x v="0"/>
    <n v="2320"/>
    <n v="-72.000000000000242"/>
    <n v="-71.280000000000243"/>
    <x v="1"/>
    <x v="0"/>
    <x v="1"/>
    <x v="8"/>
    <x v="0"/>
    <x v="1"/>
    <x v="0"/>
    <n v="-111.67"/>
    <n v="-112.8"/>
    <x v="0"/>
    <x v="10"/>
    <x v="0"/>
    <n v="792"/>
    <n v="111.67"/>
    <n v="0"/>
    <x v="0"/>
    <m/>
  </r>
  <r>
    <n v="28112"/>
    <n v="825"/>
    <d v="2001-09-18T00:00:00"/>
    <x v="6"/>
    <n v="9995961"/>
    <x v="8"/>
    <x v="0"/>
    <n v="294560.75"/>
    <n v="82352"/>
    <n v="81528.02"/>
    <n v="82352"/>
    <n v="3.613"/>
    <n v="2.9"/>
    <x v="0"/>
    <n v="238820.8"/>
    <n v="-58716.97600000001"/>
    <n v="-58129.478260000011"/>
    <x v="1"/>
    <x v="0"/>
    <x v="1"/>
    <x v="8"/>
    <x v="0"/>
    <x v="1"/>
    <x v="0"/>
    <n v="-62287.41"/>
    <n v="-62916.93"/>
    <x v="0"/>
    <x v="2"/>
    <x v="0"/>
    <n v="81528.02"/>
    <n v="62287.41"/>
    <n v="0"/>
    <x v="0"/>
    <m/>
  </r>
  <r>
    <n v="28115"/>
    <n v="825"/>
    <d v="2001-09-18T00:00:00"/>
    <x v="6"/>
    <n v="9995961"/>
    <x v="8"/>
    <x v="0"/>
    <n v="88519.88"/>
    <n v="24748"/>
    <n v="24500.38"/>
    <n v="24748"/>
    <n v="3.613"/>
    <n v="2.9"/>
    <x v="0"/>
    <n v="71769.2"/>
    <n v="-17645.324000000001"/>
    <n v="-17468.770940000002"/>
    <x v="1"/>
    <x v="0"/>
    <x v="1"/>
    <x v="8"/>
    <x v="0"/>
    <x v="1"/>
    <x v="0"/>
    <n v="-18718.29"/>
    <n v="-18907.47"/>
    <x v="0"/>
    <x v="0"/>
    <x v="0"/>
    <n v="24500.38"/>
    <n v="18718.29"/>
    <n v="0"/>
    <x v="0"/>
    <m/>
  </r>
  <r>
    <n v="28116"/>
    <n v="825"/>
    <d v="2001-09-18T00:00:00"/>
    <x v="6"/>
    <n v="9995961"/>
    <x v="8"/>
    <x v="0"/>
    <n v="5683.61"/>
    <n v="1589"/>
    <n v="1573.1"/>
    <n v="1589"/>
    <n v="3.613"/>
    <n v="2.9"/>
    <x v="0"/>
    <n v="4608.1000000000004"/>
    <n v="-1132.9570000000001"/>
    <n v="-1121.6203"/>
    <x v="1"/>
    <x v="0"/>
    <x v="1"/>
    <x v="8"/>
    <x v="0"/>
    <x v="1"/>
    <x v="0"/>
    <n v="-1201.8499999999999"/>
    <n v="-1214"/>
    <x v="0"/>
    <x v="10"/>
    <x v="0"/>
    <n v="1573.1"/>
    <n v="1201.8499999999999"/>
    <n v="0"/>
    <x v="0"/>
    <m/>
  </r>
  <r>
    <n v="28134"/>
    <n v="823"/>
    <d v="2001-09-19T00:00:00"/>
    <x v="6"/>
    <n v="9995777"/>
    <x v="8"/>
    <x v="0"/>
    <n v="70286.25"/>
    <n v="20543"/>
    <n v="20337.46"/>
    <n v="20543"/>
    <n v="3.456"/>
    <n v="2.9"/>
    <x v="0"/>
    <n v="59574.7"/>
    <n v="-11421.908000000001"/>
    <n v="-11307.627760000001"/>
    <x v="1"/>
    <x v="0"/>
    <x v="1"/>
    <x v="8"/>
    <x v="0"/>
    <x v="1"/>
    <x v="0"/>
    <n v="-12344.84"/>
    <n v="-12469.6"/>
    <x v="0"/>
    <x v="2"/>
    <x v="0"/>
    <n v="20337.46"/>
    <n v="12344.84"/>
    <n v="0"/>
    <x v="0"/>
    <m/>
  </r>
  <r>
    <n v="28136"/>
    <n v="856"/>
    <d v="2001-09-19T00:00:00"/>
    <x v="6"/>
    <n v="9996666"/>
    <x v="8"/>
    <x v="0"/>
    <n v="237070.92"/>
    <n v="77123"/>
    <n v="76351.34"/>
    <n v="77123"/>
    <n v="3.105"/>
    <n v="2.9"/>
    <x v="0"/>
    <n v="223656.7"/>
    <n v="-15810.215000000006"/>
    <n v="-15652.024700000005"/>
    <x v="1"/>
    <x v="0"/>
    <x v="1"/>
    <x v="8"/>
    <x v="0"/>
    <x v="1"/>
    <x v="0"/>
    <n v="-19545.939999999999"/>
    <n v="-19743.490000000002"/>
    <x v="0"/>
    <x v="0"/>
    <x v="0"/>
    <n v="76351.34"/>
    <n v="19545.939999999999"/>
    <n v="0"/>
    <x v="0"/>
    <m/>
  </r>
  <r>
    <n v="28141"/>
    <n v="856"/>
    <d v="2001-09-19T00:00:00"/>
    <x v="6"/>
    <n v="9996666"/>
    <x v="8"/>
    <x v="0"/>
    <n v="19768.46"/>
    <n v="6431"/>
    <n v="6366.65"/>
    <n v="6431"/>
    <n v="3.105"/>
    <n v="2.9"/>
    <x v="0"/>
    <n v="18649.900000000001"/>
    <n v="-1318.355"/>
    <n v="-1305.1632500000003"/>
    <x v="1"/>
    <x v="0"/>
    <x v="1"/>
    <x v="8"/>
    <x v="0"/>
    <x v="1"/>
    <x v="0"/>
    <n v="-1629.86"/>
    <n v="-1646.34"/>
    <x v="0"/>
    <x v="7"/>
    <x v="0"/>
    <n v="6366.65"/>
    <n v="1629.86"/>
    <n v="0"/>
    <x v="0"/>
    <m/>
  </r>
  <r>
    <n v="28143"/>
    <n v="856"/>
    <d v="2001-09-19T00:00:00"/>
    <x v="6"/>
    <n v="9996666"/>
    <x v="8"/>
    <x v="0"/>
    <n v="14241.53"/>
    <n v="4633"/>
    <n v="4586.6400000000003"/>
    <n v="4633"/>
    <n v="3.105"/>
    <n v="2.9"/>
    <x v="0"/>
    <n v="13435.7"/>
    <n v="-949.76499999999999"/>
    <n v="-940.26120000000037"/>
    <x v="1"/>
    <x v="0"/>
    <x v="1"/>
    <x v="8"/>
    <x v="0"/>
    <x v="1"/>
    <x v="0"/>
    <n v="-1174.18"/>
    <n v="-1186.05"/>
    <x v="0"/>
    <x v="5"/>
    <x v="0"/>
    <n v="4586.6400000000003"/>
    <n v="1174.18"/>
    <n v="0"/>
    <x v="0"/>
    <m/>
  </r>
  <r>
    <n v="28144"/>
    <n v="856"/>
    <d v="2001-09-19T00:00:00"/>
    <x v="6"/>
    <n v="9996666"/>
    <x v="8"/>
    <x v="0"/>
    <n v="1653.78"/>
    <n v="538"/>
    <n v="532.62"/>
    <n v="538"/>
    <n v="3.105"/>
    <n v="2.9"/>
    <x v="0"/>
    <n v="1560.2"/>
    <n v="-110.29"/>
    <n v="-109.18710000000004"/>
    <x v="1"/>
    <x v="0"/>
    <x v="1"/>
    <x v="8"/>
    <x v="0"/>
    <x v="1"/>
    <x v="0"/>
    <n v="-136.35"/>
    <n v="-137.72999999999999"/>
    <x v="0"/>
    <x v="6"/>
    <x v="0"/>
    <n v="532.62"/>
    <n v="136.35"/>
    <n v="0"/>
    <x v="0"/>
    <m/>
  </r>
  <r>
    <n v="28333"/>
    <n v="879"/>
    <d v="2001-09-27T00:00:00"/>
    <x v="6"/>
    <n v="9996817"/>
    <x v="8"/>
    <x v="0"/>
    <n v="159492.23000000001"/>
    <n v="56173"/>
    <n v="55610.96"/>
    <n v="56173"/>
    <n v="2.8679999999999999"/>
    <n v="2.9"/>
    <x v="0"/>
    <n v="162901.70000000001"/>
    <n v="1797.5360000000016"/>
    <n v="1779.5507200000015"/>
    <x v="1"/>
    <x v="0"/>
    <x v="1"/>
    <x v="8"/>
    <x v="0"/>
    <x v="1"/>
    <x v="0"/>
    <n v="-1056.6099999999999"/>
    <n v="-1067.29"/>
    <x v="0"/>
    <x v="0"/>
    <x v="0"/>
    <n v="55610.96"/>
    <n v="1056.6099999999999"/>
    <n v="0"/>
    <x v="0"/>
    <m/>
  </r>
  <r>
    <n v="28334"/>
    <n v="879"/>
    <d v="2001-09-27T00:00:00"/>
    <x v="6"/>
    <n v="9996817"/>
    <x v="8"/>
    <x v="0"/>
    <n v="17007.43"/>
    <n v="5990"/>
    <n v="5930.07"/>
    <n v="5990"/>
    <n v="2.8679999999999999"/>
    <n v="2.9"/>
    <x v="0"/>
    <n v="17371"/>
    <n v="191.68"/>
    <n v="189.76224000000016"/>
    <x v="1"/>
    <x v="0"/>
    <x v="1"/>
    <x v="8"/>
    <x v="0"/>
    <x v="1"/>
    <x v="0"/>
    <n v="-112.67"/>
    <n v="-113.81"/>
    <x v="0"/>
    <x v="1"/>
    <x v="0"/>
    <n v="5930.07"/>
    <n v="112.67"/>
    <n v="0"/>
    <x v="0"/>
    <m/>
  </r>
  <r>
    <n v="25098"/>
    <n v="437"/>
    <d v="2001-06-07T00:00:00"/>
    <x v="7"/>
    <n v="9993933"/>
    <x v="0"/>
    <x v="0"/>
    <n v="22406.85"/>
    <n v="85564"/>
    <n v="84554.14"/>
    <n v="85564"/>
    <n v="0.26500000000000001"/>
    <n v="0.16"/>
    <x v="0"/>
    <n v="13690.24"/>
    <n v="-8984.2199999999993"/>
    <n v="-8878.1847000000016"/>
    <x v="0"/>
    <x v="0"/>
    <x v="0"/>
    <x v="0"/>
    <x v="0"/>
    <x v="1"/>
    <x v="0"/>
    <n v="-7609.87"/>
    <n v="-7700.76"/>
    <x v="0"/>
    <x v="0"/>
    <x v="0"/>
    <n v="0"/>
    <n v="7609.87"/>
    <n v="84554.14"/>
    <x v="0"/>
    <m/>
  </r>
  <r>
    <n v="25442"/>
    <n v="713"/>
    <d v="2001-06-29T00:00:00"/>
    <x v="7"/>
    <n v="9994234"/>
    <x v="0"/>
    <x v="0"/>
    <n v="16351.74"/>
    <n v="91928"/>
    <n v="90843.03"/>
    <n v="91928"/>
    <n v="0.18"/>
    <n v="0.16"/>
    <x v="0"/>
    <n v="14708.48"/>
    <n v="-1838.56"/>
    <n v="-1816.8605999999991"/>
    <x v="0"/>
    <x v="0"/>
    <x v="0"/>
    <x v="0"/>
    <x v="0"/>
    <x v="1"/>
    <x v="0"/>
    <n v="-454.22"/>
    <n v="-459.64"/>
    <x v="0"/>
    <x v="0"/>
    <x v="0"/>
    <n v="0"/>
    <n v="454.22"/>
    <n v="90843.03"/>
    <x v="0"/>
    <m/>
  </r>
  <r>
    <n v="20890"/>
    <m/>
    <d v="2000-11-06T00:00:00"/>
    <x v="7"/>
    <n v="319933"/>
    <x v="3"/>
    <x v="0"/>
    <n v="-2.2000000000000002"/>
    <n v="89"/>
    <n v="87.95"/>
    <n v="89"/>
    <n v="-2.5000000000000001E-2"/>
    <n v="-1.4999999999999999E-2"/>
    <x v="0"/>
    <n v="-1.335"/>
    <n v="0.89"/>
    <n v="0.87950000000000017"/>
    <x v="0"/>
    <x v="0"/>
    <x v="0"/>
    <x v="3"/>
    <x v="0"/>
    <x v="1"/>
    <x v="0"/>
    <n v="0"/>
    <n v="0"/>
    <x v="0"/>
    <x v="2"/>
    <x v="0"/>
    <n v="0"/>
    <n v="0"/>
    <n v="87.95"/>
    <x v="0"/>
    <s v="Sonat Financial Buy - N73427.B Input as Physical s/b Financi"/>
  </r>
  <r>
    <n v="27284"/>
    <n v="824"/>
    <d v="2001-08-20T00:00:00"/>
    <x v="7"/>
    <n v="9995964"/>
    <x v="3"/>
    <x v="0"/>
    <n v="-2209.96"/>
    <n v="178908"/>
    <n v="176796.45"/>
    <n v="178908"/>
    <n v="-1.2500000000000001E-2"/>
    <n v="-1.4999999999999999E-2"/>
    <x v="0"/>
    <n v="-2683.62"/>
    <n v="-447.27"/>
    <n v="-441.99112499999978"/>
    <x v="0"/>
    <x v="0"/>
    <x v="0"/>
    <x v="3"/>
    <x v="0"/>
    <x v="1"/>
    <x v="0"/>
    <n v="-2209.96"/>
    <n v="-2236.35"/>
    <x v="0"/>
    <x v="2"/>
    <x v="0"/>
    <n v="0"/>
    <n v="2209.96"/>
    <n v="176796.45"/>
    <x v="0"/>
    <m/>
  </r>
  <r>
    <n v="9941"/>
    <m/>
    <d v="2000-07-07T00:00:00"/>
    <x v="7"/>
    <n v="319941"/>
    <x v="4"/>
    <x v="0"/>
    <n v="137.24"/>
    <n v="-3968"/>
    <n v="-3921.17"/>
    <n v="3968"/>
    <n v="-3.5000000000000003E-2"/>
    <n v="-0.05"/>
    <x v="0"/>
    <n v="198.4"/>
    <n v="59.52"/>
    <n v="58.817549999999997"/>
    <x v="0"/>
    <x v="0"/>
    <x v="0"/>
    <x v="4"/>
    <x v="0"/>
    <x v="0"/>
    <x v="0"/>
    <n v="117.64"/>
    <n v="119.04"/>
    <x v="0"/>
    <x v="0"/>
    <x v="0"/>
    <n v="0"/>
    <n v="-117.64"/>
    <n v="-3921.17"/>
    <x v="0"/>
    <s v="Tetco-ELA Sale Financial - N73425.A"/>
  </r>
  <r>
    <n v="9952"/>
    <m/>
    <d v="2000-07-07T00:00:00"/>
    <x v="7"/>
    <n v="319952"/>
    <x v="5"/>
    <x v="0"/>
    <n v="-106.61"/>
    <n v="3596"/>
    <n v="3553.56"/>
    <n v="3596"/>
    <n v="-0.03"/>
    <n v="0.34"/>
    <x v="0"/>
    <n v="1222.6400000000001"/>
    <n v="1330.52"/>
    <n v="1314.8172"/>
    <x v="0"/>
    <x v="0"/>
    <x v="0"/>
    <x v="5"/>
    <x v="0"/>
    <x v="1"/>
    <x v="0"/>
    <n v="1314.82"/>
    <n v="1330.52"/>
    <x v="0"/>
    <x v="0"/>
    <x v="0"/>
    <n v="0"/>
    <n v="-1314.82"/>
    <n v="3553.56"/>
    <x v="0"/>
    <s v="TetcoM3 Buy Financial - N73425.8"/>
  </r>
  <r>
    <n v="27285"/>
    <n v="822"/>
    <d v="2001-08-20T00:00:00"/>
    <x v="7"/>
    <n v="9995965"/>
    <x v="6"/>
    <x v="0"/>
    <n v="3345.43"/>
    <n v="46695"/>
    <n v="46143.89"/>
    <n v="46695"/>
    <n v="7.2499999999999995E-2"/>
    <n v="4.4999999999999998E-2"/>
    <x v="0"/>
    <n v="2101.2750000000001"/>
    <n v="-1284.1125"/>
    <n v="-1268.9569749999998"/>
    <x v="0"/>
    <x v="0"/>
    <x v="0"/>
    <x v="6"/>
    <x v="0"/>
    <x v="1"/>
    <x v="0"/>
    <n v="-1499.68"/>
    <n v="-1517.59"/>
    <x v="0"/>
    <x v="2"/>
    <x v="0"/>
    <n v="0"/>
    <n v="1499.68"/>
    <n v="46143.89"/>
    <x v="0"/>
    <m/>
  </r>
  <r>
    <n v="22124"/>
    <n v="218"/>
    <d v="2001-01-17T00:00:00"/>
    <x v="7"/>
    <n v="9991378"/>
    <x v="8"/>
    <x v="0"/>
    <n v="-540741.71"/>
    <n v="-120000"/>
    <n v="-118583.71"/>
    <n v="120000"/>
    <n v="4.5599999999999996"/>
    <n v="2.85"/>
    <x v="0"/>
    <n v="-342000"/>
    <n v="205200"/>
    <n v="202778.14409999995"/>
    <x v="1"/>
    <x v="0"/>
    <x v="1"/>
    <x v="8"/>
    <x v="0"/>
    <x v="0"/>
    <x v="0"/>
    <n v="198746.29"/>
    <n v="201120"/>
    <x v="0"/>
    <x v="2"/>
    <x v="0"/>
    <n v="-118583.71"/>
    <n v="-198746.29"/>
    <n v="0"/>
    <x v="0"/>
    <s v="DS #000218"/>
  </r>
  <r>
    <n v="24215"/>
    <n v="409"/>
    <d v="2001-04-18T00:00:00"/>
    <x v="7"/>
    <n v="9993176"/>
    <x v="8"/>
    <x v="0"/>
    <n v="-114307.37"/>
    <n v="-25245"/>
    <n v="-24947.05"/>
    <n v="25245"/>
    <n v="4.5819999999999999"/>
    <n v="2.85"/>
    <x v="0"/>
    <n v="-71948.25"/>
    <n v="43724.34"/>
    <n v="43208.290599999993"/>
    <x v="1"/>
    <x v="0"/>
    <x v="1"/>
    <x v="8"/>
    <x v="0"/>
    <x v="0"/>
    <x v="0"/>
    <n v="42360.09"/>
    <n v="42866.01"/>
    <x v="0"/>
    <x v="1"/>
    <x v="0"/>
    <n v="-24947.05"/>
    <n v="-42360.09"/>
    <n v="0"/>
    <x v="0"/>
    <s v="DS #000409"/>
  </r>
  <r>
    <n v="25042"/>
    <n v="352"/>
    <d v="2001-06-05T00:00:00"/>
    <x v="7"/>
    <n v="9992828"/>
    <x v="8"/>
    <x v="0"/>
    <n v="-75078.98"/>
    <n v="-16720"/>
    <n v="-16522.66"/>
    <n v="16720"/>
    <n v="4.5439999999999996"/>
    <n v="2.85"/>
    <x v="0"/>
    <n v="-47652"/>
    <n v="28323.68"/>
    <n v="27989.38603999999"/>
    <x v="1"/>
    <x v="0"/>
    <x v="1"/>
    <x v="8"/>
    <x v="0"/>
    <x v="0"/>
    <x v="0"/>
    <n v="27427.62"/>
    <n v="27755.200000000001"/>
    <x v="0"/>
    <x v="3"/>
    <x v="0"/>
    <n v="-16522.66"/>
    <n v="-27427.62"/>
    <n v="0"/>
    <x v="0"/>
    <s v="DS #000352"/>
  </r>
  <r>
    <n v="25057"/>
    <n v="438"/>
    <d v="2001-06-06T00:00:00"/>
    <x v="7"/>
    <n v="9993419"/>
    <x v="8"/>
    <x v="0"/>
    <n v="-48518.01"/>
    <n v="-10727"/>
    <n v="-10600.4"/>
    <n v="10727"/>
    <n v="4.577"/>
    <n v="2.85"/>
    <x v="0"/>
    <n v="-30571.95"/>
    <n v="18525.528999999999"/>
    <n v="18306.890799999997"/>
    <x v="1"/>
    <x v="0"/>
    <x v="1"/>
    <x v="8"/>
    <x v="0"/>
    <x v="0"/>
    <x v="0"/>
    <n v="17946.47"/>
    <n v="18160.810000000001"/>
    <x v="0"/>
    <x v="2"/>
    <x v="0"/>
    <n v="-10600.4"/>
    <n v="-17946.47"/>
    <n v="0"/>
    <x v="0"/>
    <s v="DS #000438"/>
  </r>
  <r>
    <n v="26682"/>
    <n v="730"/>
    <d v="2001-07-11T00:00:00"/>
    <x v="7"/>
    <n v="9995474"/>
    <x v="8"/>
    <x v="0"/>
    <n v="-263552.28999999998"/>
    <n v="-70000"/>
    <n v="-69173.83"/>
    <n v="70000"/>
    <n v="3.81"/>
    <n v="2.85"/>
    <x v="0"/>
    <n v="-199500"/>
    <n v="67200"/>
    <n v="66406.876799999998"/>
    <x v="1"/>
    <x v="0"/>
    <x v="1"/>
    <x v="8"/>
    <x v="0"/>
    <x v="0"/>
    <x v="0"/>
    <n v="64054.97"/>
    <n v="64820"/>
    <x v="0"/>
    <x v="1"/>
    <x v="0"/>
    <n v="-69173.83"/>
    <n v="-64054.97"/>
    <n v="0"/>
    <x v="0"/>
    <m/>
  </r>
  <r>
    <n v="28127"/>
    <n v="843"/>
    <d v="2001-09-19T00:00:00"/>
    <x v="7"/>
    <n v="9996592"/>
    <x v="8"/>
    <x v="0"/>
    <n v="-111358.53"/>
    <n v="-37093"/>
    <n v="-36655.21"/>
    <n v="37093"/>
    <n v="3.0379999999999998"/>
    <n v="2.85"/>
    <x v="0"/>
    <n v="-105715.05"/>
    <n v="6973.4839999999895"/>
    <n v="6891.1794799999898"/>
    <x v="1"/>
    <x v="0"/>
    <x v="1"/>
    <x v="8"/>
    <x v="0"/>
    <x v="0"/>
    <x v="0"/>
    <n v="5644.9"/>
    <n v="5712.32"/>
    <x v="0"/>
    <x v="4"/>
    <x v="0"/>
    <n v="-36655.21"/>
    <n v="-5644.9"/>
    <n v="0"/>
    <x v="0"/>
    <m/>
  </r>
  <r>
    <n v="28130"/>
    <n v="843"/>
    <d v="2001-09-19T00:00:00"/>
    <x v="7"/>
    <n v="9996592"/>
    <x v="8"/>
    <x v="0"/>
    <n v="-38508.5"/>
    <n v="-12827"/>
    <n v="-12675.61"/>
    <n v="12827"/>
    <n v="3.0379999999999998"/>
    <n v="2.85"/>
    <x v="0"/>
    <n v="-36556.949999999997"/>
    <n v="2411.4759999999965"/>
    <n v="2383.0146799999966"/>
    <x v="1"/>
    <x v="0"/>
    <x v="1"/>
    <x v="8"/>
    <x v="0"/>
    <x v="0"/>
    <x v="0"/>
    <n v="1952.04"/>
    <n v="1975.36"/>
    <x v="0"/>
    <x v="1"/>
    <x v="0"/>
    <n v="-12675.61"/>
    <n v="-1952.04"/>
    <n v="0"/>
    <x v="0"/>
    <m/>
  </r>
  <r>
    <n v="28457"/>
    <n v="917"/>
    <d v="2001-10-16T00:00:00"/>
    <x v="7"/>
    <n v="9996946"/>
    <x v="8"/>
    <x v="0"/>
    <n v="-3016473.06"/>
    <n v="-1000000"/>
    <n v="-988197.56"/>
    <n v="1000000"/>
    <n v="3.0525000000000002"/>
    <n v="2.85"/>
    <x v="0"/>
    <n v="-2850000"/>
    <n v="202500"/>
    <n v="200110.00590000013"/>
    <x v="1"/>
    <x v="0"/>
    <x v="1"/>
    <x v="8"/>
    <x v="0"/>
    <x v="0"/>
    <x v="0"/>
    <n v="166511.29"/>
    <n v="168500"/>
    <x v="0"/>
    <x v="1"/>
    <x v="0"/>
    <n v="-988197.56"/>
    <n v="-166511.29"/>
    <n v="0"/>
    <x v="0"/>
    <m/>
  </r>
  <r>
    <n v="28463"/>
    <n v="919"/>
    <d v="2001-10-18T00:00:00"/>
    <x v="7"/>
    <n v="9996952"/>
    <x v="8"/>
    <x v="0"/>
    <n v="-590942.14"/>
    <n v="-200000"/>
    <n v="-197639.51"/>
    <n v="200000"/>
    <n v="2.99"/>
    <n v="2.85"/>
    <x v="0"/>
    <n v="-570000"/>
    <n v="28000"/>
    <n v="27669.531400000025"/>
    <x v="1"/>
    <x v="0"/>
    <x v="1"/>
    <x v="8"/>
    <x v="0"/>
    <x v="0"/>
    <x v="0"/>
    <n v="20949.79"/>
    <n v="21200"/>
    <x v="0"/>
    <x v="1"/>
    <x v="0"/>
    <n v="-197639.51"/>
    <n v="-20949.79"/>
    <n v="0"/>
    <x v="0"/>
    <m/>
  </r>
  <r>
    <n v="28523"/>
    <n v="926"/>
    <d v="2001-10-24T00:00:00"/>
    <x v="7"/>
    <n v="9996990"/>
    <x v="8"/>
    <x v="0"/>
    <n v="-1389652.82"/>
    <n v="-450000"/>
    <n v="-444688.9"/>
    <n v="450000"/>
    <n v="3.125"/>
    <n v="2.85"/>
    <x v="0"/>
    <n v="-1282500"/>
    <n v="123750"/>
    <n v="122289.44749999997"/>
    <x v="1"/>
    <x v="0"/>
    <x v="1"/>
    <x v="8"/>
    <x v="0"/>
    <x v="0"/>
    <x v="0"/>
    <n v="107170.03"/>
    <n v="108450"/>
    <x v="0"/>
    <x v="1"/>
    <x v="0"/>
    <n v="-444688.9"/>
    <n v="-107170.03"/>
    <n v="0"/>
    <x v="0"/>
    <m/>
  </r>
  <r>
    <n v="9917"/>
    <m/>
    <d v="2000-07-07T00:00:00"/>
    <x v="7"/>
    <n v="319917"/>
    <x v="8"/>
    <x v="0"/>
    <n v="234.76"/>
    <n v="89"/>
    <n v="87.95"/>
    <n v="89"/>
    <n v="2.6692999999999998"/>
    <n v="2.87"/>
    <x v="0"/>
    <n v="255.43"/>
    <n v="17.86230000000003"/>
    <n v="17.65156500000003"/>
    <x v="1"/>
    <x v="0"/>
    <x v="1"/>
    <x v="8"/>
    <x v="0"/>
    <x v="1"/>
    <x v="0"/>
    <n v="18.88"/>
    <n v="19.11"/>
    <x v="0"/>
    <x v="0"/>
    <x v="0"/>
    <n v="87.95"/>
    <n v="-18.88"/>
    <n v="0"/>
    <x v="0"/>
    <s v="Nymex Buy N73425.1"/>
  </r>
  <r>
    <n v="22243"/>
    <n v="231"/>
    <d v="2001-01-26T00:00:00"/>
    <x v="7"/>
    <n v="9991399"/>
    <x v="8"/>
    <x v="0"/>
    <n v="42937.18"/>
    <n v="10000"/>
    <n v="9881.98"/>
    <n v="10000"/>
    <n v="4.3449999999999998"/>
    <n v="2.87"/>
    <x v="0"/>
    <n v="28700"/>
    <n v="-14750"/>
    <n v="-14575.920499999997"/>
    <x v="1"/>
    <x v="0"/>
    <x v="1"/>
    <x v="8"/>
    <x v="0"/>
    <x v="1"/>
    <x v="0"/>
    <n v="-14437.57"/>
    <n v="-14610"/>
    <x v="0"/>
    <x v="2"/>
    <x v="0"/>
    <n v="9881.98"/>
    <n v="14437.57"/>
    <n v="0"/>
    <x v="0"/>
    <s v="DS #000231"/>
  </r>
  <r>
    <n v="22256"/>
    <n v="191"/>
    <d v="2001-01-26T00:00:00"/>
    <x v="7"/>
    <n v="9991338"/>
    <x v="8"/>
    <x v="0"/>
    <n v="428877.74"/>
    <n v="100000"/>
    <n v="98819.76"/>
    <n v="100000"/>
    <n v="4.34"/>
    <n v="2.87"/>
    <x v="0"/>
    <n v="287000"/>
    <n v="-147000"/>
    <n v="-145265.04719999997"/>
    <x v="1"/>
    <x v="0"/>
    <x v="1"/>
    <x v="8"/>
    <x v="0"/>
    <x v="1"/>
    <x v="0"/>
    <n v="-143881.56"/>
    <n v="-145600"/>
    <x v="0"/>
    <x v="2"/>
    <x v="0"/>
    <n v="98819.76"/>
    <n v="143881.56"/>
    <n v="0"/>
    <x v="0"/>
    <s v="DS #000191"/>
  </r>
  <r>
    <n v="22259"/>
    <n v="208"/>
    <d v="2001-01-26T00:00:00"/>
    <x v="7"/>
    <n v="9991361"/>
    <x v="8"/>
    <x v="0"/>
    <n v="274224.82"/>
    <n v="60000"/>
    <n v="59291.85"/>
    <n v="60000"/>
    <n v="4.625"/>
    <n v="2.87"/>
    <x v="0"/>
    <n v="172200"/>
    <n v="-105300"/>
    <n v="-104057.19674999999"/>
    <x v="1"/>
    <x v="0"/>
    <x v="1"/>
    <x v="8"/>
    <x v="0"/>
    <x v="1"/>
    <x v="0"/>
    <n v="-103227.12"/>
    <n v="-104460"/>
    <x v="0"/>
    <x v="2"/>
    <x v="0"/>
    <n v="59291.85"/>
    <n v="103227.12"/>
    <n v="0"/>
    <x v="0"/>
    <s v="DS #000208"/>
  </r>
  <r>
    <n v="22260"/>
    <n v="208"/>
    <d v="2001-01-26T00:00:00"/>
    <x v="7"/>
    <n v="9991361"/>
    <x v="8"/>
    <x v="0"/>
    <n v="45704.14"/>
    <n v="10000"/>
    <n v="9881.98"/>
    <n v="10000"/>
    <n v="4.625"/>
    <n v="2.87"/>
    <x v="0"/>
    <n v="28700"/>
    <n v="-17550"/>
    <n v="-17342.874899999999"/>
    <x v="1"/>
    <x v="0"/>
    <x v="1"/>
    <x v="8"/>
    <x v="0"/>
    <x v="1"/>
    <x v="0"/>
    <n v="-17204.52"/>
    <n v="-17410"/>
    <x v="0"/>
    <x v="0"/>
    <x v="0"/>
    <n v="9881.98"/>
    <n v="17204.52"/>
    <n v="0"/>
    <x v="0"/>
    <s v="DS #000208"/>
  </r>
  <r>
    <n v="22261"/>
    <n v="208"/>
    <d v="2001-01-26T00:00:00"/>
    <x v="7"/>
    <n v="9991361"/>
    <x v="8"/>
    <x v="0"/>
    <n v="182816.55"/>
    <n v="40000"/>
    <n v="39527.9"/>
    <n v="40000"/>
    <n v="4.625"/>
    <n v="2.87"/>
    <x v="0"/>
    <n v="114800"/>
    <n v="-70200"/>
    <n v="-69371.464500000002"/>
    <x v="1"/>
    <x v="0"/>
    <x v="1"/>
    <x v="8"/>
    <x v="0"/>
    <x v="1"/>
    <x v="0"/>
    <n v="-68818.080000000002"/>
    <n v="-69640"/>
    <x v="0"/>
    <x v="0"/>
    <x v="0"/>
    <n v="39527.9"/>
    <n v="68818.080000000002"/>
    <n v="0"/>
    <x v="0"/>
    <s v="DS #000208"/>
  </r>
  <r>
    <n v="22570"/>
    <n v="295"/>
    <d v="2001-02-16T00:00:00"/>
    <x v="7"/>
    <n v="9991566"/>
    <x v="8"/>
    <x v="0"/>
    <n v="110554.6"/>
    <n v="25000"/>
    <n v="24704.94"/>
    <n v="25000"/>
    <n v="4.4749999999999996"/>
    <n v="2.87"/>
    <x v="0"/>
    <n v="71750"/>
    <n v="-40125"/>
    <n v="-39651.428699999989"/>
    <x v="1"/>
    <x v="0"/>
    <x v="1"/>
    <x v="8"/>
    <x v="0"/>
    <x v="1"/>
    <x v="0"/>
    <n v="-39305.56"/>
    <n v="-39775"/>
    <x v="0"/>
    <x v="2"/>
    <x v="0"/>
    <n v="24704.94"/>
    <n v="39305.56"/>
    <n v="0"/>
    <x v="0"/>
    <s v="DS #000295"/>
  </r>
  <r>
    <n v="22571"/>
    <n v="295"/>
    <d v="2001-02-16T00:00:00"/>
    <x v="7"/>
    <n v="9991566"/>
    <x v="8"/>
    <x v="0"/>
    <n v="66332.759999999995"/>
    <n v="15000"/>
    <n v="14822.96"/>
    <n v="15000"/>
    <n v="4.4749999999999996"/>
    <n v="2.87"/>
    <x v="0"/>
    <n v="43050"/>
    <n v="-24075"/>
    <n v="-23790.850799999993"/>
    <x v="1"/>
    <x v="0"/>
    <x v="1"/>
    <x v="8"/>
    <x v="0"/>
    <x v="1"/>
    <x v="0"/>
    <n v="-23583.33"/>
    <n v="-23865"/>
    <x v="0"/>
    <x v="0"/>
    <x v="0"/>
    <n v="14822.96"/>
    <n v="23583.33"/>
    <n v="0"/>
    <x v="0"/>
    <s v="DS #000295"/>
  </r>
  <r>
    <n v="22572"/>
    <n v="295"/>
    <d v="2001-02-16T00:00:00"/>
    <x v="7"/>
    <n v="9991566"/>
    <x v="8"/>
    <x v="0"/>
    <n v="353774.73"/>
    <n v="80000"/>
    <n v="79055.8"/>
    <n v="80000"/>
    <n v="4.4749999999999996"/>
    <n v="2.87"/>
    <x v="0"/>
    <n v="229600"/>
    <n v="-128400"/>
    <n v="-126884.55899999996"/>
    <x v="1"/>
    <x v="0"/>
    <x v="1"/>
    <x v="8"/>
    <x v="0"/>
    <x v="1"/>
    <x v="0"/>
    <n v="-125777.79"/>
    <n v="-127280"/>
    <x v="0"/>
    <x v="0"/>
    <x v="0"/>
    <n v="79055.8"/>
    <n v="125777.79"/>
    <n v="0"/>
    <x v="0"/>
    <s v="DS #000295"/>
  </r>
  <r>
    <n v="22573"/>
    <n v="295"/>
    <d v="2001-02-16T00:00:00"/>
    <x v="7"/>
    <n v="9991566"/>
    <x v="8"/>
    <x v="0"/>
    <n v="66332.759999999995"/>
    <n v="15000"/>
    <n v="14822.96"/>
    <n v="15000"/>
    <n v="4.4749999999999996"/>
    <n v="2.87"/>
    <x v="0"/>
    <n v="43050"/>
    <n v="-24075"/>
    <n v="-23790.850799999993"/>
    <x v="1"/>
    <x v="0"/>
    <x v="1"/>
    <x v="8"/>
    <x v="0"/>
    <x v="1"/>
    <x v="0"/>
    <n v="-23583.33"/>
    <n v="-23865"/>
    <x v="0"/>
    <x v="3"/>
    <x v="0"/>
    <n v="14822.96"/>
    <n v="23583.33"/>
    <n v="0"/>
    <x v="0"/>
    <s v="DS #000295"/>
  </r>
  <r>
    <n v="22576"/>
    <n v="295"/>
    <d v="2001-02-16T00:00:00"/>
    <x v="7"/>
    <n v="9991566"/>
    <x v="8"/>
    <x v="0"/>
    <n v="154776.44"/>
    <n v="35000"/>
    <n v="34586.910000000003"/>
    <n v="35000"/>
    <n v="4.4749999999999996"/>
    <n v="2.87"/>
    <x v="0"/>
    <n v="100450"/>
    <n v="-56175"/>
    <n v="-55511.990549999988"/>
    <x v="1"/>
    <x v="0"/>
    <x v="1"/>
    <x v="8"/>
    <x v="0"/>
    <x v="1"/>
    <x v="0"/>
    <n v="-55027.78"/>
    <n v="-55685"/>
    <x v="0"/>
    <x v="0"/>
    <x v="0"/>
    <n v="34586.910000000003"/>
    <n v="55027.78"/>
    <n v="0"/>
    <x v="0"/>
    <s v="DS #000295"/>
  </r>
  <r>
    <n v="22640"/>
    <n v="304"/>
    <d v="2001-02-20T00:00:00"/>
    <x v="7"/>
    <n v="9991589"/>
    <x v="8"/>
    <x v="0"/>
    <n v="88344.86"/>
    <n v="20000"/>
    <n v="19763.95"/>
    <n v="20000"/>
    <n v="4.47"/>
    <n v="2.87"/>
    <x v="0"/>
    <n v="57400"/>
    <n v="-32000"/>
    <n v="-31622.32"/>
    <x v="1"/>
    <x v="0"/>
    <x v="1"/>
    <x v="8"/>
    <x v="0"/>
    <x v="1"/>
    <x v="0"/>
    <n v="-31345.63"/>
    <n v="-31720"/>
    <x v="0"/>
    <x v="2"/>
    <x v="0"/>
    <n v="19763.95"/>
    <n v="31345.63"/>
    <n v="0"/>
    <x v="0"/>
    <s v="DS #000304"/>
  </r>
  <r>
    <n v="22641"/>
    <n v="304"/>
    <d v="2001-02-20T00:00:00"/>
    <x v="7"/>
    <n v="9991589"/>
    <x v="8"/>
    <x v="0"/>
    <n v="176689.72"/>
    <n v="40000"/>
    <n v="39527.9"/>
    <n v="40000"/>
    <n v="4.47"/>
    <n v="2.87"/>
    <x v="0"/>
    <n v="114800"/>
    <n v="-64000"/>
    <n v="-63244.639999999999"/>
    <x v="1"/>
    <x v="0"/>
    <x v="1"/>
    <x v="8"/>
    <x v="0"/>
    <x v="1"/>
    <x v="0"/>
    <n v="-62691.25"/>
    <n v="-63440"/>
    <x v="0"/>
    <x v="0"/>
    <x v="0"/>
    <n v="39527.9"/>
    <n v="62691.25"/>
    <n v="0"/>
    <x v="0"/>
    <s v="DS#000304"/>
  </r>
  <r>
    <n v="23777"/>
    <n v="347"/>
    <d v="2001-03-19T00:00:00"/>
    <x v="7"/>
    <n v="9992814"/>
    <x v="8"/>
    <x v="0"/>
    <n v="74380.820000000007"/>
    <n v="16682"/>
    <n v="16485.11"/>
    <n v="16682"/>
    <n v="4.5119999999999996"/>
    <n v="2.87"/>
    <x v="0"/>
    <n v="47877.34"/>
    <n v="-27391.84399999999"/>
    <n v="-27068.550619999991"/>
    <x v="1"/>
    <x v="0"/>
    <x v="1"/>
    <x v="8"/>
    <x v="0"/>
    <x v="1"/>
    <x v="0"/>
    <n v="-26837.759999999998"/>
    <n v="-27158.3"/>
    <x v="0"/>
    <x v="2"/>
    <x v="0"/>
    <n v="16485.11"/>
    <n v="26837.759999999998"/>
    <n v="0"/>
    <x v="0"/>
    <s v="DS #000347"/>
  </r>
  <r>
    <n v="23778"/>
    <n v="347"/>
    <d v="2001-03-19T00:00:00"/>
    <x v="7"/>
    <n v="9992814"/>
    <x v="8"/>
    <x v="0"/>
    <n v="24523.11"/>
    <n v="5500"/>
    <n v="5435.09"/>
    <n v="5500"/>
    <n v="4.5119999999999996"/>
    <n v="2.87"/>
    <x v="0"/>
    <n v="15785"/>
    <n v="-9031"/>
    <n v="-8924.4177799999979"/>
    <x v="1"/>
    <x v="0"/>
    <x v="1"/>
    <x v="8"/>
    <x v="0"/>
    <x v="1"/>
    <x v="0"/>
    <n v="-8848.32"/>
    <n v="-8954"/>
    <x v="0"/>
    <x v="0"/>
    <x v="0"/>
    <n v="5435.09"/>
    <n v="8848.32"/>
    <n v="0"/>
    <x v="0"/>
    <s v="DS #000347"/>
  </r>
  <r>
    <n v="23779"/>
    <n v="347"/>
    <d v="2001-03-19T00:00:00"/>
    <x v="7"/>
    <n v="9992814"/>
    <x v="8"/>
    <x v="0"/>
    <n v="6242.25"/>
    <n v="1400"/>
    <n v="1383.48"/>
    <n v="1400"/>
    <n v="4.5119999999999996"/>
    <n v="2.87"/>
    <x v="0"/>
    <n v="4018"/>
    <n v="-2298.8000000000002"/>
    <n v="-2271.6741599999991"/>
    <x v="1"/>
    <x v="0"/>
    <x v="1"/>
    <x v="8"/>
    <x v="0"/>
    <x v="1"/>
    <x v="0"/>
    <n v="-2252.3000000000002"/>
    <n v="-2279.1999999999998"/>
    <x v="0"/>
    <x v="0"/>
    <x v="0"/>
    <n v="1383.48"/>
    <n v="2252.3000000000002"/>
    <n v="0"/>
    <x v="0"/>
    <s v="DS #000347"/>
  </r>
  <r>
    <n v="23781"/>
    <n v="347"/>
    <d v="2001-03-19T00:00:00"/>
    <x v="7"/>
    <n v="9992814"/>
    <x v="8"/>
    <x v="0"/>
    <n v="22739.61"/>
    <n v="5100"/>
    <n v="5039.8100000000004"/>
    <n v="5100"/>
    <n v="4.5119999999999996"/>
    <n v="2.87"/>
    <x v="0"/>
    <n v="14637"/>
    <n v="-8374.2000000000007"/>
    <n v="-8275.3680199999981"/>
    <x v="1"/>
    <x v="0"/>
    <x v="1"/>
    <x v="8"/>
    <x v="0"/>
    <x v="1"/>
    <x v="0"/>
    <n v="-8204.81"/>
    <n v="-8302.7999999999993"/>
    <x v="0"/>
    <x v="2"/>
    <x v="0"/>
    <n v="5039.8100000000004"/>
    <n v="8204.81"/>
    <n v="0"/>
    <x v="0"/>
    <s v="DS #000347"/>
  </r>
  <r>
    <n v="23799"/>
    <n v="348"/>
    <d v="2001-03-19T00:00:00"/>
    <x v="7"/>
    <n v="9992815"/>
    <x v="8"/>
    <x v="0"/>
    <n v="37819.199999999997"/>
    <n v="8327"/>
    <n v="8228.7199999999993"/>
    <n v="8327"/>
    <n v="4.5960000000000001"/>
    <n v="2.87"/>
    <x v="0"/>
    <n v="23898.49"/>
    <n v="-14372.402"/>
    <n v="-14202.770719999999"/>
    <x v="1"/>
    <x v="0"/>
    <x v="1"/>
    <x v="8"/>
    <x v="0"/>
    <x v="1"/>
    <x v="0"/>
    <n v="-14087.57"/>
    <n v="-14255.82"/>
    <x v="0"/>
    <x v="0"/>
    <x v="0"/>
    <n v="8228.7199999999993"/>
    <n v="14087.57"/>
    <n v="0"/>
    <x v="0"/>
    <s v="DS #000348"/>
  </r>
  <r>
    <n v="23919"/>
    <n v="359"/>
    <d v="2001-03-30T00:00:00"/>
    <x v="7"/>
    <n v="9992882"/>
    <x v="8"/>
    <x v="0"/>
    <n v="13511.8"/>
    <n v="2943"/>
    <n v="2908.27"/>
    <n v="2943"/>
    <n v="4.6459999999999999"/>
    <n v="2.87"/>
    <x v="0"/>
    <n v="8446.41"/>
    <n v="-5226.7679999999991"/>
    <n v="-5165.0875199999991"/>
    <x v="1"/>
    <x v="0"/>
    <x v="1"/>
    <x v="8"/>
    <x v="0"/>
    <x v="1"/>
    <x v="0"/>
    <n v="-5124.3599999999997"/>
    <n v="-5185.57"/>
    <x v="0"/>
    <x v="5"/>
    <x v="0"/>
    <n v="2908.27"/>
    <n v="5124.3599999999997"/>
    <n v="0"/>
    <x v="0"/>
    <s v="DS #000359"/>
  </r>
  <r>
    <n v="24140"/>
    <n v="404"/>
    <d v="2001-04-11T00:00:00"/>
    <x v="7"/>
    <n v="9993134"/>
    <x v="8"/>
    <x v="0"/>
    <n v="57432.07"/>
    <n v="12429"/>
    <n v="12282.31"/>
    <n v="12429"/>
    <n v="4.6760000000000002"/>
    <n v="2.87"/>
    <x v="0"/>
    <n v="35671.230000000003"/>
    <n v="-22446.774000000001"/>
    <n v="-22181.851859999999"/>
    <x v="1"/>
    <x v="0"/>
    <x v="1"/>
    <x v="8"/>
    <x v="0"/>
    <x v="1"/>
    <x v="0"/>
    <n v="-22009.9"/>
    <n v="-22272.77"/>
    <x v="0"/>
    <x v="0"/>
    <x v="0"/>
    <n v="12282.31"/>
    <n v="22009.9"/>
    <n v="0"/>
    <x v="0"/>
    <s v="DS #000404"/>
  </r>
  <r>
    <n v="24193"/>
    <n v="408"/>
    <d v="2001-04-17T00:00:00"/>
    <x v="7"/>
    <n v="9993174"/>
    <x v="8"/>
    <x v="0"/>
    <n v="47038.68"/>
    <n v="9998"/>
    <n v="9880"/>
    <n v="9998"/>
    <n v="4.7610000000000001"/>
    <n v="2.87"/>
    <x v="0"/>
    <n v="28694.26"/>
    <n v="-18906.218000000001"/>
    <n v="-18683.080000000002"/>
    <x v="1"/>
    <x v="0"/>
    <x v="1"/>
    <x v="8"/>
    <x v="0"/>
    <x v="1"/>
    <x v="0"/>
    <n v="-18544.759999999998"/>
    <n v="-18766.25"/>
    <x v="0"/>
    <x v="0"/>
    <x v="0"/>
    <n v="9880"/>
    <n v="18544.759999999998"/>
    <n v="0"/>
    <x v="0"/>
    <s v="DS #000408"/>
  </r>
  <r>
    <n v="24224"/>
    <n v="412"/>
    <d v="2001-04-18T00:00:00"/>
    <x v="7"/>
    <n v="9993198"/>
    <x v="8"/>
    <x v="0"/>
    <n v="69004.429999999993"/>
    <n v="15072"/>
    <n v="14894.11"/>
    <n v="15072"/>
    <n v="4.633"/>
    <n v="2.87"/>
    <x v="0"/>
    <n v="43256.639999999999"/>
    <n v="-26571.935999999998"/>
    <n v="-26258.315930000001"/>
    <x v="1"/>
    <x v="0"/>
    <x v="1"/>
    <x v="8"/>
    <x v="0"/>
    <x v="1"/>
    <x v="0"/>
    <n v="-26049.8"/>
    <n v="-26360.93"/>
    <x v="0"/>
    <x v="2"/>
    <x v="0"/>
    <n v="14894.11"/>
    <n v="26049.8"/>
    <n v="0"/>
    <x v="0"/>
    <s v="DS#000412"/>
  </r>
  <r>
    <n v="24448"/>
    <n v="404"/>
    <d v="2001-04-26T00:00:00"/>
    <x v="7"/>
    <n v="9993133"/>
    <x v="8"/>
    <x v="0"/>
    <n v="64691.37"/>
    <n v="14000"/>
    <n v="13834.77"/>
    <n v="14000"/>
    <n v="4.6760000000000002"/>
    <n v="2.87"/>
    <x v="0"/>
    <n v="40180"/>
    <n v="-25284"/>
    <n v="-24985.59462"/>
    <x v="1"/>
    <x v="0"/>
    <x v="1"/>
    <x v="8"/>
    <x v="0"/>
    <x v="1"/>
    <x v="0"/>
    <n v="-24791.9"/>
    <n v="-25088"/>
    <x v="0"/>
    <x v="2"/>
    <x v="0"/>
    <n v="13834.77"/>
    <n v="24791.9"/>
    <n v="0"/>
    <x v="0"/>
    <s v="DS #000404"/>
  </r>
  <r>
    <n v="24454"/>
    <n v="438"/>
    <d v="2001-04-26T00:00:00"/>
    <x v="7"/>
    <n v="9993419"/>
    <x v="8"/>
    <x v="0"/>
    <n v="750.81"/>
    <n v="166"/>
    <n v="164.04"/>
    <n v="166"/>
    <n v="4.577"/>
    <n v="2.87"/>
    <x v="0"/>
    <n v="476.42"/>
    <n v="-283.36199999999997"/>
    <n v="-280.01627999999994"/>
    <x v="1"/>
    <x v="0"/>
    <x v="1"/>
    <x v="8"/>
    <x v="0"/>
    <x v="1"/>
    <x v="0"/>
    <n v="-277.72000000000003"/>
    <n v="-281.04000000000002"/>
    <x v="0"/>
    <x v="1"/>
    <x v="0"/>
    <n v="164.04"/>
    <n v="277.72000000000003"/>
    <n v="0"/>
    <x v="0"/>
    <s v="DS #000438"/>
  </r>
  <r>
    <n v="24748"/>
    <n v="529"/>
    <d v="2001-05-17T00:00:00"/>
    <x v="7"/>
    <n v="9993675"/>
    <x v="8"/>
    <x v="0"/>
    <n v="68956.66"/>
    <n v="16262"/>
    <n v="16070.07"/>
    <n v="16262"/>
    <n v="4.2910000000000004"/>
    <n v="2.87"/>
    <x v="0"/>
    <n v="46671.94"/>
    <n v="-23108.302000000003"/>
    <n v="-22835.569470000002"/>
    <x v="1"/>
    <x v="0"/>
    <x v="1"/>
    <x v="8"/>
    <x v="0"/>
    <x v="1"/>
    <x v="0"/>
    <n v="-22610.59"/>
    <n v="-22880.63"/>
    <x v="0"/>
    <x v="0"/>
    <x v="0"/>
    <n v="16070.07"/>
    <n v="22610.59"/>
    <n v="0"/>
    <x v="0"/>
    <m/>
  </r>
  <r>
    <n v="24826"/>
    <n v="538"/>
    <d v="2001-05-23T00:00:00"/>
    <x v="7"/>
    <n v="9993710"/>
    <x v="8"/>
    <x v="0"/>
    <n v="4968657.34"/>
    <n v="1200000"/>
    <n v="1185837.07"/>
    <n v="1200000"/>
    <n v="4.1900000000000004"/>
    <n v="2.87"/>
    <x v="0"/>
    <n v="3444000"/>
    <n v="-1584000"/>
    <n v="-1565304.9324000005"/>
    <x v="1"/>
    <x v="0"/>
    <x v="1"/>
    <x v="8"/>
    <x v="0"/>
    <x v="1"/>
    <x v="0"/>
    <n v="-1548703.22"/>
    <n v="-1567200"/>
    <x v="0"/>
    <x v="11"/>
    <x v="0"/>
    <n v="1185837.07"/>
    <n v="1548703.22"/>
    <n v="0"/>
    <x v="0"/>
    <m/>
  </r>
  <r>
    <n v="24869"/>
    <n v="549"/>
    <d v="2001-05-24T00:00:00"/>
    <x v="7"/>
    <n v="9993753"/>
    <x v="8"/>
    <x v="0"/>
    <n v="12601.89"/>
    <n v="3000"/>
    <n v="2964.59"/>
    <n v="3000"/>
    <n v="4.2507999999999999"/>
    <n v="2.87"/>
    <x v="0"/>
    <n v="8610"/>
    <n v="-4142.3999999999996"/>
    <n v="-4093.5058719999997"/>
    <x v="1"/>
    <x v="0"/>
    <x v="1"/>
    <x v="8"/>
    <x v="0"/>
    <x v="1"/>
    <x v="0"/>
    <n v="-4052.01"/>
    <n v="-4100.3999999999996"/>
    <x v="0"/>
    <x v="2"/>
    <x v="0"/>
    <n v="2964.59"/>
    <n v="4052.01"/>
    <n v="0"/>
    <x v="0"/>
    <m/>
  </r>
  <r>
    <n v="24870"/>
    <n v="549"/>
    <d v="2001-05-24T00:00:00"/>
    <x v="7"/>
    <n v="9993754"/>
    <x v="8"/>
    <x v="0"/>
    <n v="17025.150000000001"/>
    <n v="4053"/>
    <n v="4005.16"/>
    <n v="4053"/>
    <n v="4.2507999999999999"/>
    <n v="2.87"/>
    <x v="0"/>
    <n v="11632.11"/>
    <n v="-5596.3823999999995"/>
    <n v="-5530.3249279999991"/>
    <x v="1"/>
    <x v="0"/>
    <x v="1"/>
    <x v="8"/>
    <x v="0"/>
    <x v="1"/>
    <x v="0"/>
    <n v="-5474.26"/>
    <n v="-5539.64"/>
    <x v="0"/>
    <x v="0"/>
    <x v="0"/>
    <n v="4005.16"/>
    <n v="5474.26"/>
    <n v="0"/>
    <x v="0"/>
    <m/>
  </r>
  <r>
    <n v="25038"/>
    <n v="596"/>
    <d v="2001-06-04T00:00:00"/>
    <x v="7"/>
    <n v="9993895"/>
    <x v="8"/>
    <x v="0"/>
    <n v="21964.28"/>
    <n v="5565"/>
    <n v="5499.32"/>
    <n v="5565"/>
    <n v="3.9940000000000002"/>
    <n v="2.87"/>
    <x v="0"/>
    <n v="15971.55"/>
    <n v="-6255.06"/>
    <n v="-6181.2356800000007"/>
    <x v="1"/>
    <x v="0"/>
    <x v="1"/>
    <x v="8"/>
    <x v="0"/>
    <x v="1"/>
    <x v="0"/>
    <n v="-6104.24"/>
    <n v="-6177.15"/>
    <x v="0"/>
    <x v="4"/>
    <x v="0"/>
    <n v="5499.32"/>
    <n v="6104.24"/>
    <n v="0"/>
    <x v="0"/>
    <m/>
  </r>
  <r>
    <n v="25059"/>
    <n v="479"/>
    <d v="2001-06-06T00:00:00"/>
    <x v="7"/>
    <n v="9993568"/>
    <x v="8"/>
    <x v="0"/>
    <n v="121620.25"/>
    <n v="28870"/>
    <n v="28529.26"/>
    <n v="28870"/>
    <n v="4.2629999999999999"/>
    <n v="2.87"/>
    <x v="0"/>
    <n v="82856.899999999994"/>
    <n v="-40215.910000000003"/>
    <n v="-39741.259179999994"/>
    <x v="1"/>
    <x v="0"/>
    <x v="1"/>
    <x v="8"/>
    <x v="0"/>
    <x v="1"/>
    <x v="0"/>
    <n v="-39341.85"/>
    <n v="-39811.730000000003"/>
    <x v="0"/>
    <x v="0"/>
    <x v="0"/>
    <n v="28529.26"/>
    <n v="39341.85"/>
    <n v="0"/>
    <x v="0"/>
    <s v="DS #000479"/>
  </r>
  <r>
    <n v="25069"/>
    <n v="593"/>
    <d v="2001-06-06T00:00:00"/>
    <x v="7"/>
    <n v="9993887"/>
    <x v="8"/>
    <x v="0"/>
    <n v="50506.01"/>
    <n v="12604"/>
    <n v="12455.24"/>
    <n v="12604"/>
    <n v="4.0549999999999997"/>
    <n v="2.87"/>
    <x v="0"/>
    <n v="36173.480000000003"/>
    <n v="-14935.74"/>
    <n v="-14759.459399999994"/>
    <x v="1"/>
    <x v="0"/>
    <x v="1"/>
    <x v="8"/>
    <x v="0"/>
    <x v="1"/>
    <x v="0"/>
    <n v="-14585.09"/>
    <n v="-14759.28"/>
    <x v="0"/>
    <x v="2"/>
    <x v="0"/>
    <n v="12455.24"/>
    <n v="14585.09"/>
    <n v="0"/>
    <x v="0"/>
    <m/>
  </r>
  <r>
    <n v="25071"/>
    <n v="445"/>
    <d v="2001-06-06T00:00:00"/>
    <x v="7"/>
    <n v="9993440"/>
    <x v="8"/>
    <x v="0"/>
    <n v="66501.320000000007"/>
    <n v="14774"/>
    <n v="14599.63"/>
    <n v="14774"/>
    <n v="4.5549999999999997"/>
    <n v="2.87"/>
    <x v="0"/>
    <n v="42401.38"/>
    <n v="-24894.19"/>
    <n v="-24600.376549999994"/>
    <x v="1"/>
    <x v="0"/>
    <x v="1"/>
    <x v="8"/>
    <x v="0"/>
    <x v="1"/>
    <x v="0"/>
    <n v="-24395.98"/>
    <n v="-24687.35"/>
    <x v="0"/>
    <x v="0"/>
    <x v="0"/>
    <n v="14599.63"/>
    <n v="24395.98"/>
    <n v="0"/>
    <x v="0"/>
    <s v="DS #000445"/>
  </r>
  <r>
    <n v="25181"/>
    <n v="621"/>
    <d v="2001-06-13T00:00:00"/>
    <x v="7"/>
    <n v="9994009"/>
    <x v="8"/>
    <x v="0"/>
    <n v="37328.480000000003"/>
    <n v="9211"/>
    <n v="9102.2900000000009"/>
    <n v="9211"/>
    <n v="4.101"/>
    <n v="2.87"/>
    <x v="0"/>
    <n v="26435.57"/>
    <n v="-11338.740999999998"/>
    <n v="-11204.91899"/>
    <x v="1"/>
    <x v="0"/>
    <x v="1"/>
    <x v="8"/>
    <x v="0"/>
    <x v="1"/>
    <x v="0"/>
    <n v="-11077.48"/>
    <n v="-11209.79"/>
    <x v="0"/>
    <x v="0"/>
    <x v="0"/>
    <n v="9102.2900000000009"/>
    <n v="11077.48"/>
    <n v="0"/>
    <x v="0"/>
    <m/>
  </r>
  <r>
    <n v="25182"/>
    <n v="621"/>
    <d v="2001-06-13T00:00:00"/>
    <x v="7"/>
    <n v="9994008"/>
    <x v="8"/>
    <x v="0"/>
    <n v="61911.54"/>
    <n v="15277"/>
    <n v="15096.69"/>
    <n v="15277"/>
    <n v="4.101"/>
    <n v="2.87"/>
    <x v="0"/>
    <n v="43844.99"/>
    <n v="-18805.986999999997"/>
    <n v="-18584.025389999999"/>
    <x v="1"/>
    <x v="0"/>
    <x v="1"/>
    <x v="8"/>
    <x v="0"/>
    <x v="1"/>
    <x v="0"/>
    <n v="-18372.68"/>
    <n v="-18592.11"/>
    <x v="0"/>
    <x v="2"/>
    <x v="0"/>
    <n v="15096.69"/>
    <n v="18372.68"/>
    <n v="0"/>
    <x v="0"/>
    <m/>
  </r>
  <r>
    <n v="25183"/>
    <n v="621"/>
    <d v="2001-06-13T00:00:00"/>
    <x v="7"/>
    <n v="9994010"/>
    <x v="8"/>
    <x v="0"/>
    <n v="14443.46"/>
    <n v="3564"/>
    <n v="3521.94"/>
    <n v="3564"/>
    <n v="4.101"/>
    <n v="2.87"/>
    <x v="0"/>
    <n v="10228.68"/>
    <n v="-4387.2839999999997"/>
    <n v="-4335.5081399999999"/>
    <x v="1"/>
    <x v="0"/>
    <x v="1"/>
    <x v="8"/>
    <x v="0"/>
    <x v="1"/>
    <x v="0"/>
    <n v="-4286.2"/>
    <n v="-4337.3900000000003"/>
    <x v="0"/>
    <x v="7"/>
    <x v="0"/>
    <n v="3521.94"/>
    <n v="4286.2"/>
    <n v="0"/>
    <x v="0"/>
    <m/>
  </r>
  <r>
    <n v="25184"/>
    <n v="621"/>
    <d v="2001-06-13T00:00:00"/>
    <x v="7"/>
    <n v="9994011"/>
    <x v="8"/>
    <x v="0"/>
    <n v="149.94999999999999"/>
    <n v="37"/>
    <n v="36.56"/>
    <n v="37"/>
    <n v="4.101"/>
    <n v="2.87"/>
    <x v="0"/>
    <n v="106.19"/>
    <n v="-45.546999999999997"/>
    <n v="-45.005359999999996"/>
    <x v="1"/>
    <x v="0"/>
    <x v="1"/>
    <x v="8"/>
    <x v="0"/>
    <x v="1"/>
    <x v="0"/>
    <n v="-44.5"/>
    <n v="-45.03"/>
    <x v="0"/>
    <x v="5"/>
    <x v="0"/>
    <n v="36.56"/>
    <n v="44.5"/>
    <n v="0"/>
    <x v="0"/>
    <m/>
  </r>
  <r>
    <n v="25185"/>
    <n v="621"/>
    <d v="2001-06-13T00:00:00"/>
    <x v="7"/>
    <n v="9994012"/>
    <x v="8"/>
    <x v="0"/>
    <n v="425.52"/>
    <n v="105"/>
    <n v="103.76"/>
    <n v="105"/>
    <n v="4.101"/>
    <n v="2.87"/>
    <x v="0"/>
    <n v="301.35000000000002"/>
    <n v="-129.255"/>
    <n v="-127.72855999999999"/>
    <x v="1"/>
    <x v="0"/>
    <x v="1"/>
    <x v="8"/>
    <x v="0"/>
    <x v="1"/>
    <x v="0"/>
    <n v="-126.28"/>
    <n v="-127.78"/>
    <x v="0"/>
    <x v="6"/>
    <x v="0"/>
    <n v="103.76"/>
    <n v="126.28"/>
    <n v="0"/>
    <x v="0"/>
    <m/>
  </r>
  <r>
    <n v="26646"/>
    <n v="725"/>
    <d v="2001-07-09T00:00:00"/>
    <x v="7"/>
    <n v="9995438"/>
    <x v="8"/>
    <x v="0"/>
    <n v="39691.78"/>
    <n v="10888"/>
    <n v="10759.5"/>
    <n v="10888"/>
    <n v="3.6890000000000001"/>
    <n v="2.87"/>
    <x v="0"/>
    <n v="31248.560000000001"/>
    <n v="-8917.271999999999"/>
    <n v="-8812.0304999999989"/>
    <x v="1"/>
    <x v="0"/>
    <x v="1"/>
    <x v="8"/>
    <x v="0"/>
    <x v="1"/>
    <x v="0"/>
    <n v="-8661.39"/>
    <n v="-8764.84"/>
    <x v="0"/>
    <x v="0"/>
    <x v="0"/>
    <n v="10759.5"/>
    <n v="8661.39"/>
    <n v="0"/>
    <x v="0"/>
    <m/>
  </r>
  <r>
    <n v="26703"/>
    <n v="736"/>
    <d v="2001-07-13T00:00:00"/>
    <x v="7"/>
    <n v="9995492"/>
    <x v="8"/>
    <x v="0"/>
    <n v="259401.86"/>
    <n v="70000"/>
    <n v="69173.83"/>
    <n v="70000"/>
    <n v="3.75"/>
    <n v="2.87"/>
    <x v="0"/>
    <n v="200900"/>
    <n v="-61600"/>
    <n v="-60872.970399999991"/>
    <x v="1"/>
    <x v="0"/>
    <x v="1"/>
    <x v="8"/>
    <x v="0"/>
    <x v="1"/>
    <x v="0"/>
    <n v="-59904.54"/>
    <n v="-60620"/>
    <x v="0"/>
    <x v="1"/>
    <x v="0"/>
    <n v="69173.83"/>
    <n v="59904.54"/>
    <n v="0"/>
    <x v="0"/>
    <m/>
  </r>
  <r>
    <n v="26732"/>
    <n v="747"/>
    <d v="2001-07-16T00:00:00"/>
    <x v="7"/>
    <n v="9995521"/>
    <x v="8"/>
    <x v="0"/>
    <n v="108355.86"/>
    <n v="30000"/>
    <n v="29645.93"/>
    <n v="30000"/>
    <n v="3.6549999999999998"/>
    <n v="2.87"/>
    <x v="0"/>
    <n v="86100"/>
    <n v="-23550"/>
    <n v="-23272.055049999992"/>
    <x v="1"/>
    <x v="0"/>
    <x v="1"/>
    <x v="8"/>
    <x v="0"/>
    <x v="1"/>
    <x v="0"/>
    <n v="-22857.01"/>
    <n v="-23130"/>
    <x v="0"/>
    <x v="2"/>
    <x v="0"/>
    <n v="29645.93"/>
    <n v="22857.01"/>
    <n v="0"/>
    <x v="0"/>
    <m/>
  </r>
  <r>
    <n v="26849"/>
    <n v="768"/>
    <d v="2001-07-26T00:00:00"/>
    <x v="7"/>
    <n v="9995637"/>
    <x v="8"/>
    <x v="0"/>
    <n v="78765.820000000007"/>
    <n v="21630"/>
    <n v="21374.71"/>
    <n v="21630"/>
    <n v="3.6850000000000001"/>
    <n v="2.87"/>
    <x v="0"/>
    <n v="62078.1"/>
    <n v="-17628.45"/>
    <n v="-17420.388649999997"/>
    <x v="1"/>
    <x v="0"/>
    <x v="1"/>
    <x v="8"/>
    <x v="0"/>
    <x v="1"/>
    <x v="0"/>
    <n v="-17121.150000000001"/>
    <n v="-17325.63"/>
    <x v="0"/>
    <x v="2"/>
    <x v="0"/>
    <n v="21374.71"/>
    <n v="17121.150000000001"/>
    <n v="0"/>
    <x v="0"/>
    <m/>
  </r>
  <r>
    <n v="26851"/>
    <n v="709"/>
    <d v="2001-07-27T00:00:00"/>
    <x v="7"/>
    <n v="9994223"/>
    <x v="8"/>
    <x v="0"/>
    <n v="35466.410000000003"/>
    <n v="10000"/>
    <n v="9881.98"/>
    <n v="10000"/>
    <n v="3.589"/>
    <n v="2.87"/>
    <x v="0"/>
    <n v="28700"/>
    <n v="-7190"/>
    <n v="-7105.143619999998"/>
    <x v="1"/>
    <x v="0"/>
    <x v="1"/>
    <x v="8"/>
    <x v="0"/>
    <x v="1"/>
    <x v="0"/>
    <n v="-6966.79"/>
    <n v="-7050"/>
    <x v="0"/>
    <x v="2"/>
    <x v="0"/>
    <n v="9881.98"/>
    <n v="6966.79"/>
    <n v="0"/>
    <x v="0"/>
    <m/>
  </r>
  <r>
    <n v="27127"/>
    <n v="821"/>
    <d v="2001-08-15T00:00:00"/>
    <x v="7"/>
    <n v="9995822"/>
    <x v="8"/>
    <x v="0"/>
    <n v="206392.97"/>
    <n v="58000"/>
    <n v="57315.46"/>
    <n v="58000"/>
    <n v="3.601"/>
    <n v="2.87"/>
    <x v="0"/>
    <n v="166460"/>
    <n v="-42398"/>
    <n v="-41897.601259999989"/>
    <x v="1"/>
    <x v="0"/>
    <x v="1"/>
    <x v="8"/>
    <x v="0"/>
    <x v="1"/>
    <x v="0"/>
    <n v="-41095.18"/>
    <n v="-41586"/>
    <x v="0"/>
    <x v="0"/>
    <x v="0"/>
    <n v="57315.46"/>
    <n v="41095.18"/>
    <n v="0"/>
    <x v="0"/>
    <m/>
  </r>
  <r>
    <n v="27131"/>
    <n v="821"/>
    <d v="2001-08-15T00:00:00"/>
    <x v="7"/>
    <n v="9995826"/>
    <x v="8"/>
    <x v="0"/>
    <n v="10081.23"/>
    <n v="2833"/>
    <n v="2799.56"/>
    <n v="2833"/>
    <n v="3.601"/>
    <n v="2.87"/>
    <x v="0"/>
    <n v="8130.71"/>
    <n v="-2070.9229999999998"/>
    <n v="-2046.4783599999996"/>
    <x v="1"/>
    <x v="0"/>
    <x v="1"/>
    <x v="8"/>
    <x v="0"/>
    <x v="1"/>
    <x v="0"/>
    <n v="-2007.29"/>
    <n v="-2031.26"/>
    <x v="0"/>
    <x v="8"/>
    <x v="0"/>
    <n v="2799.56"/>
    <n v="2007.29"/>
    <n v="0"/>
    <x v="0"/>
    <m/>
  </r>
  <r>
    <n v="28058"/>
    <n v="782"/>
    <d v="2001-09-10T00:00:00"/>
    <x v="7"/>
    <n v="9995718"/>
    <x v="8"/>
    <x v="0"/>
    <n v="155841.89000000001"/>
    <n v="42679"/>
    <n v="42175.28"/>
    <n v="42679"/>
    <n v="3.6951000000000001"/>
    <n v="2.87"/>
    <x v="0"/>
    <n v="122488.73"/>
    <n v="-35214.442899999995"/>
    <n v="-34798.823527999994"/>
    <x v="1"/>
    <x v="0"/>
    <x v="1"/>
    <x v="8"/>
    <x v="0"/>
    <x v="1"/>
    <x v="0"/>
    <n v="-34208.370000000003"/>
    <n v="-34616.94"/>
    <x v="0"/>
    <x v="2"/>
    <x v="0"/>
    <n v="42175.28"/>
    <n v="34208.370000000003"/>
    <n v="0"/>
    <x v="0"/>
    <m/>
  </r>
  <r>
    <n v="28098"/>
    <n v="843"/>
    <d v="2001-09-18T00:00:00"/>
    <x v="7"/>
    <n v="9996593"/>
    <x v="8"/>
    <x v="0"/>
    <n v="10507.5"/>
    <n v="3500"/>
    <n v="3458.69"/>
    <n v="3500"/>
    <n v="3.0379999999999998"/>
    <n v="2.87"/>
    <x v="0"/>
    <n v="10045"/>
    <n v="-587.99999999999898"/>
    <n v="-581.05991999999901"/>
    <x v="1"/>
    <x v="0"/>
    <x v="1"/>
    <x v="8"/>
    <x v="0"/>
    <x v="1"/>
    <x v="0"/>
    <n v="-532.64"/>
    <n v="-539"/>
    <x v="0"/>
    <x v="9"/>
    <x v="0"/>
    <n v="3458.69"/>
    <n v="532.64"/>
    <n v="0"/>
    <x v="0"/>
    <m/>
  </r>
  <r>
    <n v="28099"/>
    <n v="843"/>
    <d v="2001-09-18T00:00:00"/>
    <x v="7"/>
    <n v="9996593"/>
    <x v="8"/>
    <x v="0"/>
    <n v="65311.65"/>
    <n v="21755"/>
    <n v="21498.240000000002"/>
    <n v="21755"/>
    <n v="3.0379999999999998"/>
    <n v="2.87"/>
    <x v="0"/>
    <n v="62436.85"/>
    <n v="-3654.8399999999938"/>
    <n v="-3611.7043199999939"/>
    <x v="1"/>
    <x v="0"/>
    <x v="1"/>
    <x v="8"/>
    <x v="0"/>
    <x v="1"/>
    <x v="0"/>
    <n v="-3310.73"/>
    <n v="-3350.27"/>
    <x v="0"/>
    <x v="0"/>
    <x v="0"/>
    <n v="21498.240000000002"/>
    <n v="3310.73"/>
    <n v="0"/>
    <x v="0"/>
    <m/>
  </r>
  <r>
    <n v="28100"/>
    <n v="843"/>
    <d v="2001-09-18T00:00:00"/>
    <x v="7"/>
    <n v="9996593"/>
    <x v="8"/>
    <x v="0"/>
    <n v="2401.7199999999998"/>
    <n v="800"/>
    <n v="790.56"/>
    <n v="800"/>
    <n v="3.0379999999999998"/>
    <n v="2.87"/>
    <x v="0"/>
    <n v="2296"/>
    <n v="-134.4"/>
    <n v="-132.81407999999976"/>
    <x v="1"/>
    <x v="0"/>
    <x v="1"/>
    <x v="8"/>
    <x v="0"/>
    <x v="1"/>
    <x v="0"/>
    <n v="-121.75"/>
    <n v="-123.2"/>
    <x v="0"/>
    <x v="10"/>
    <x v="0"/>
    <n v="790.56"/>
    <n v="121.75"/>
    <n v="0"/>
    <x v="0"/>
    <m/>
  </r>
  <r>
    <n v="28112"/>
    <n v="825"/>
    <d v="2001-09-18T00:00:00"/>
    <x v="7"/>
    <n v="9995961"/>
    <x v="8"/>
    <x v="0"/>
    <n v="192071.9"/>
    <n v="53149"/>
    <n v="52521.71"/>
    <n v="53149"/>
    <n v="3.657"/>
    <n v="2.87"/>
    <x v="0"/>
    <n v="152537.63"/>
    <n v="-41828.262999999999"/>
    <n v="-41334.585769999998"/>
    <x v="1"/>
    <x v="0"/>
    <x v="1"/>
    <x v="8"/>
    <x v="0"/>
    <x v="1"/>
    <x v="0"/>
    <n v="-40599.279999999999"/>
    <n v="-41084.18"/>
    <x v="0"/>
    <x v="2"/>
    <x v="0"/>
    <n v="52521.71"/>
    <n v="40599.279999999999"/>
    <n v="0"/>
    <x v="0"/>
    <m/>
  </r>
  <r>
    <n v="28115"/>
    <n v="825"/>
    <d v="2001-09-18T00:00:00"/>
    <x v="7"/>
    <n v="9995961"/>
    <x v="8"/>
    <x v="0"/>
    <n v="197304.74"/>
    <n v="54597"/>
    <n v="53952.62"/>
    <n v="54597"/>
    <n v="3.657"/>
    <n v="2.87"/>
    <x v="0"/>
    <n v="156693.39000000001"/>
    <n v="-42967.838999999993"/>
    <n v="-42460.711940000001"/>
    <x v="1"/>
    <x v="0"/>
    <x v="1"/>
    <x v="8"/>
    <x v="0"/>
    <x v="1"/>
    <x v="0"/>
    <n v="-41705.379999999997"/>
    <n v="-42203.48"/>
    <x v="0"/>
    <x v="0"/>
    <x v="0"/>
    <n v="53952.62"/>
    <n v="41705.379999999997"/>
    <n v="0"/>
    <x v="0"/>
    <m/>
  </r>
  <r>
    <n v="28116"/>
    <n v="825"/>
    <d v="2001-09-18T00:00:00"/>
    <x v="7"/>
    <n v="9995961"/>
    <x v="8"/>
    <x v="0"/>
    <n v="5912.24"/>
    <n v="1636"/>
    <n v="1616.69"/>
    <n v="1636"/>
    <n v="3.657"/>
    <n v="2.87"/>
    <x v="0"/>
    <n v="4695.32"/>
    <n v="-1287.5319999999999"/>
    <n v="-1272.33503"/>
    <x v="1"/>
    <x v="0"/>
    <x v="1"/>
    <x v="8"/>
    <x v="0"/>
    <x v="1"/>
    <x v="0"/>
    <n v="-1249.7"/>
    <n v="-1264.6300000000001"/>
    <x v="0"/>
    <x v="10"/>
    <x v="0"/>
    <n v="1616.69"/>
    <n v="1249.7"/>
    <n v="0"/>
    <x v="0"/>
    <m/>
  </r>
  <r>
    <n v="28134"/>
    <n v="823"/>
    <d v="2001-09-19T00:00:00"/>
    <x v="7"/>
    <n v="9995777"/>
    <x v="8"/>
    <x v="0"/>
    <n v="61962.86"/>
    <n v="17910"/>
    <n v="17698.62"/>
    <n v="17910"/>
    <n v="3.5009999999999999"/>
    <n v="2.87"/>
    <x v="0"/>
    <n v="51401.7"/>
    <n v="-11301.21"/>
    <n v="-11167.829219999996"/>
    <x v="1"/>
    <x v="0"/>
    <x v="1"/>
    <x v="8"/>
    <x v="0"/>
    <x v="1"/>
    <x v="0"/>
    <n v="-10920.05"/>
    <n v="-11050.47"/>
    <x v="0"/>
    <x v="2"/>
    <x v="0"/>
    <n v="17698.62"/>
    <n v="10920.05"/>
    <n v="0"/>
    <x v="0"/>
    <m/>
  </r>
  <r>
    <n v="28136"/>
    <n v="856"/>
    <d v="2001-09-19T00:00:00"/>
    <x v="7"/>
    <n v="9996666"/>
    <x v="8"/>
    <x v="0"/>
    <n v="230151.24"/>
    <n v="74007"/>
    <n v="73133.539999999994"/>
    <n v="74007"/>
    <n v="3.1469999999999998"/>
    <n v="2.87"/>
    <x v="0"/>
    <n v="212400.09"/>
    <n v="-20499.938999999977"/>
    <n v="-20257.990579999976"/>
    <x v="1"/>
    <x v="0"/>
    <x v="1"/>
    <x v="8"/>
    <x v="0"/>
    <x v="1"/>
    <x v="0"/>
    <n v="-19234.12"/>
    <n v="-19463.84"/>
    <x v="0"/>
    <x v="0"/>
    <x v="0"/>
    <n v="73133.539999999994"/>
    <n v="19234.12"/>
    <n v="0"/>
    <x v="0"/>
    <m/>
  </r>
  <r>
    <n v="28141"/>
    <n v="856"/>
    <d v="2001-09-19T00:00:00"/>
    <x v="7"/>
    <n v="9996666"/>
    <x v="8"/>
    <x v="0"/>
    <n v="8231.7900000000009"/>
    <n v="2647"/>
    <n v="2615.7600000000002"/>
    <n v="2647"/>
    <n v="3.1469999999999998"/>
    <n v="2.87"/>
    <x v="0"/>
    <n v="7596.89"/>
    <n v="-733.21899999999914"/>
    <n v="-724.5655199999992"/>
    <x v="1"/>
    <x v="0"/>
    <x v="1"/>
    <x v="8"/>
    <x v="0"/>
    <x v="1"/>
    <x v="0"/>
    <n v="-687.94"/>
    <n v="-696.16"/>
    <x v="0"/>
    <x v="7"/>
    <x v="0"/>
    <n v="2615.7600000000002"/>
    <n v="687.94"/>
    <n v="0"/>
    <x v="0"/>
    <m/>
  </r>
  <r>
    <n v="28143"/>
    <n v="856"/>
    <d v="2001-09-19T00:00:00"/>
    <x v="7"/>
    <n v="9996666"/>
    <x v="8"/>
    <x v="0"/>
    <n v="12442.54"/>
    <n v="4001"/>
    <n v="3953.78"/>
    <n v="4001"/>
    <n v="3.1469999999999998"/>
    <n v="2.87"/>
    <x v="0"/>
    <n v="11482.87"/>
    <n v="-1108.2769999999987"/>
    <n v="-1095.1970599999988"/>
    <x v="1"/>
    <x v="0"/>
    <x v="1"/>
    <x v="8"/>
    <x v="0"/>
    <x v="1"/>
    <x v="0"/>
    <n v="-1039.8399999999999"/>
    <n v="-1052.26"/>
    <x v="0"/>
    <x v="5"/>
    <x v="0"/>
    <n v="3953.78"/>
    <n v="1039.8399999999999"/>
    <n v="0"/>
    <x v="0"/>
    <m/>
  </r>
  <r>
    <n v="28144"/>
    <n v="856"/>
    <d v="2001-09-19T00:00:00"/>
    <x v="7"/>
    <n v="9996666"/>
    <x v="8"/>
    <x v="0"/>
    <n v="1296.81"/>
    <n v="417"/>
    <n v="412.08"/>
    <n v="417"/>
    <n v="3.1469999999999998"/>
    <n v="2.87"/>
    <x v="0"/>
    <n v="1196.79"/>
    <n v="-115.50899999999987"/>
    <n v="-114.14615999999987"/>
    <x v="1"/>
    <x v="0"/>
    <x v="1"/>
    <x v="8"/>
    <x v="0"/>
    <x v="1"/>
    <x v="0"/>
    <n v="-108.38"/>
    <n v="-109.67"/>
    <x v="0"/>
    <x v="6"/>
    <x v="0"/>
    <n v="412.08"/>
    <n v="108.38"/>
    <n v="0"/>
    <x v="0"/>
    <m/>
  </r>
  <r>
    <n v="28333"/>
    <n v="879"/>
    <d v="2001-09-27T00:00:00"/>
    <x v="7"/>
    <n v="9996817"/>
    <x v="8"/>
    <x v="0"/>
    <n v="121669.13"/>
    <n v="42281"/>
    <n v="41781.980000000003"/>
    <n v="42281"/>
    <n v="2.9119999999999999"/>
    <n v="2.87"/>
    <x v="0"/>
    <n v="121346.47"/>
    <n v="-1775.8019999999922"/>
    <n v="-1754.8431599999924"/>
    <x v="1"/>
    <x v="0"/>
    <x v="1"/>
    <x v="8"/>
    <x v="0"/>
    <x v="1"/>
    <x v="0"/>
    <n v="-1169.9000000000001"/>
    <n v="-1183.8699999999999"/>
    <x v="0"/>
    <x v="0"/>
    <x v="0"/>
    <n v="41781.980000000003"/>
    <n v="1169.9000000000001"/>
    <n v="0"/>
    <x v="0"/>
    <m/>
  </r>
  <r>
    <n v="28334"/>
    <n v="879"/>
    <d v="2001-09-27T00:00:00"/>
    <x v="7"/>
    <n v="9996817"/>
    <x v="8"/>
    <x v="0"/>
    <n v="16506.09"/>
    <n v="5736"/>
    <n v="5668.3"/>
    <n v="5736"/>
    <n v="2.9119999999999999"/>
    <n v="2.87"/>
    <x v="0"/>
    <n v="16462.32"/>
    <n v="-240.91199999999895"/>
    <n v="-238.06859999999895"/>
    <x v="1"/>
    <x v="0"/>
    <x v="1"/>
    <x v="8"/>
    <x v="0"/>
    <x v="1"/>
    <x v="0"/>
    <n v="-158.71"/>
    <n v="-160.61000000000001"/>
    <x v="0"/>
    <x v="1"/>
    <x v="0"/>
    <n v="5668.3"/>
    <n v="158.71"/>
    <n v="0"/>
    <x v="0"/>
    <m/>
  </r>
  <r>
    <n v="25098"/>
    <n v="437"/>
    <d v="2001-06-07T00:00:00"/>
    <x v="8"/>
    <n v="9993933"/>
    <x v="0"/>
    <x v="0"/>
    <n v="20918.64"/>
    <n v="80048"/>
    <n v="78938.25"/>
    <n v="80048"/>
    <n v="0.26500000000000001"/>
    <n v="0.16"/>
    <x v="0"/>
    <n v="12807.68"/>
    <n v="-8405.0400000000009"/>
    <n v="-8288.5162500000006"/>
    <x v="0"/>
    <x v="0"/>
    <x v="0"/>
    <x v="0"/>
    <x v="0"/>
    <x v="1"/>
    <x v="0"/>
    <n v="-7104.44"/>
    <n v="-7204.32"/>
    <x v="0"/>
    <x v="0"/>
    <x v="0"/>
    <n v="0"/>
    <n v="7104.44"/>
    <n v="78938.25"/>
    <x v="0"/>
    <m/>
  </r>
  <r>
    <n v="25442"/>
    <n v="713"/>
    <d v="2001-06-29T00:00:00"/>
    <x v="8"/>
    <n v="9994234"/>
    <x v="0"/>
    <x v="0"/>
    <n v="15330.71"/>
    <n v="86368"/>
    <n v="85170.63"/>
    <n v="86368"/>
    <n v="0.18"/>
    <n v="0.16"/>
    <x v="0"/>
    <n v="13818.88"/>
    <n v="-1727.36"/>
    <n v="-1703.4125999999992"/>
    <x v="0"/>
    <x v="0"/>
    <x v="0"/>
    <x v="0"/>
    <x v="0"/>
    <x v="1"/>
    <x v="0"/>
    <n v="-425.85"/>
    <n v="-431.84"/>
    <x v="0"/>
    <x v="0"/>
    <x v="0"/>
    <n v="0"/>
    <n v="425.85"/>
    <n v="85170.63"/>
    <x v="0"/>
    <m/>
  </r>
  <r>
    <n v="20890"/>
    <m/>
    <d v="2000-11-06T00:00:00"/>
    <x v="8"/>
    <n v="319933"/>
    <x v="3"/>
    <x v="0"/>
    <n v="-1.58"/>
    <n v="64"/>
    <n v="63.11"/>
    <n v="64"/>
    <n v="-2.5000000000000001E-2"/>
    <n v="-1.4999999999999999E-2"/>
    <x v="0"/>
    <n v="-0.96"/>
    <n v="0.64"/>
    <n v="0.63110000000000011"/>
    <x v="0"/>
    <x v="0"/>
    <x v="0"/>
    <x v="3"/>
    <x v="0"/>
    <x v="1"/>
    <x v="0"/>
    <n v="0"/>
    <n v="0"/>
    <x v="0"/>
    <x v="2"/>
    <x v="0"/>
    <n v="0"/>
    <n v="0"/>
    <n v="63.11"/>
    <x v="0"/>
    <s v="Sonat Financial Buy - N73427.B Input as Physical s/b Financi"/>
  </r>
  <r>
    <n v="27284"/>
    <n v="824"/>
    <d v="2001-08-20T00:00:00"/>
    <x v="8"/>
    <n v="9995964"/>
    <x v="3"/>
    <x v="0"/>
    <n v="-2179.36"/>
    <n v="176800"/>
    <n v="174348.92"/>
    <n v="176800"/>
    <n v="-1.2500000000000001E-2"/>
    <n v="-1.4999999999999999E-2"/>
    <x v="0"/>
    <n v="-2652"/>
    <n v="-442"/>
    <n v="-435.87229999999983"/>
    <x v="0"/>
    <x v="0"/>
    <x v="0"/>
    <x v="3"/>
    <x v="0"/>
    <x v="1"/>
    <x v="0"/>
    <n v="-2179.36"/>
    <n v="-2210"/>
    <x v="0"/>
    <x v="2"/>
    <x v="0"/>
    <n v="0"/>
    <n v="2179.36"/>
    <n v="174348.92"/>
    <x v="0"/>
    <m/>
  </r>
  <r>
    <n v="9941"/>
    <m/>
    <d v="2000-07-07T00:00:00"/>
    <x v="8"/>
    <n v="319941"/>
    <x v="4"/>
    <x v="0"/>
    <n v="156.52000000000001"/>
    <n v="-3968"/>
    <n v="-3912.99"/>
    <n v="3968"/>
    <n v="-0.04"/>
    <n v="-0.05"/>
    <x v="0"/>
    <n v="198.4"/>
    <n v="39.68"/>
    <n v="39.129900000000006"/>
    <x v="0"/>
    <x v="0"/>
    <x v="0"/>
    <x v="4"/>
    <x v="0"/>
    <x v="0"/>
    <x v="0"/>
    <n v="97.82"/>
    <n v="99.2"/>
    <x v="0"/>
    <x v="0"/>
    <x v="0"/>
    <n v="0"/>
    <n v="-97.82"/>
    <n v="-3912.99"/>
    <x v="0"/>
    <s v="Tetco-ELA Sale Financial - N73425.A"/>
  </r>
  <r>
    <n v="9952"/>
    <m/>
    <d v="2000-07-07T00:00:00"/>
    <x v="8"/>
    <n v="319952"/>
    <x v="5"/>
    <x v="0"/>
    <n v="1489.38"/>
    <n v="3596"/>
    <n v="3546.15"/>
    <n v="3596"/>
    <n v="0.42"/>
    <n v="0.34"/>
    <x v="0"/>
    <n v="1222.6400000000001"/>
    <n v="-287.68"/>
    <n v="-283.69199999999989"/>
    <x v="0"/>
    <x v="0"/>
    <x v="0"/>
    <x v="5"/>
    <x v="0"/>
    <x v="1"/>
    <x v="0"/>
    <n v="-283.69"/>
    <n v="-287.68"/>
    <x v="0"/>
    <x v="0"/>
    <x v="0"/>
    <n v="0"/>
    <n v="283.69"/>
    <n v="3546.15"/>
    <x v="0"/>
    <s v="TetcoM3 Buy Financial - N73425.8"/>
  </r>
  <r>
    <n v="27285"/>
    <n v="822"/>
    <d v="2001-08-20T00:00:00"/>
    <x v="8"/>
    <n v="9995965"/>
    <x v="6"/>
    <x v="0"/>
    <n v="3298.7"/>
    <n v="46139"/>
    <n v="45499.35"/>
    <n v="46139"/>
    <n v="7.2499999999999995E-2"/>
    <n v="4.4999999999999998E-2"/>
    <x v="0"/>
    <n v="2076.2550000000001"/>
    <n v="-1268.8225"/>
    <n v="-1251.2321249999998"/>
    <x v="0"/>
    <x v="0"/>
    <x v="0"/>
    <x v="6"/>
    <x v="0"/>
    <x v="1"/>
    <x v="0"/>
    <n v="-1478.73"/>
    <n v="-1499.52"/>
    <x v="0"/>
    <x v="2"/>
    <x v="0"/>
    <n v="0"/>
    <n v="1478.73"/>
    <n v="45499.35"/>
    <x v="0"/>
    <m/>
  </r>
  <r>
    <n v="22124"/>
    <n v="218"/>
    <d v="2001-01-17T00:00:00"/>
    <x v="8"/>
    <n v="9991378"/>
    <x v="8"/>
    <x v="0"/>
    <n v="-539613.86"/>
    <n v="-120000"/>
    <n v="-118336.37"/>
    <n v="120000"/>
    <n v="4.5599999999999996"/>
    <n v="2.94"/>
    <x v="0"/>
    <n v="-352800"/>
    <n v="194400"/>
    <n v="191704.91939999996"/>
    <x v="1"/>
    <x v="0"/>
    <x v="1"/>
    <x v="8"/>
    <x v="0"/>
    <x v="0"/>
    <x v="0"/>
    <n v="193953.32"/>
    <n v="196680"/>
    <x v="0"/>
    <x v="2"/>
    <x v="0"/>
    <n v="-118336.37"/>
    <n v="-193953.32"/>
    <n v="0"/>
    <x v="0"/>
    <s v="DS #000218"/>
  </r>
  <r>
    <n v="24215"/>
    <n v="409"/>
    <d v="2001-04-18T00:00:00"/>
    <x v="8"/>
    <n v="9993176"/>
    <x v="8"/>
    <x v="0"/>
    <n v="-110160.89"/>
    <n v="-24327"/>
    <n v="-23989.74"/>
    <n v="24327"/>
    <n v="4.5919999999999996"/>
    <n v="2.94"/>
    <x v="0"/>
    <n v="-71521.38"/>
    <n v="40188.203999999991"/>
    <n v="39631.050479999998"/>
    <x v="1"/>
    <x v="0"/>
    <x v="1"/>
    <x v="8"/>
    <x v="0"/>
    <x v="0"/>
    <x v="0"/>
    <n v="40086.86"/>
    <n v="40650.42"/>
    <x v="0"/>
    <x v="1"/>
    <x v="0"/>
    <n v="-23989.74"/>
    <n v="-40086.86"/>
    <n v="0"/>
    <x v="0"/>
    <s v="DS #000409"/>
  </r>
  <r>
    <n v="25042"/>
    <n v="352"/>
    <d v="2001-06-05T00:00:00"/>
    <x v="8"/>
    <n v="9992828"/>
    <x v="8"/>
    <x v="0"/>
    <n v="-76120.88"/>
    <n v="-16939"/>
    <n v="-16704.169999999998"/>
    <n v="16939"/>
    <n v="4.5570000000000004"/>
    <n v="2.94"/>
    <x v="0"/>
    <n v="-49800.66"/>
    <n v="27390.363000000008"/>
    <n v="27010.642890000003"/>
    <x v="1"/>
    <x v="0"/>
    <x v="1"/>
    <x v="8"/>
    <x v="0"/>
    <x v="0"/>
    <x v="0"/>
    <n v="27328.01"/>
    <n v="27712.2"/>
    <x v="0"/>
    <x v="3"/>
    <x v="0"/>
    <n v="-16704.169999999998"/>
    <n v="-27328.01"/>
    <n v="0"/>
    <x v="0"/>
    <s v="DS #000352"/>
  </r>
  <r>
    <n v="25057"/>
    <n v="438"/>
    <d v="2001-06-06T00:00:00"/>
    <x v="8"/>
    <n v="9993419"/>
    <x v="8"/>
    <x v="0"/>
    <n v="-48156.01"/>
    <n v="-10639"/>
    <n v="-10491.51"/>
    <n v="10639"/>
    <n v="4.59"/>
    <n v="2.94"/>
    <x v="0"/>
    <n v="-31278.66"/>
    <n v="17554.349999999999"/>
    <n v="17310.9915"/>
    <x v="1"/>
    <x v="0"/>
    <x v="1"/>
    <x v="8"/>
    <x v="0"/>
    <x v="0"/>
    <x v="0"/>
    <n v="17510.32"/>
    <n v="17756.490000000002"/>
    <x v="0"/>
    <x v="2"/>
    <x v="0"/>
    <n v="-10491.51"/>
    <n v="-17510.32"/>
    <n v="0"/>
    <x v="0"/>
    <s v="DS #000438"/>
  </r>
  <r>
    <n v="26682"/>
    <n v="730"/>
    <d v="2001-07-11T00:00:00"/>
    <x v="8"/>
    <n v="9995474"/>
    <x v="8"/>
    <x v="0"/>
    <n v="-263002.59000000003"/>
    <n v="-70000"/>
    <n v="-69029.55"/>
    <n v="70000"/>
    <n v="3.81"/>
    <n v="2.94"/>
    <x v="0"/>
    <n v="-205800"/>
    <n v="60900"/>
    <n v="60055.708500000008"/>
    <x v="1"/>
    <x v="0"/>
    <x v="1"/>
    <x v="8"/>
    <x v="0"/>
    <x v="0"/>
    <x v="0"/>
    <n v="61367.27"/>
    <n v="62230"/>
    <x v="0"/>
    <x v="1"/>
    <x v="0"/>
    <n v="-69029.55"/>
    <n v="-61367.27"/>
    <n v="0"/>
    <x v="0"/>
    <m/>
  </r>
  <r>
    <n v="28127"/>
    <n v="843"/>
    <d v="2001-09-19T00:00:00"/>
    <x v="8"/>
    <n v="9996592"/>
    <x v="8"/>
    <x v="0"/>
    <n v="-102453.68"/>
    <n v="-33699"/>
    <n v="-33231.81"/>
    <n v="33699"/>
    <n v="3.0830000000000002"/>
    <n v="2.94"/>
    <x v="0"/>
    <n v="-99075.06"/>
    <n v="4818.9570000000076"/>
    <n v="4752.1488300000074"/>
    <x v="1"/>
    <x v="0"/>
    <x v="1"/>
    <x v="8"/>
    <x v="0"/>
    <x v="0"/>
    <x v="0"/>
    <n v="5383.55"/>
    <n v="5459.24"/>
    <x v="0"/>
    <x v="4"/>
    <x v="0"/>
    <n v="-33231.81"/>
    <n v="-5383.55"/>
    <n v="0"/>
    <x v="0"/>
    <m/>
  </r>
  <r>
    <n v="28130"/>
    <n v="843"/>
    <d v="2001-09-19T00:00:00"/>
    <x v="8"/>
    <n v="9996592"/>
    <x v="8"/>
    <x v="0"/>
    <n v="-36014.9"/>
    <n v="-11846"/>
    <n v="-11681.77"/>
    <n v="11846"/>
    <n v="3.0830000000000002"/>
    <n v="2.94"/>
    <x v="0"/>
    <n v="-34827.24"/>
    <n v="1693.9780000000028"/>
    <n v="1670.4931100000028"/>
    <x v="1"/>
    <x v="0"/>
    <x v="1"/>
    <x v="8"/>
    <x v="0"/>
    <x v="0"/>
    <x v="0"/>
    <n v="1892.45"/>
    <n v="1919.05"/>
    <x v="0"/>
    <x v="1"/>
    <x v="0"/>
    <n v="-11681.77"/>
    <n v="-1892.45"/>
    <n v="0"/>
    <x v="0"/>
    <m/>
  </r>
  <r>
    <n v="28457"/>
    <n v="917"/>
    <d v="2001-10-16T00:00:00"/>
    <x v="8"/>
    <n v="9996946"/>
    <x v="8"/>
    <x v="0"/>
    <n v="-3010181.5"/>
    <n v="-1000000"/>
    <n v="-986136.44"/>
    <n v="1000000"/>
    <n v="3.0525000000000002"/>
    <n v="2.94"/>
    <x v="0"/>
    <n v="-2940000"/>
    <n v="112500"/>
    <n v="110940.34950000026"/>
    <x v="1"/>
    <x v="0"/>
    <x v="1"/>
    <x v="8"/>
    <x v="0"/>
    <x v="0"/>
    <x v="0"/>
    <n v="129676.94"/>
    <n v="131500"/>
    <x v="0"/>
    <x v="1"/>
    <x v="0"/>
    <n v="-986136.44"/>
    <n v="-129676.94"/>
    <n v="0"/>
    <x v="0"/>
    <m/>
  </r>
  <r>
    <n v="28463"/>
    <n v="919"/>
    <d v="2001-10-18T00:00:00"/>
    <x v="8"/>
    <n v="9996952"/>
    <x v="8"/>
    <x v="0"/>
    <n v="-589709.59"/>
    <n v="-200000"/>
    <n v="-197227.29"/>
    <n v="200000"/>
    <n v="2.99"/>
    <n v="2.94"/>
    <x v="0"/>
    <n v="-588000"/>
    <n v="10000.000000000053"/>
    <n v="9861.3645000000524"/>
    <x v="1"/>
    <x v="0"/>
    <x v="1"/>
    <x v="8"/>
    <x v="0"/>
    <x v="0"/>
    <x v="0"/>
    <n v="13608.68"/>
    <n v="13800"/>
    <x v="0"/>
    <x v="1"/>
    <x v="0"/>
    <n v="-197227.29"/>
    <n v="-13608.68"/>
    <n v="0"/>
    <x v="0"/>
    <m/>
  </r>
  <r>
    <n v="28523"/>
    <n v="926"/>
    <d v="2001-10-24T00:00:00"/>
    <x v="8"/>
    <n v="9996990"/>
    <x v="8"/>
    <x v="0"/>
    <n v="-1386754.37"/>
    <n v="-450000"/>
    <n v="-443761.4"/>
    <n v="450000"/>
    <n v="3.125"/>
    <n v="2.94"/>
    <x v="0"/>
    <n v="-1323000"/>
    <n v="83250"/>
    <n v="82095.859000000026"/>
    <x v="1"/>
    <x v="0"/>
    <x v="1"/>
    <x v="8"/>
    <x v="0"/>
    <x v="0"/>
    <x v="0"/>
    <n v="90527.33"/>
    <n v="91800"/>
    <x v="0"/>
    <x v="1"/>
    <x v="0"/>
    <n v="-443761.4"/>
    <n v="-90527.33"/>
    <n v="0"/>
    <x v="0"/>
    <m/>
  </r>
  <r>
    <n v="9917"/>
    <m/>
    <d v="2000-07-07T00:00:00"/>
    <x v="8"/>
    <n v="319917"/>
    <x v="8"/>
    <x v="0"/>
    <n v="167.48"/>
    <n v="64"/>
    <n v="63.11"/>
    <n v="64"/>
    <n v="2.6537000000000002"/>
    <n v="2.96"/>
    <x v="0"/>
    <n v="189.44"/>
    <n v="19.603199999999987"/>
    <n v="19.330592999999986"/>
    <x v="1"/>
    <x v="0"/>
    <x v="1"/>
    <x v="8"/>
    <x v="0"/>
    <x v="1"/>
    <x v="0"/>
    <n v="16.87"/>
    <n v="17.11"/>
    <x v="0"/>
    <x v="0"/>
    <x v="0"/>
    <n v="63.11"/>
    <n v="-16.87"/>
    <n v="0"/>
    <x v="0"/>
    <s v="Nymex Buy N73425.1"/>
  </r>
  <r>
    <n v="22243"/>
    <n v="231"/>
    <d v="2001-01-26T00:00:00"/>
    <x v="8"/>
    <n v="9991399"/>
    <x v="8"/>
    <x v="0"/>
    <n v="42847.63"/>
    <n v="10000"/>
    <n v="9861.36"/>
    <n v="10000"/>
    <n v="4.3449999999999998"/>
    <n v="2.96"/>
    <x v="0"/>
    <n v="29600"/>
    <n v="-13850"/>
    <n v="-13657.9836"/>
    <x v="1"/>
    <x v="0"/>
    <x v="1"/>
    <x v="8"/>
    <x v="0"/>
    <x v="1"/>
    <x v="0"/>
    <n v="-14042.58"/>
    <n v="-14240"/>
    <x v="0"/>
    <x v="2"/>
    <x v="0"/>
    <n v="9861.36"/>
    <n v="14042.58"/>
    <n v="0"/>
    <x v="0"/>
    <s v="DS #000231"/>
  </r>
  <r>
    <n v="22256"/>
    <n v="191"/>
    <d v="2001-01-26T00:00:00"/>
    <x v="8"/>
    <n v="9991338"/>
    <x v="8"/>
    <x v="0"/>
    <n v="427983.22"/>
    <n v="100000"/>
    <n v="98613.64"/>
    <n v="100000"/>
    <n v="4.34"/>
    <n v="2.96"/>
    <x v="0"/>
    <n v="296000"/>
    <n v="-138000"/>
    <n v="-136086.82319999998"/>
    <x v="1"/>
    <x v="0"/>
    <x v="1"/>
    <x v="8"/>
    <x v="0"/>
    <x v="1"/>
    <x v="0"/>
    <n v="-139932.76"/>
    <n v="-141900"/>
    <x v="0"/>
    <x v="2"/>
    <x v="0"/>
    <n v="98613.64"/>
    <n v="139932.76"/>
    <n v="0"/>
    <x v="0"/>
    <s v="DS #000191"/>
  </r>
  <r>
    <n v="22259"/>
    <n v="208"/>
    <d v="2001-01-26T00:00:00"/>
    <x v="8"/>
    <n v="9991361"/>
    <x v="8"/>
    <x v="0"/>
    <n v="273652.86"/>
    <n v="60000"/>
    <n v="59168.19"/>
    <n v="60000"/>
    <n v="4.625"/>
    <n v="2.96"/>
    <x v="0"/>
    <n v="177600"/>
    <n v="-99900"/>
    <n v="-98515.036350000009"/>
    <x v="1"/>
    <x v="0"/>
    <x v="1"/>
    <x v="8"/>
    <x v="0"/>
    <x v="1"/>
    <x v="0"/>
    <n v="-100822.59"/>
    <n v="-102240"/>
    <x v="0"/>
    <x v="2"/>
    <x v="0"/>
    <n v="59168.19"/>
    <n v="100822.59"/>
    <n v="0"/>
    <x v="0"/>
    <s v="DS #000208"/>
  </r>
  <r>
    <n v="22260"/>
    <n v="208"/>
    <d v="2001-01-26T00:00:00"/>
    <x v="8"/>
    <n v="9991361"/>
    <x v="8"/>
    <x v="0"/>
    <n v="45608.81"/>
    <n v="10000"/>
    <n v="9861.36"/>
    <n v="10000"/>
    <n v="4.625"/>
    <n v="2.96"/>
    <x v="0"/>
    <n v="29600"/>
    <n v="-16650"/>
    <n v="-16419.164400000001"/>
    <x v="1"/>
    <x v="0"/>
    <x v="1"/>
    <x v="8"/>
    <x v="0"/>
    <x v="1"/>
    <x v="0"/>
    <n v="-16803.77"/>
    <n v="-17040"/>
    <x v="0"/>
    <x v="0"/>
    <x v="0"/>
    <n v="9861.36"/>
    <n v="16803.77"/>
    <n v="0"/>
    <x v="0"/>
    <s v="DS #000208"/>
  </r>
  <r>
    <n v="22261"/>
    <n v="208"/>
    <d v="2001-01-26T00:00:00"/>
    <x v="8"/>
    <n v="9991361"/>
    <x v="8"/>
    <x v="0"/>
    <n v="182435.24"/>
    <n v="40000"/>
    <n v="39445.46"/>
    <n v="40000"/>
    <n v="4.625"/>
    <n v="2.96"/>
    <x v="0"/>
    <n v="118400"/>
    <n v="-66600"/>
    <n v="-65676.690900000001"/>
    <x v="1"/>
    <x v="0"/>
    <x v="1"/>
    <x v="8"/>
    <x v="0"/>
    <x v="1"/>
    <x v="0"/>
    <n v="-67215.06"/>
    <n v="-68160"/>
    <x v="0"/>
    <x v="0"/>
    <x v="0"/>
    <n v="39445.46"/>
    <n v="67215.06"/>
    <n v="0"/>
    <x v="0"/>
    <s v="DS #000208"/>
  </r>
  <r>
    <n v="22570"/>
    <n v="295"/>
    <d v="2001-02-16T00:00:00"/>
    <x v="8"/>
    <n v="9991566"/>
    <x v="8"/>
    <x v="0"/>
    <n v="110324.01"/>
    <n v="25000"/>
    <n v="24653.41"/>
    <n v="25000"/>
    <n v="4.4749999999999996"/>
    <n v="2.96"/>
    <x v="0"/>
    <n v="74000"/>
    <n v="-37875"/>
    <n v="-37349.91614999999"/>
    <x v="1"/>
    <x v="0"/>
    <x v="1"/>
    <x v="8"/>
    <x v="0"/>
    <x v="1"/>
    <x v="0"/>
    <n v="-38311.4"/>
    <n v="-38850"/>
    <x v="0"/>
    <x v="2"/>
    <x v="0"/>
    <n v="24653.41"/>
    <n v="38311.4"/>
    <n v="0"/>
    <x v="0"/>
    <s v="DS #000295"/>
  </r>
  <r>
    <n v="22571"/>
    <n v="295"/>
    <d v="2001-02-16T00:00:00"/>
    <x v="8"/>
    <n v="9991566"/>
    <x v="8"/>
    <x v="0"/>
    <n v="66194.41"/>
    <n v="15000"/>
    <n v="14792.05"/>
    <n v="15000"/>
    <n v="4.4749999999999996"/>
    <n v="2.96"/>
    <x v="0"/>
    <n v="44400"/>
    <n v="-22725"/>
    <n v="-22409.955749999994"/>
    <x v="1"/>
    <x v="0"/>
    <x v="1"/>
    <x v="8"/>
    <x v="0"/>
    <x v="1"/>
    <x v="0"/>
    <n v="-22986.84"/>
    <n v="-23310"/>
    <x v="0"/>
    <x v="0"/>
    <x v="0"/>
    <n v="14792.05"/>
    <n v="22986.84"/>
    <n v="0"/>
    <x v="0"/>
    <s v="DS #000295"/>
  </r>
  <r>
    <n v="22572"/>
    <n v="295"/>
    <d v="2001-02-16T00:00:00"/>
    <x v="8"/>
    <n v="9991566"/>
    <x v="8"/>
    <x v="0"/>
    <n v="353036.85"/>
    <n v="80000"/>
    <n v="78890.92"/>
    <n v="80000"/>
    <n v="4.4749999999999996"/>
    <n v="2.96"/>
    <x v="0"/>
    <n v="236800"/>
    <n v="-121200"/>
    <n v="-119519.74379999997"/>
    <x v="1"/>
    <x v="0"/>
    <x v="1"/>
    <x v="8"/>
    <x v="0"/>
    <x v="1"/>
    <x v="0"/>
    <n v="-122596.48"/>
    <n v="-124320"/>
    <x v="0"/>
    <x v="0"/>
    <x v="0"/>
    <n v="78890.92"/>
    <n v="122596.48"/>
    <n v="0"/>
    <x v="0"/>
    <s v="DS #000295"/>
  </r>
  <r>
    <n v="22573"/>
    <n v="295"/>
    <d v="2001-02-16T00:00:00"/>
    <x v="8"/>
    <n v="9991566"/>
    <x v="8"/>
    <x v="0"/>
    <n v="88259.21"/>
    <n v="20000"/>
    <n v="19722.73"/>
    <n v="20000"/>
    <n v="4.4749999999999996"/>
    <n v="2.96"/>
    <x v="0"/>
    <n v="59200"/>
    <n v="-30300"/>
    <n v="-29879.935949999992"/>
    <x v="1"/>
    <x v="0"/>
    <x v="1"/>
    <x v="8"/>
    <x v="0"/>
    <x v="1"/>
    <x v="0"/>
    <n v="-30649.119999999999"/>
    <n v="-31080"/>
    <x v="0"/>
    <x v="3"/>
    <x v="0"/>
    <n v="19722.73"/>
    <n v="30649.119999999999"/>
    <n v="0"/>
    <x v="0"/>
    <s v="DS #000295"/>
  </r>
  <r>
    <n v="22576"/>
    <n v="295"/>
    <d v="2001-02-16T00:00:00"/>
    <x v="8"/>
    <n v="9991566"/>
    <x v="8"/>
    <x v="0"/>
    <n v="88259.21"/>
    <n v="20000"/>
    <n v="19722.73"/>
    <n v="20000"/>
    <n v="4.4749999999999996"/>
    <n v="2.96"/>
    <x v="0"/>
    <n v="59200"/>
    <n v="-30300"/>
    <n v="-29879.935949999992"/>
    <x v="1"/>
    <x v="0"/>
    <x v="1"/>
    <x v="8"/>
    <x v="0"/>
    <x v="1"/>
    <x v="0"/>
    <n v="-30649.119999999999"/>
    <n v="-31080"/>
    <x v="0"/>
    <x v="0"/>
    <x v="0"/>
    <n v="19722.73"/>
    <n v="30649.119999999999"/>
    <n v="0"/>
    <x v="0"/>
    <s v="DS #000295"/>
  </r>
  <r>
    <n v="22640"/>
    <n v="304"/>
    <d v="2001-02-20T00:00:00"/>
    <x v="8"/>
    <n v="9991589"/>
    <x v="8"/>
    <x v="0"/>
    <n v="132240.9"/>
    <n v="30000"/>
    <n v="29584.09"/>
    <n v="30000"/>
    <n v="4.47"/>
    <n v="2.96"/>
    <x v="0"/>
    <n v="88800"/>
    <n v="-45300"/>
    <n v="-44671.97589999999"/>
    <x v="1"/>
    <x v="0"/>
    <x v="1"/>
    <x v="8"/>
    <x v="0"/>
    <x v="1"/>
    <x v="0"/>
    <n v="-45825.760000000002"/>
    <n v="-46470"/>
    <x v="0"/>
    <x v="2"/>
    <x v="0"/>
    <n v="29584.09"/>
    <n v="45825.760000000002"/>
    <n v="0"/>
    <x v="0"/>
    <s v="DS #000304"/>
  </r>
  <r>
    <n v="22641"/>
    <n v="304"/>
    <d v="2001-02-20T00:00:00"/>
    <x v="8"/>
    <n v="9991589"/>
    <x v="8"/>
    <x v="0"/>
    <n v="132240.9"/>
    <n v="30000"/>
    <n v="29584.09"/>
    <n v="30000"/>
    <n v="4.47"/>
    <n v="2.96"/>
    <x v="0"/>
    <n v="88800"/>
    <n v="-45300"/>
    <n v="-44671.97589999999"/>
    <x v="1"/>
    <x v="0"/>
    <x v="1"/>
    <x v="8"/>
    <x v="0"/>
    <x v="1"/>
    <x v="0"/>
    <n v="-45825.760000000002"/>
    <n v="-46470"/>
    <x v="0"/>
    <x v="0"/>
    <x v="0"/>
    <n v="29584.09"/>
    <n v="45825.760000000002"/>
    <n v="0"/>
    <x v="0"/>
    <s v="DS#000304"/>
  </r>
  <r>
    <n v="23777"/>
    <n v="347"/>
    <d v="2001-03-19T00:00:00"/>
    <x v="8"/>
    <n v="9992814"/>
    <x v="8"/>
    <x v="0"/>
    <n v="73929.210000000006"/>
    <n v="16553"/>
    <n v="16323.52"/>
    <n v="16553"/>
    <n v="4.5289999999999999"/>
    <n v="2.96"/>
    <x v="0"/>
    <n v="48996.88"/>
    <n v="-25971.656999999999"/>
    <n v="-25611.602879999999"/>
    <x v="1"/>
    <x v="0"/>
    <x v="1"/>
    <x v="8"/>
    <x v="0"/>
    <x v="1"/>
    <x v="0"/>
    <n v="-26248.21"/>
    <n v="-26617.22"/>
    <x v="0"/>
    <x v="2"/>
    <x v="0"/>
    <n v="16323.52"/>
    <n v="26248.21"/>
    <n v="0"/>
    <x v="0"/>
    <s v="DS #000347"/>
  </r>
  <r>
    <n v="23778"/>
    <n v="347"/>
    <d v="2001-03-19T00:00:00"/>
    <x v="8"/>
    <n v="9992814"/>
    <x v="8"/>
    <x v="0"/>
    <n v="22331.06"/>
    <n v="5000"/>
    <n v="4930.68"/>
    <n v="5000"/>
    <n v="4.5289999999999999"/>
    <n v="2.96"/>
    <x v="0"/>
    <n v="14800"/>
    <n v="-7845"/>
    <n v="-7736.2369200000003"/>
    <x v="1"/>
    <x v="0"/>
    <x v="1"/>
    <x v="8"/>
    <x v="0"/>
    <x v="1"/>
    <x v="0"/>
    <n v="-7928.54"/>
    <n v="-8040"/>
    <x v="0"/>
    <x v="0"/>
    <x v="0"/>
    <n v="4930.68"/>
    <n v="7928.54"/>
    <n v="0"/>
    <x v="0"/>
    <s v="DS #000347"/>
  </r>
  <r>
    <n v="23779"/>
    <n v="347"/>
    <d v="2001-03-19T00:00:00"/>
    <x v="8"/>
    <n v="9992814"/>
    <x v="8"/>
    <x v="0"/>
    <n v="6252.7"/>
    <n v="1400"/>
    <n v="1380.59"/>
    <n v="1400"/>
    <n v="4.5289999999999999"/>
    <n v="2.96"/>
    <x v="0"/>
    <n v="4144"/>
    <n v="-2196.6"/>
    <n v="-2166.1457099999998"/>
    <x v="1"/>
    <x v="0"/>
    <x v="1"/>
    <x v="8"/>
    <x v="0"/>
    <x v="1"/>
    <x v="0"/>
    <n v="-2219.9899999999998"/>
    <n v="-2251.1999999999998"/>
    <x v="0"/>
    <x v="0"/>
    <x v="0"/>
    <n v="1380.59"/>
    <n v="2219.9899999999998"/>
    <n v="0"/>
    <x v="0"/>
    <s v="DS #000347"/>
  </r>
  <r>
    <n v="23781"/>
    <n v="347"/>
    <d v="2001-03-19T00:00:00"/>
    <x v="8"/>
    <n v="9992814"/>
    <x v="8"/>
    <x v="0"/>
    <n v="29477"/>
    <n v="6600"/>
    <n v="6508.5"/>
    <n v="6600"/>
    <n v="4.5289999999999999"/>
    <n v="2.96"/>
    <x v="0"/>
    <n v="19536"/>
    <n v="-10355.4"/>
    <n v="-10211.836499999999"/>
    <x v="1"/>
    <x v="0"/>
    <x v="1"/>
    <x v="8"/>
    <x v="0"/>
    <x v="1"/>
    <x v="0"/>
    <n v="-10465.67"/>
    <n v="-10612.8"/>
    <x v="0"/>
    <x v="2"/>
    <x v="0"/>
    <n v="6508.5"/>
    <n v="10465.67"/>
    <n v="0"/>
    <x v="0"/>
    <s v="DS #000347"/>
  </r>
  <r>
    <n v="23799"/>
    <n v="348"/>
    <d v="2001-03-19T00:00:00"/>
    <x v="8"/>
    <n v="9992815"/>
    <x v="8"/>
    <x v="0"/>
    <n v="32907.81"/>
    <n v="7234"/>
    <n v="7133.71"/>
    <n v="7234"/>
    <n v="4.6130000000000004"/>
    <n v="2.96"/>
    <x v="0"/>
    <n v="21412.639999999999"/>
    <n v="-11957.802000000003"/>
    <n v="-11792.022630000003"/>
    <x v="1"/>
    <x v="0"/>
    <x v="1"/>
    <x v="8"/>
    <x v="0"/>
    <x v="1"/>
    <x v="0"/>
    <n v="-12070.24"/>
    <n v="-12239.93"/>
    <x v="0"/>
    <x v="0"/>
    <x v="0"/>
    <n v="7133.71"/>
    <n v="12070.24"/>
    <n v="0"/>
    <x v="0"/>
    <s v="DS #000348"/>
  </r>
  <r>
    <n v="23919"/>
    <n v="359"/>
    <d v="2001-03-30T00:00:00"/>
    <x v="8"/>
    <n v="9992882"/>
    <x v="8"/>
    <x v="0"/>
    <n v="13899.31"/>
    <n v="3037"/>
    <n v="2994.9"/>
    <n v="3037"/>
    <n v="4.641"/>
    <n v="2.96"/>
    <x v="0"/>
    <n v="8989.52"/>
    <n v="-5105.1970000000001"/>
    <n v="-5034.4269000000004"/>
    <x v="1"/>
    <x v="0"/>
    <x v="1"/>
    <x v="8"/>
    <x v="0"/>
    <x v="1"/>
    <x v="0"/>
    <n v="-5151.22"/>
    <n v="-5223.6400000000003"/>
    <x v="0"/>
    <x v="5"/>
    <x v="0"/>
    <n v="2994.9"/>
    <n v="5151.22"/>
    <n v="0"/>
    <x v="0"/>
    <s v="DS #000359"/>
  </r>
  <r>
    <n v="24140"/>
    <n v="404"/>
    <d v="2001-04-11T00:00:00"/>
    <x v="8"/>
    <n v="9993134"/>
    <x v="8"/>
    <x v="0"/>
    <n v="27708.46"/>
    <n v="6000"/>
    <n v="5916.82"/>
    <n v="6000"/>
    <n v="4.6829999999999998"/>
    <n v="2.96"/>
    <x v="0"/>
    <n v="17760"/>
    <n v="-10338"/>
    <n v="-10194.680859999999"/>
    <x v="1"/>
    <x v="0"/>
    <x v="1"/>
    <x v="8"/>
    <x v="0"/>
    <x v="1"/>
    <x v="0"/>
    <n v="-10425.43"/>
    <n v="-10572"/>
    <x v="0"/>
    <x v="0"/>
    <x v="0"/>
    <n v="5916.82"/>
    <n v="10425.43"/>
    <n v="0"/>
    <x v="0"/>
    <s v="DS #000404"/>
  </r>
  <r>
    <n v="24193"/>
    <n v="408"/>
    <d v="2001-04-17T00:00:00"/>
    <x v="8"/>
    <n v="9993174"/>
    <x v="8"/>
    <x v="0"/>
    <n v="45430.1"/>
    <n v="9656"/>
    <n v="9522.1299999999992"/>
    <n v="9656"/>
    <n v="4.7709999999999999"/>
    <n v="2.96"/>
    <x v="0"/>
    <n v="28581.759999999998"/>
    <n v="-17487.016"/>
    <n v="-17244.577429999998"/>
    <x v="1"/>
    <x v="0"/>
    <x v="1"/>
    <x v="8"/>
    <x v="0"/>
    <x v="1"/>
    <x v="0"/>
    <n v="-17615.95"/>
    <n v="-17863.599999999999"/>
    <x v="0"/>
    <x v="0"/>
    <x v="0"/>
    <n v="9522.1299999999992"/>
    <n v="17615.95"/>
    <n v="0"/>
    <x v="0"/>
    <s v="DS #000408"/>
  </r>
  <r>
    <n v="24224"/>
    <n v="412"/>
    <d v="2001-04-18T00:00:00"/>
    <x v="8"/>
    <n v="9993198"/>
    <x v="8"/>
    <x v="0"/>
    <n v="67262.320000000007"/>
    <n v="14681"/>
    <n v="14477.47"/>
    <n v="14681"/>
    <n v="4.6459999999999999"/>
    <n v="2.96"/>
    <x v="0"/>
    <n v="43455.76"/>
    <n v="-24752.165999999997"/>
    <n v="-24409.01442"/>
    <x v="1"/>
    <x v="0"/>
    <x v="1"/>
    <x v="8"/>
    <x v="0"/>
    <x v="1"/>
    <x v="0"/>
    <n v="-24973.63"/>
    <n v="-25324.73"/>
    <x v="0"/>
    <x v="2"/>
    <x v="0"/>
    <n v="14477.47"/>
    <n v="24973.63"/>
    <n v="0"/>
    <x v="0"/>
    <s v="DS#000412"/>
  </r>
  <r>
    <n v="24448"/>
    <n v="404"/>
    <d v="2001-04-26T00:00:00"/>
    <x v="8"/>
    <n v="9993133"/>
    <x v="8"/>
    <x v="0"/>
    <n v="90417.33"/>
    <n v="19579"/>
    <n v="19307.57"/>
    <n v="19579"/>
    <n v="4.6829999999999998"/>
    <n v="2.96"/>
    <x v="0"/>
    <n v="57953.84"/>
    <n v="-33734.616999999998"/>
    <n v="-33266.94311"/>
    <x v="1"/>
    <x v="0"/>
    <x v="1"/>
    <x v="8"/>
    <x v="0"/>
    <x v="1"/>
    <x v="0"/>
    <n v="-34019.93"/>
    <n v="-34498.199999999997"/>
    <x v="0"/>
    <x v="2"/>
    <x v="0"/>
    <n v="19307.57"/>
    <n v="34019.93"/>
    <n v="0"/>
    <x v="0"/>
    <s v="DS #000404"/>
  </r>
  <r>
    <n v="24454"/>
    <n v="438"/>
    <d v="2001-04-26T00:00:00"/>
    <x v="8"/>
    <n v="9993419"/>
    <x v="8"/>
    <x v="0"/>
    <n v="728.74"/>
    <n v="161"/>
    <n v="158.77000000000001"/>
    <n v="161"/>
    <n v="4.59"/>
    <n v="2.96"/>
    <x v="0"/>
    <n v="476.56"/>
    <n v="-262.43"/>
    <n v="-258.79509999999999"/>
    <x v="1"/>
    <x v="0"/>
    <x v="1"/>
    <x v="8"/>
    <x v="0"/>
    <x v="1"/>
    <x v="0"/>
    <n v="-264.98"/>
    <n v="-268.70999999999998"/>
    <x v="0"/>
    <x v="1"/>
    <x v="0"/>
    <n v="158.77000000000001"/>
    <n v="264.98"/>
    <n v="0"/>
    <x v="0"/>
    <s v="DS #000438"/>
  </r>
  <r>
    <n v="24748"/>
    <n v="529"/>
    <d v="2001-05-17T00:00:00"/>
    <x v="8"/>
    <n v="9993675"/>
    <x v="8"/>
    <x v="0"/>
    <n v="65358.47"/>
    <n v="15374"/>
    <n v="15160.86"/>
    <n v="15374"/>
    <n v="4.3109999999999999"/>
    <n v="2.96"/>
    <x v="0"/>
    <n v="45507.040000000001"/>
    <n v="-20770.274000000001"/>
    <n v="-20482.32186"/>
    <x v="1"/>
    <x v="0"/>
    <x v="1"/>
    <x v="8"/>
    <x v="0"/>
    <x v="1"/>
    <x v="0"/>
    <n v="-21073.599999999999"/>
    <n v="-21369.86"/>
    <x v="0"/>
    <x v="0"/>
    <x v="0"/>
    <n v="15160.86"/>
    <n v="21073.599999999999"/>
    <n v="0"/>
    <x v="0"/>
    <m/>
  </r>
  <r>
    <n v="24826"/>
    <n v="538"/>
    <d v="2001-05-23T00:00:00"/>
    <x v="8"/>
    <n v="9993710"/>
    <x v="8"/>
    <x v="0"/>
    <n v="4958294.04"/>
    <n v="1200000"/>
    <n v="1183363.73"/>
    <n v="1200000"/>
    <n v="4.1900000000000004"/>
    <n v="2.96"/>
    <x v="0"/>
    <n v="3552000"/>
    <n v="-1476000"/>
    <n v="-1455537.3879000004"/>
    <x v="1"/>
    <x v="0"/>
    <x v="1"/>
    <x v="8"/>
    <x v="0"/>
    <x v="1"/>
    <x v="0"/>
    <n v="-1501688.58"/>
    <n v="-1522800"/>
    <x v="0"/>
    <x v="11"/>
    <x v="0"/>
    <n v="1183363.73"/>
    <n v="1501688.58"/>
    <n v="0"/>
    <x v="0"/>
    <m/>
  </r>
  <r>
    <n v="24869"/>
    <n v="549"/>
    <d v="2001-05-24T00:00:00"/>
    <x v="8"/>
    <n v="9993753"/>
    <x v="8"/>
    <x v="0"/>
    <n v="12664.36"/>
    <n v="3000"/>
    <n v="2958.41"/>
    <n v="3000"/>
    <n v="4.2808000000000002"/>
    <n v="2.96"/>
    <x v="0"/>
    <n v="8880"/>
    <n v="-3962.4"/>
    <n v="-3907.4679280000005"/>
    <x v="1"/>
    <x v="0"/>
    <x v="1"/>
    <x v="8"/>
    <x v="0"/>
    <x v="1"/>
    <x v="0"/>
    <n v="-4022.85"/>
    <n v="-4079.4"/>
    <x v="0"/>
    <x v="2"/>
    <x v="0"/>
    <n v="2958.41"/>
    <n v="4022.85"/>
    <n v="0"/>
    <x v="0"/>
    <m/>
  </r>
  <r>
    <n v="24870"/>
    <n v="549"/>
    <d v="2001-05-24T00:00:00"/>
    <x v="8"/>
    <n v="9993754"/>
    <x v="8"/>
    <x v="0"/>
    <n v="7332.66"/>
    <n v="1737"/>
    <n v="1712.92"/>
    <n v="1737"/>
    <n v="4.2808000000000002"/>
    <n v="2.96"/>
    <x v="0"/>
    <n v="5141.5200000000004"/>
    <n v="-2294.2296000000001"/>
    <n v="-2262.4247360000004"/>
    <x v="1"/>
    <x v="0"/>
    <x v="1"/>
    <x v="8"/>
    <x v="0"/>
    <x v="1"/>
    <x v="0"/>
    <n v="-2329.23"/>
    <n v="-2361.9699999999998"/>
    <x v="0"/>
    <x v="0"/>
    <x v="0"/>
    <n v="1712.92"/>
    <n v="2329.23"/>
    <n v="0"/>
    <x v="0"/>
    <m/>
  </r>
  <r>
    <n v="25038"/>
    <n v="596"/>
    <d v="2001-06-04T00:00:00"/>
    <x v="8"/>
    <n v="9993895"/>
    <x v="8"/>
    <x v="0"/>
    <n v="21759.06"/>
    <n v="5497"/>
    <n v="5420.79"/>
    <n v="5497"/>
    <n v="4.0140000000000002"/>
    <n v="2.96"/>
    <x v="0"/>
    <n v="16271.12"/>
    <n v="-5793.8380000000016"/>
    <n v="-5713.5126600000012"/>
    <x v="1"/>
    <x v="0"/>
    <x v="1"/>
    <x v="8"/>
    <x v="0"/>
    <x v="1"/>
    <x v="0"/>
    <n v="-5924.93"/>
    <n v="-6008.22"/>
    <x v="0"/>
    <x v="4"/>
    <x v="0"/>
    <n v="5420.79"/>
    <n v="5924.93"/>
    <n v="0"/>
    <x v="0"/>
    <m/>
  </r>
  <r>
    <n v="25059"/>
    <n v="479"/>
    <d v="2001-06-06T00:00:00"/>
    <x v="8"/>
    <n v="9993568"/>
    <x v="8"/>
    <x v="0"/>
    <n v="107489.82"/>
    <n v="25420"/>
    <n v="25067.59"/>
    <n v="25420"/>
    <n v="4.2880000000000003"/>
    <n v="2.96"/>
    <x v="0"/>
    <n v="75243.199999999997"/>
    <n v="-33757.760000000002"/>
    <n v="-33289.759520000007"/>
    <x v="1"/>
    <x v="0"/>
    <x v="1"/>
    <x v="8"/>
    <x v="0"/>
    <x v="1"/>
    <x v="0"/>
    <n v="-34267.39"/>
    <n v="-34749.14"/>
    <x v="0"/>
    <x v="0"/>
    <x v="0"/>
    <n v="25067.59"/>
    <n v="34267.39"/>
    <n v="0"/>
    <x v="0"/>
    <s v="DS #000479"/>
  </r>
  <r>
    <n v="25068"/>
    <n v="593"/>
    <d v="2001-06-06T00:00:00"/>
    <x v="8"/>
    <n v="9993887"/>
    <x v="8"/>
    <x v="0"/>
    <n v="50552.62"/>
    <n v="12642"/>
    <n v="12466.74"/>
    <n v="12642"/>
    <n v="4.0549999999999997"/>
    <n v="2.96"/>
    <x v="0"/>
    <n v="37420.32"/>
    <n v="-13842.99"/>
    <n v="-13651.080299999996"/>
    <x v="1"/>
    <x v="0"/>
    <x v="1"/>
    <x v="8"/>
    <x v="0"/>
    <x v="1"/>
    <x v="0"/>
    <n v="-14137.28"/>
    <n v="-14336.03"/>
    <x v="0"/>
    <x v="0"/>
    <x v="0"/>
    <n v="12466.74"/>
    <n v="14137.28"/>
    <n v="0"/>
    <x v="0"/>
    <m/>
  </r>
  <r>
    <n v="25071"/>
    <n v="445"/>
    <d v="2001-06-06T00:00:00"/>
    <x v="8"/>
    <n v="9993440"/>
    <x v="8"/>
    <x v="0"/>
    <n v="66290.539999999994"/>
    <n v="14655"/>
    <n v="14451.83"/>
    <n v="14655"/>
    <n v="4.5869999999999997"/>
    <n v="2.96"/>
    <x v="0"/>
    <n v="43378.8"/>
    <n v="-23843.684999999998"/>
    <n v="-23513.127409999997"/>
    <x v="1"/>
    <x v="0"/>
    <x v="1"/>
    <x v="8"/>
    <x v="0"/>
    <x v="1"/>
    <x v="0"/>
    <n v="-24076.75"/>
    <n v="-24415.23"/>
    <x v="0"/>
    <x v="0"/>
    <x v="0"/>
    <n v="14451.83"/>
    <n v="24076.75"/>
    <n v="0"/>
    <x v="0"/>
    <s v="DS #000445"/>
  </r>
  <r>
    <n v="25181"/>
    <n v="621"/>
    <d v="2001-06-13T00:00:00"/>
    <x v="8"/>
    <n v="9994009"/>
    <x v="8"/>
    <x v="0"/>
    <n v="35044.57"/>
    <n v="8613"/>
    <n v="8493.59"/>
    <n v="8613"/>
    <n v="4.1260000000000003"/>
    <n v="2.96"/>
    <x v="0"/>
    <n v="25494.48"/>
    <n v="-10042.758000000003"/>
    <n v="-9903.5259400000032"/>
    <x v="1"/>
    <x v="0"/>
    <x v="1"/>
    <x v="8"/>
    <x v="0"/>
    <x v="1"/>
    <x v="0"/>
    <n v="-10234.780000000001"/>
    <n v="-10378.67"/>
    <x v="0"/>
    <x v="0"/>
    <x v="0"/>
    <n v="8493.59"/>
    <n v="10234.780000000001"/>
    <n v="0"/>
    <x v="0"/>
    <m/>
  </r>
  <r>
    <n v="25182"/>
    <n v="621"/>
    <d v="2001-06-13T00:00:00"/>
    <x v="8"/>
    <n v="9994008"/>
    <x v="8"/>
    <x v="0"/>
    <n v="61499.9"/>
    <n v="15115"/>
    <n v="14905.45"/>
    <n v="15115"/>
    <n v="4.1260000000000003"/>
    <n v="2.96"/>
    <x v="0"/>
    <n v="44740.4"/>
    <n v="-17624.09"/>
    <n v="-17379.754700000005"/>
    <x v="1"/>
    <x v="0"/>
    <x v="1"/>
    <x v="8"/>
    <x v="0"/>
    <x v="1"/>
    <x v="0"/>
    <n v="-17961.07"/>
    <n v="-18213.580000000002"/>
    <x v="0"/>
    <x v="2"/>
    <x v="0"/>
    <n v="14905.45"/>
    <n v="17961.07"/>
    <n v="0"/>
    <x v="0"/>
    <m/>
  </r>
  <r>
    <n v="25183"/>
    <n v="621"/>
    <d v="2001-06-13T00:00:00"/>
    <x v="8"/>
    <n v="9994010"/>
    <x v="8"/>
    <x v="0"/>
    <n v="12877.75"/>
    <n v="3165"/>
    <n v="3121.12"/>
    <n v="3165"/>
    <n v="4.1260000000000003"/>
    <n v="2.96"/>
    <x v="0"/>
    <n v="9368.4"/>
    <n v="-3690.39"/>
    <n v="-3639.2259200000012"/>
    <x v="1"/>
    <x v="0"/>
    <x v="1"/>
    <x v="8"/>
    <x v="0"/>
    <x v="1"/>
    <x v="0"/>
    <n v="-3760.95"/>
    <n v="-3813.83"/>
    <x v="0"/>
    <x v="7"/>
    <x v="0"/>
    <n v="3121.12"/>
    <n v="3760.95"/>
    <n v="0"/>
    <x v="0"/>
    <m/>
  </r>
  <r>
    <n v="25184"/>
    <n v="621"/>
    <d v="2001-06-13T00:00:00"/>
    <x v="8"/>
    <n v="9994011"/>
    <x v="8"/>
    <x v="0"/>
    <n v="146.47999999999999"/>
    <n v="36"/>
    <n v="35.5"/>
    <n v="36"/>
    <n v="4.1260000000000003"/>
    <n v="2.96"/>
    <x v="0"/>
    <n v="106.56"/>
    <n v="-41.976000000000013"/>
    <n v="-41.393000000000015"/>
    <x v="1"/>
    <x v="0"/>
    <x v="1"/>
    <x v="8"/>
    <x v="0"/>
    <x v="1"/>
    <x v="0"/>
    <n v="-42.78"/>
    <n v="-43.38"/>
    <x v="0"/>
    <x v="5"/>
    <x v="0"/>
    <n v="35.5"/>
    <n v="42.78"/>
    <n v="0"/>
    <x v="0"/>
    <m/>
  </r>
  <r>
    <n v="25185"/>
    <n v="621"/>
    <d v="2001-06-13T00:00:00"/>
    <x v="8"/>
    <n v="9994012"/>
    <x v="8"/>
    <x v="0"/>
    <n v="512.66999999999996"/>
    <n v="126"/>
    <n v="124.25"/>
    <n v="126"/>
    <n v="4.1260000000000003"/>
    <n v="2.96"/>
    <x v="0"/>
    <n v="372.96"/>
    <n v="-146.91600000000005"/>
    <n v="-144.87550000000005"/>
    <x v="1"/>
    <x v="0"/>
    <x v="1"/>
    <x v="8"/>
    <x v="0"/>
    <x v="1"/>
    <x v="0"/>
    <n v="-149.72999999999999"/>
    <n v="-151.83000000000001"/>
    <x v="0"/>
    <x v="6"/>
    <x v="0"/>
    <n v="124.25"/>
    <n v="149.72999999999999"/>
    <n v="0"/>
    <x v="0"/>
    <m/>
  </r>
  <r>
    <n v="26646"/>
    <n v="725"/>
    <d v="2001-07-09T00:00:00"/>
    <x v="8"/>
    <n v="9995438"/>
    <x v="8"/>
    <x v="0"/>
    <n v="41670.410000000003"/>
    <n v="11347"/>
    <n v="11189.69"/>
    <n v="11347"/>
    <n v="3.7240000000000002"/>
    <n v="2.96"/>
    <x v="0"/>
    <n v="33587.120000000003"/>
    <n v="-8669.108000000002"/>
    <n v="-8548.9231600000039"/>
    <x v="1"/>
    <x v="0"/>
    <x v="1"/>
    <x v="8"/>
    <x v="0"/>
    <x v="1"/>
    <x v="0"/>
    <n v="-8985.32"/>
    <n v="-9111.64"/>
    <x v="0"/>
    <x v="0"/>
    <x v="0"/>
    <n v="11189.69"/>
    <n v="8985.32"/>
    <n v="0"/>
    <x v="0"/>
    <m/>
  </r>
  <r>
    <n v="26703"/>
    <n v="736"/>
    <d v="2001-07-13T00:00:00"/>
    <x v="8"/>
    <n v="9995492"/>
    <x v="8"/>
    <x v="0"/>
    <n v="258860.82"/>
    <n v="70000"/>
    <n v="69029.55"/>
    <n v="70000"/>
    <n v="3.75"/>
    <n v="2.96"/>
    <x v="0"/>
    <n v="207200"/>
    <n v="-55300"/>
    <n v="-54533.344500000007"/>
    <x v="1"/>
    <x v="0"/>
    <x v="1"/>
    <x v="8"/>
    <x v="0"/>
    <x v="1"/>
    <x v="0"/>
    <n v="-57225.5"/>
    <n v="-58030"/>
    <x v="0"/>
    <x v="1"/>
    <x v="0"/>
    <n v="69029.55"/>
    <n v="57225.5"/>
    <n v="0"/>
    <x v="0"/>
    <m/>
  </r>
  <r>
    <n v="26732"/>
    <n v="747"/>
    <d v="2001-07-16T00:00:00"/>
    <x v="8"/>
    <n v="9995521"/>
    <x v="8"/>
    <x v="0"/>
    <n v="104525.53"/>
    <n v="29000"/>
    <n v="28597.96"/>
    <n v="29000"/>
    <n v="3.6549999999999998"/>
    <n v="2.96"/>
    <x v="0"/>
    <n v="85840"/>
    <n v="-20155"/>
    <n v="-19875.582199999993"/>
    <x v="1"/>
    <x v="0"/>
    <x v="1"/>
    <x v="8"/>
    <x v="0"/>
    <x v="1"/>
    <x v="0"/>
    <n v="-20990.9"/>
    <n v="-21286"/>
    <x v="0"/>
    <x v="2"/>
    <x v="0"/>
    <n v="28597.96"/>
    <n v="20990.9"/>
    <n v="0"/>
    <x v="0"/>
    <m/>
  </r>
  <r>
    <n v="26849"/>
    <n v="768"/>
    <d v="2001-07-26T00:00:00"/>
    <x v="8"/>
    <n v="9995637"/>
    <x v="8"/>
    <x v="0"/>
    <n v="79057.960000000006"/>
    <n v="21609"/>
    <n v="21309.42"/>
    <n v="21609"/>
    <n v="3.71"/>
    <n v="2.96"/>
    <x v="0"/>
    <n v="63962.64"/>
    <n v="-16206.75"/>
    <n v="-15982.064999999999"/>
    <x v="1"/>
    <x v="0"/>
    <x v="1"/>
    <x v="8"/>
    <x v="0"/>
    <x v="1"/>
    <x v="0"/>
    <n v="-16813.13"/>
    <n v="-17049.5"/>
    <x v="0"/>
    <x v="2"/>
    <x v="0"/>
    <n v="21309.42"/>
    <n v="16813.13"/>
    <n v="0"/>
    <x v="0"/>
    <m/>
  </r>
  <r>
    <n v="26851"/>
    <n v="709"/>
    <d v="2001-07-27T00:00:00"/>
    <x v="8"/>
    <n v="9994223"/>
    <x v="8"/>
    <x v="0"/>
    <n v="35678.42"/>
    <n v="10000"/>
    <n v="9861.36"/>
    <n v="10000"/>
    <n v="3.6179999999999999"/>
    <n v="2.96"/>
    <x v="0"/>
    <n v="29600"/>
    <n v="-6580"/>
    <n v="-6488.7748799999999"/>
    <x v="1"/>
    <x v="0"/>
    <x v="1"/>
    <x v="8"/>
    <x v="0"/>
    <x v="1"/>
    <x v="0"/>
    <n v="-6873.37"/>
    <n v="-6970"/>
    <x v="0"/>
    <x v="2"/>
    <x v="0"/>
    <n v="9861.36"/>
    <n v="6873.37"/>
    <n v="0"/>
    <x v="0"/>
    <m/>
  </r>
  <r>
    <n v="27127"/>
    <n v="821"/>
    <d v="2001-08-15T00:00:00"/>
    <x v="8"/>
    <n v="9995822"/>
    <x v="8"/>
    <x v="0"/>
    <n v="197478.75"/>
    <n v="55000"/>
    <n v="54237.5"/>
    <n v="55000"/>
    <n v="3.641"/>
    <n v="2.96"/>
    <x v="0"/>
    <n v="162800"/>
    <n v="-37455"/>
    <n v="-36935.737500000003"/>
    <x v="1"/>
    <x v="0"/>
    <x v="1"/>
    <x v="8"/>
    <x v="0"/>
    <x v="1"/>
    <x v="0"/>
    <n v="-39051"/>
    <n v="-39600"/>
    <x v="0"/>
    <x v="0"/>
    <x v="0"/>
    <n v="54237.5"/>
    <n v="39051"/>
    <n v="0"/>
    <x v="0"/>
    <m/>
  </r>
  <r>
    <n v="27131"/>
    <n v="821"/>
    <d v="2001-08-15T00:00:00"/>
    <x v="8"/>
    <n v="9995826"/>
    <x v="8"/>
    <x v="0"/>
    <n v="14509.3"/>
    <n v="4041"/>
    <n v="3984.98"/>
    <n v="4041"/>
    <n v="3.641"/>
    <n v="2.96"/>
    <x v="0"/>
    <n v="11961.36"/>
    <n v="-2751.9210000000003"/>
    <n v="-2713.7713800000001"/>
    <x v="1"/>
    <x v="0"/>
    <x v="1"/>
    <x v="8"/>
    <x v="0"/>
    <x v="1"/>
    <x v="0"/>
    <n v="-2869.18"/>
    <n v="-2909.52"/>
    <x v="0"/>
    <x v="8"/>
    <x v="0"/>
    <n v="3984.98"/>
    <n v="2869.18"/>
    <n v="0"/>
    <x v="0"/>
    <m/>
  </r>
  <r>
    <n v="28058"/>
    <n v="782"/>
    <d v="2001-09-10T00:00:00"/>
    <x v="8"/>
    <n v="9995718"/>
    <x v="8"/>
    <x v="0"/>
    <n v="155248.35999999999"/>
    <n v="42319"/>
    <n v="41732.31"/>
    <n v="42319"/>
    <n v="3.7201"/>
    <n v="2.96"/>
    <x v="0"/>
    <n v="125264.24"/>
    <n v="-32166.671900000001"/>
    <n v="-31720.728830999997"/>
    <x v="1"/>
    <x v="0"/>
    <x v="1"/>
    <x v="8"/>
    <x v="0"/>
    <x v="1"/>
    <x v="0"/>
    <n v="-33348.29"/>
    <n v="-33817.11"/>
    <x v="0"/>
    <x v="2"/>
    <x v="0"/>
    <n v="41732.31"/>
    <n v="33348.29"/>
    <n v="0"/>
    <x v="0"/>
    <m/>
  </r>
  <r>
    <n v="28098"/>
    <n v="843"/>
    <d v="2001-09-18T00:00:00"/>
    <x v="8"/>
    <n v="9996593"/>
    <x v="8"/>
    <x v="0"/>
    <n v="10336.879999999999"/>
    <n v="3400"/>
    <n v="3352.86"/>
    <n v="3400"/>
    <n v="3.0830000000000002"/>
    <n v="2.96"/>
    <x v="0"/>
    <n v="10064"/>
    <n v="-418.20000000000073"/>
    <n v="-412.40178000000077"/>
    <x v="1"/>
    <x v="0"/>
    <x v="1"/>
    <x v="8"/>
    <x v="0"/>
    <x v="1"/>
    <x v="0"/>
    <n v="-543.16"/>
    <n v="-550.79999999999995"/>
    <x v="0"/>
    <x v="9"/>
    <x v="0"/>
    <n v="3352.86"/>
    <n v="543.16"/>
    <n v="0"/>
    <x v="0"/>
    <m/>
  </r>
  <r>
    <n v="28099"/>
    <n v="843"/>
    <d v="2001-09-18T00:00:00"/>
    <x v="8"/>
    <n v="9996593"/>
    <x v="8"/>
    <x v="0"/>
    <n v="65532.78"/>
    <n v="21555"/>
    <n v="21256.17"/>
    <n v="21555"/>
    <n v="3.0830000000000002"/>
    <n v="2.96"/>
    <x v="0"/>
    <n v="63802.8"/>
    <n v="-2651.2650000000049"/>
    <n v="-2614.5089100000046"/>
    <x v="1"/>
    <x v="0"/>
    <x v="1"/>
    <x v="8"/>
    <x v="0"/>
    <x v="1"/>
    <x v="0"/>
    <n v="-3443.5"/>
    <n v="-3491.91"/>
    <x v="0"/>
    <x v="0"/>
    <x v="0"/>
    <n v="21256.17"/>
    <n v="3443.5"/>
    <n v="0"/>
    <x v="0"/>
    <m/>
  </r>
  <r>
    <n v="28100"/>
    <n v="843"/>
    <d v="2001-09-18T00:00:00"/>
    <x v="8"/>
    <n v="9996593"/>
    <x v="8"/>
    <x v="0"/>
    <n v="2432.21"/>
    <n v="800"/>
    <n v="788.91"/>
    <n v="800"/>
    <n v="3.0830000000000002"/>
    <n v="2.96"/>
    <x v="0"/>
    <n v="2368"/>
    <n v="-98.400000000000176"/>
    <n v="-97.035930000000164"/>
    <x v="1"/>
    <x v="0"/>
    <x v="1"/>
    <x v="8"/>
    <x v="0"/>
    <x v="1"/>
    <x v="0"/>
    <n v="-127.8"/>
    <n v="-129.6"/>
    <x v="0"/>
    <x v="10"/>
    <x v="0"/>
    <n v="788.91"/>
    <n v="127.8"/>
    <n v="0"/>
    <x v="0"/>
    <m/>
  </r>
  <r>
    <n v="28112"/>
    <n v="825"/>
    <d v="2001-09-18T00:00:00"/>
    <x v="8"/>
    <n v="9995961"/>
    <x v="8"/>
    <x v="0"/>
    <n v="173431.8"/>
    <n v="47571"/>
    <n v="46911.5"/>
    <n v="47571"/>
    <n v="3.6970000000000001"/>
    <n v="2.96"/>
    <x v="0"/>
    <n v="140810.16"/>
    <n v="-35059.827000000005"/>
    <n v="-34573.775500000003"/>
    <x v="1"/>
    <x v="0"/>
    <x v="1"/>
    <x v="8"/>
    <x v="0"/>
    <x v="1"/>
    <x v="0"/>
    <n v="-36403.32"/>
    <n v="-36915.1"/>
    <x v="0"/>
    <x v="2"/>
    <x v="0"/>
    <n v="46911.5"/>
    <n v="36403.32"/>
    <n v="0"/>
    <x v="0"/>
    <m/>
  </r>
  <r>
    <n v="28115"/>
    <n v="825"/>
    <d v="2001-09-18T00:00:00"/>
    <x v="8"/>
    <n v="9995961"/>
    <x v="8"/>
    <x v="0"/>
    <n v="217527.11"/>
    <n v="59666"/>
    <n v="58838.82"/>
    <n v="59666"/>
    <n v="3.6970000000000001"/>
    <n v="2.96"/>
    <x v="0"/>
    <n v="176611.36"/>
    <n v="-43973.842000000004"/>
    <n v="-43364.210340000005"/>
    <x v="1"/>
    <x v="0"/>
    <x v="1"/>
    <x v="8"/>
    <x v="0"/>
    <x v="1"/>
    <x v="0"/>
    <n v="-45658.92"/>
    <n v="-46300.82"/>
    <x v="0"/>
    <x v="0"/>
    <x v="0"/>
    <n v="58838.82"/>
    <n v="45658.92"/>
    <n v="0"/>
    <x v="0"/>
    <m/>
  </r>
  <r>
    <n v="28116"/>
    <n v="825"/>
    <d v="2001-09-18T00:00:00"/>
    <x v="8"/>
    <n v="9995961"/>
    <x v="8"/>
    <x v="0"/>
    <n v="6471.2"/>
    <n v="1775"/>
    <n v="1750.39"/>
    <n v="1775"/>
    <n v="3.6970000000000001"/>
    <n v="2.96"/>
    <x v="0"/>
    <n v="5254"/>
    <n v="-1308.175"/>
    <n v="-1290.0374300000003"/>
    <x v="1"/>
    <x v="0"/>
    <x v="1"/>
    <x v="8"/>
    <x v="0"/>
    <x v="1"/>
    <x v="0"/>
    <n v="-1358.3"/>
    <n v="-1377.4"/>
    <x v="0"/>
    <x v="10"/>
    <x v="0"/>
    <n v="1750.39"/>
    <n v="1358.3"/>
    <n v="0"/>
    <x v="0"/>
    <m/>
  </r>
  <r>
    <n v="28134"/>
    <n v="823"/>
    <d v="2001-09-19T00:00:00"/>
    <x v="8"/>
    <n v="9995777"/>
    <x v="8"/>
    <x v="0"/>
    <n v="60760.6"/>
    <n v="17425"/>
    <n v="17183.43"/>
    <n v="17425"/>
    <n v="3.536"/>
    <n v="2.96"/>
    <x v="0"/>
    <n v="51578"/>
    <n v="-10036.799999999999"/>
    <n v="-9897.6556800000017"/>
    <x v="1"/>
    <x v="0"/>
    <x v="1"/>
    <x v="8"/>
    <x v="0"/>
    <x v="1"/>
    <x v="0"/>
    <n v="-10567.81"/>
    <n v="-10716.37"/>
    <x v="0"/>
    <x v="2"/>
    <x v="0"/>
    <n v="17183.43"/>
    <n v="10567.81"/>
    <n v="0"/>
    <x v="0"/>
    <m/>
  </r>
  <r>
    <n v="28136"/>
    <n v="856"/>
    <d v="2001-09-19T00:00:00"/>
    <x v="8"/>
    <n v="9996666"/>
    <x v="8"/>
    <x v="0"/>
    <n v="237690.42"/>
    <n v="75701"/>
    <n v="74651.509999999995"/>
    <n v="75701"/>
    <n v="3.1840000000000002"/>
    <n v="2.96"/>
    <x v="0"/>
    <n v="224074.96"/>
    <n v="-16957.024000000016"/>
    <n v="-16721.938240000014"/>
    <x v="1"/>
    <x v="0"/>
    <x v="1"/>
    <x v="8"/>
    <x v="0"/>
    <x v="1"/>
    <x v="0"/>
    <n v="-19633.349999999999"/>
    <n v="-19909.36"/>
    <x v="0"/>
    <x v="0"/>
    <x v="0"/>
    <n v="74651.509999999995"/>
    <n v="19633.349999999999"/>
    <n v="0"/>
    <x v="0"/>
    <m/>
  </r>
  <r>
    <n v="28141"/>
    <n v="856"/>
    <d v="2001-09-19T00:00:00"/>
    <x v="8"/>
    <n v="9996666"/>
    <x v="8"/>
    <x v="0"/>
    <n v="4797.7"/>
    <n v="1528"/>
    <n v="1506.82"/>
    <n v="1528"/>
    <n v="3.1840000000000002"/>
    <n v="2.96"/>
    <x v="0"/>
    <n v="4522.88"/>
    <n v="-342.27200000000028"/>
    <n v="-337.52768000000026"/>
    <x v="1"/>
    <x v="0"/>
    <x v="1"/>
    <x v="8"/>
    <x v="0"/>
    <x v="1"/>
    <x v="0"/>
    <n v="-396.29"/>
    <n v="-401.86"/>
    <x v="0"/>
    <x v="7"/>
    <x v="0"/>
    <n v="1506.82"/>
    <n v="396.29"/>
    <n v="0"/>
    <x v="0"/>
    <m/>
  </r>
  <r>
    <n v="28143"/>
    <n v="856"/>
    <d v="2001-09-19T00:00:00"/>
    <x v="8"/>
    <n v="9996666"/>
    <x v="8"/>
    <x v="0"/>
    <n v="6782.09"/>
    <n v="2160"/>
    <n v="2130.0500000000002"/>
    <n v="2160"/>
    <n v="3.1840000000000002"/>
    <n v="2.96"/>
    <x v="0"/>
    <n v="6393.6"/>
    <n v="-483.84"/>
    <n v="-477.13120000000049"/>
    <x v="1"/>
    <x v="0"/>
    <x v="1"/>
    <x v="8"/>
    <x v="0"/>
    <x v="1"/>
    <x v="0"/>
    <n v="-560.20000000000005"/>
    <n v="-568.08000000000004"/>
    <x v="0"/>
    <x v="5"/>
    <x v="0"/>
    <n v="2130.0500000000002"/>
    <n v="560.20000000000005"/>
    <n v="0"/>
    <x v="0"/>
    <m/>
  </r>
  <r>
    <n v="28144"/>
    <n v="856"/>
    <d v="2001-09-19T00:00:00"/>
    <x v="8"/>
    <n v="9996666"/>
    <x v="8"/>
    <x v="0"/>
    <n v="1193.1500000000001"/>
    <n v="380"/>
    <n v="374.73"/>
    <n v="380"/>
    <n v="3.1840000000000002"/>
    <n v="2.96"/>
    <x v="0"/>
    <n v="1124.8"/>
    <n v="-85.120000000000076"/>
    <n v="-83.939520000000073"/>
    <x v="1"/>
    <x v="0"/>
    <x v="1"/>
    <x v="8"/>
    <x v="0"/>
    <x v="1"/>
    <x v="0"/>
    <n v="-98.55"/>
    <n v="-99.94"/>
    <x v="0"/>
    <x v="6"/>
    <x v="0"/>
    <n v="374.73"/>
    <n v="98.55"/>
    <n v="0"/>
    <x v="0"/>
    <m/>
  </r>
  <r>
    <n v="28333"/>
    <n v="879"/>
    <d v="2001-09-27T00:00:00"/>
    <x v="8"/>
    <n v="9996817"/>
    <x v="8"/>
    <x v="0"/>
    <n v="116323.64"/>
    <n v="39959"/>
    <n v="39405.03"/>
    <n v="39959"/>
    <n v="2.952"/>
    <n v="2.96"/>
    <x v="0"/>
    <n v="118278.64"/>
    <n v="319.67200000000031"/>
    <n v="315.24024000000026"/>
    <x v="1"/>
    <x v="0"/>
    <x v="1"/>
    <x v="8"/>
    <x v="0"/>
    <x v="1"/>
    <x v="0"/>
    <n v="-1221.56"/>
    <n v="-1238.73"/>
    <x v="0"/>
    <x v="0"/>
    <x v="0"/>
    <n v="39405.03"/>
    <n v="1221.56"/>
    <n v="0"/>
    <x v="0"/>
    <m/>
  </r>
  <r>
    <n v="28334"/>
    <n v="879"/>
    <d v="2001-09-27T00:00:00"/>
    <x v="8"/>
    <n v="9996817"/>
    <x v="8"/>
    <x v="0"/>
    <n v="16409.73"/>
    <n v="5637"/>
    <n v="5558.85"/>
    <n v="5637"/>
    <n v="2.952"/>
    <n v="2.96"/>
    <x v="0"/>
    <n v="16685.52"/>
    <n v="45.096000000000039"/>
    <n v="44.47080000000004"/>
    <x v="1"/>
    <x v="0"/>
    <x v="1"/>
    <x v="8"/>
    <x v="0"/>
    <x v="1"/>
    <x v="0"/>
    <n v="-172.32"/>
    <n v="-174.75"/>
    <x v="0"/>
    <x v="1"/>
    <x v="0"/>
    <n v="5558.85"/>
    <n v="172.32"/>
    <n v="0"/>
    <x v="0"/>
    <m/>
  </r>
  <r>
    <n v="25098"/>
    <n v="437"/>
    <d v="2001-06-07T00:00:00"/>
    <x v="9"/>
    <n v="9993933"/>
    <x v="0"/>
    <x v="0"/>
    <n v="28380.87"/>
    <n v="108840"/>
    <n v="107097.62"/>
    <n v="108840"/>
    <n v="0.26500000000000001"/>
    <n v="0.16"/>
    <x v="0"/>
    <n v="17414.400000000001"/>
    <n v="-11428.2"/>
    <n v="-11245.250100000001"/>
    <x v="0"/>
    <x v="0"/>
    <x v="0"/>
    <x v="0"/>
    <x v="0"/>
    <x v="1"/>
    <x v="0"/>
    <n v="-14458.18"/>
    <n v="-14693.4"/>
    <x v="0"/>
    <x v="0"/>
    <x v="0"/>
    <n v="0"/>
    <n v="14458.18"/>
    <n v="107097.62"/>
    <x v="0"/>
    <m/>
  </r>
  <r>
    <n v="25442"/>
    <n v="713"/>
    <d v="2001-06-29T00:00:00"/>
    <x v="9"/>
    <n v="9994234"/>
    <x v="0"/>
    <x v="0"/>
    <n v="20875"/>
    <n v="117859"/>
    <n v="115972.24"/>
    <n v="117859"/>
    <n v="0.18"/>
    <n v="0.16"/>
    <x v="0"/>
    <n v="18857.439999999999"/>
    <n v="-2357.1799999999998"/>
    <n v="-2319.4447999999988"/>
    <x v="0"/>
    <x v="0"/>
    <x v="0"/>
    <x v="0"/>
    <x v="0"/>
    <x v="1"/>
    <x v="0"/>
    <n v="-5798.61"/>
    <n v="-5892.95"/>
    <x v="0"/>
    <x v="0"/>
    <x v="0"/>
    <n v="0"/>
    <n v="5798.61"/>
    <n v="115972.24"/>
    <x v="0"/>
    <m/>
  </r>
  <r>
    <n v="20890"/>
    <m/>
    <d v="2000-11-06T00:00:00"/>
    <x v="9"/>
    <n v="319933"/>
    <x v="3"/>
    <x v="0"/>
    <n v="-1.57"/>
    <n v="64"/>
    <n v="62.98"/>
    <n v="64"/>
    <n v="-2.5000000000000001E-2"/>
    <n v="-1.4999999999999999E-2"/>
    <x v="0"/>
    <n v="-0.96"/>
    <n v="0.64"/>
    <n v="0.62980000000000014"/>
    <x v="0"/>
    <x v="0"/>
    <x v="0"/>
    <x v="3"/>
    <x v="0"/>
    <x v="1"/>
    <x v="0"/>
    <n v="0"/>
    <n v="0"/>
    <x v="0"/>
    <x v="2"/>
    <x v="0"/>
    <n v="0"/>
    <n v="0"/>
    <n v="62.98"/>
    <x v="0"/>
    <s v="Sonat Financial Buy - N73427.B Input as Physical s/b Financi"/>
  </r>
  <r>
    <n v="27284"/>
    <n v="824"/>
    <d v="2001-08-20T00:00:00"/>
    <x v="9"/>
    <n v="9995964"/>
    <x v="3"/>
    <x v="0"/>
    <n v="-2178.62"/>
    <n v="177125"/>
    <n v="174289.48"/>
    <n v="177125"/>
    <n v="-1.2500000000000001E-2"/>
    <n v="-1.4999999999999999E-2"/>
    <x v="0"/>
    <n v="-2656.875"/>
    <n v="-442.8125"/>
    <n v="-435.72369999999978"/>
    <x v="0"/>
    <x v="0"/>
    <x v="0"/>
    <x v="3"/>
    <x v="0"/>
    <x v="1"/>
    <x v="0"/>
    <n v="-2178.62"/>
    <n v="-2214.06"/>
    <x v="0"/>
    <x v="2"/>
    <x v="0"/>
    <n v="0"/>
    <n v="2178.62"/>
    <n v="174289.48"/>
    <x v="0"/>
    <m/>
  </r>
  <r>
    <n v="9941"/>
    <m/>
    <d v="2000-07-07T00:00:00"/>
    <x v="9"/>
    <n v="319941"/>
    <x v="4"/>
    <x v="0"/>
    <n v="151.13999999999999"/>
    <n v="-3840"/>
    <n v="-3778.53"/>
    <n v="3840"/>
    <n v="-0.04"/>
    <n v="-0.05"/>
    <x v="0"/>
    <n v="192"/>
    <n v="38.4"/>
    <n v="37.785300000000007"/>
    <x v="0"/>
    <x v="0"/>
    <x v="0"/>
    <x v="4"/>
    <x v="0"/>
    <x v="0"/>
    <x v="0"/>
    <n v="94.46"/>
    <n v="96"/>
    <x v="0"/>
    <x v="0"/>
    <x v="0"/>
    <n v="0"/>
    <n v="-94.46"/>
    <n v="-3778.53"/>
    <x v="0"/>
    <s v="Tetco-ELA Sale Financial - N73425.A"/>
  </r>
  <r>
    <n v="9952"/>
    <m/>
    <d v="2000-07-07T00:00:00"/>
    <x v="9"/>
    <n v="319952"/>
    <x v="5"/>
    <x v="0"/>
    <n v="1438.2"/>
    <n v="3480"/>
    <n v="3424.29"/>
    <n v="3480"/>
    <n v="0.42"/>
    <n v="0.32"/>
    <x v="0"/>
    <n v="1113.5999999999999"/>
    <n v="-348"/>
    <n v="-342.42899999999992"/>
    <x v="0"/>
    <x v="0"/>
    <x v="0"/>
    <x v="5"/>
    <x v="0"/>
    <x v="1"/>
    <x v="0"/>
    <n v="-342.43"/>
    <n v="-348"/>
    <x v="0"/>
    <x v="0"/>
    <x v="0"/>
    <n v="0"/>
    <n v="342.43"/>
    <n v="3424.29"/>
    <x v="0"/>
    <s v="TetcoM3 Buy Financial - N73425.8"/>
  </r>
  <r>
    <n v="27285"/>
    <n v="822"/>
    <d v="2001-08-20T00:00:00"/>
    <x v="9"/>
    <n v="9995965"/>
    <x v="6"/>
    <x v="0"/>
    <n v="3297.52"/>
    <n v="46223"/>
    <n v="45483.03"/>
    <n v="46223"/>
    <n v="7.2499999999999995E-2"/>
    <n v="4.4999999999999998E-2"/>
    <x v="0"/>
    <n v="2080.0349999999999"/>
    <n v="-1271.1324999999999"/>
    <n v="-1250.7833249999999"/>
    <x v="0"/>
    <x v="0"/>
    <x v="0"/>
    <x v="6"/>
    <x v="0"/>
    <x v="1"/>
    <x v="0"/>
    <n v="-1478.2"/>
    <n v="-1502.25"/>
    <x v="0"/>
    <x v="2"/>
    <x v="0"/>
    <n v="0"/>
    <n v="1478.2"/>
    <n v="45483.03"/>
    <x v="0"/>
    <m/>
  </r>
  <r>
    <n v="22124"/>
    <n v="218"/>
    <d v="2001-01-17T00:00:00"/>
    <x v="9"/>
    <n v="9991378"/>
    <x v="8"/>
    <x v="0"/>
    <n v="-538440.09"/>
    <n v="-120000"/>
    <n v="-118078.97"/>
    <n v="120000"/>
    <n v="4.5599999999999996"/>
    <n v="2.88"/>
    <x v="0"/>
    <n v="-345600"/>
    <n v="201600"/>
    <n v="198372.66959999996"/>
    <x v="1"/>
    <x v="0"/>
    <x v="1"/>
    <x v="8"/>
    <x v="0"/>
    <x v="0"/>
    <x v="0"/>
    <n v="193531.43"/>
    <n v="196680"/>
    <x v="0"/>
    <x v="2"/>
    <x v="0"/>
    <n v="-118078.97"/>
    <n v="-193531.43"/>
    <n v="0"/>
    <x v="0"/>
    <s v="DS #000218"/>
  </r>
  <r>
    <n v="24215"/>
    <n v="409"/>
    <d v="2001-04-18T00:00:00"/>
    <x v="9"/>
    <n v="9993176"/>
    <x v="8"/>
    <x v="0"/>
    <n v="-114627.06"/>
    <n v="-25485"/>
    <n v="-25077.02"/>
    <n v="25485"/>
    <n v="4.5709999999999997"/>
    <n v="2.88"/>
    <x v="0"/>
    <n v="-73396.800000000003"/>
    <n v="43095.134999999995"/>
    <n v="42405.240819999999"/>
    <x v="1"/>
    <x v="0"/>
    <x v="1"/>
    <x v="8"/>
    <x v="0"/>
    <x v="0"/>
    <x v="0"/>
    <n v="41377.08"/>
    <n v="42050.25"/>
    <x v="0"/>
    <x v="1"/>
    <x v="0"/>
    <n v="-25077.02"/>
    <n v="-41377.08"/>
    <n v="0"/>
    <x v="0"/>
    <s v="DS #000409"/>
  </r>
  <r>
    <n v="25042"/>
    <n v="352"/>
    <d v="2001-06-05T00:00:00"/>
    <x v="9"/>
    <n v="9992828"/>
    <x v="8"/>
    <x v="0"/>
    <n v="-112755.18"/>
    <n v="-25240"/>
    <n v="-24835.94"/>
    <n v="25240"/>
    <n v="4.54"/>
    <n v="2.88"/>
    <x v="0"/>
    <n v="-72691.199999999997"/>
    <n v="41898.400000000001"/>
    <n v="41227.660400000001"/>
    <x v="1"/>
    <x v="0"/>
    <x v="1"/>
    <x v="8"/>
    <x v="0"/>
    <x v="0"/>
    <x v="0"/>
    <n v="40209.39"/>
    <n v="40863.56"/>
    <x v="0"/>
    <x v="3"/>
    <x v="0"/>
    <n v="-24835.94"/>
    <n v="-40209.39"/>
    <n v="0"/>
    <x v="0"/>
    <s v="DS #000352"/>
  </r>
  <r>
    <n v="25057"/>
    <n v="438"/>
    <d v="2001-06-06T00:00:00"/>
    <x v="9"/>
    <n v="9993419"/>
    <x v="8"/>
    <x v="0"/>
    <n v="-53358.32"/>
    <n v="-11845"/>
    <n v="-11655.38"/>
    <n v="11845"/>
    <n v="4.5780000000000003"/>
    <n v="2.88"/>
    <x v="0"/>
    <n v="-34113.599999999999"/>
    <n v="20112.810000000001"/>
    <n v="19790.835240000004"/>
    <x v="1"/>
    <x v="0"/>
    <x v="1"/>
    <x v="8"/>
    <x v="0"/>
    <x v="0"/>
    <x v="0"/>
    <n v="19312.96"/>
    <n v="19627.16"/>
    <x v="0"/>
    <x v="2"/>
    <x v="0"/>
    <n v="-11655.38"/>
    <n v="-19312.96"/>
    <n v="0"/>
    <x v="0"/>
    <s v="DS #000438"/>
  </r>
  <r>
    <n v="26682"/>
    <n v="730"/>
    <d v="2001-07-11T00:00:00"/>
    <x v="9"/>
    <n v="9995474"/>
    <x v="8"/>
    <x v="0"/>
    <n v="-262430.51"/>
    <n v="-70000"/>
    <n v="-68879.399999999994"/>
    <n v="70000"/>
    <n v="3.81"/>
    <n v="2.88"/>
    <x v="0"/>
    <n v="-201600"/>
    <n v="65100"/>
    <n v="64057.842000000004"/>
    <x v="1"/>
    <x v="0"/>
    <x v="1"/>
    <x v="8"/>
    <x v="0"/>
    <x v="0"/>
    <x v="0"/>
    <n v="61233.78"/>
    <n v="62230"/>
    <x v="0"/>
    <x v="1"/>
    <x v="0"/>
    <n v="-68879.399999999994"/>
    <n v="-61233.78"/>
    <n v="0"/>
    <x v="0"/>
    <m/>
  </r>
  <r>
    <n v="28127"/>
    <n v="843"/>
    <d v="2001-09-19T00:00:00"/>
    <x v="9"/>
    <n v="9996592"/>
    <x v="8"/>
    <x v="0"/>
    <n v="-54899.48"/>
    <n v="-18091"/>
    <n v="-17801.39"/>
    <n v="18091"/>
    <n v="3.0840000000000001"/>
    <n v="2.88"/>
    <x v="0"/>
    <n v="-52102.080000000002"/>
    <n v="3690.5640000000035"/>
    <n v="3631.4835600000033"/>
    <x v="1"/>
    <x v="0"/>
    <x v="1"/>
    <x v="8"/>
    <x v="0"/>
    <x v="0"/>
    <x v="0"/>
    <n v="2901.63"/>
    <n v="2948.83"/>
    <x v="0"/>
    <x v="4"/>
    <x v="0"/>
    <n v="-17801.39"/>
    <n v="-2901.63"/>
    <n v="0"/>
    <x v="0"/>
    <m/>
  </r>
  <r>
    <n v="28129"/>
    <n v="843"/>
    <d v="2001-09-19T00:00:00"/>
    <x v="9"/>
    <n v="9996592"/>
    <x v="8"/>
    <x v="0"/>
    <n v="-37756.86"/>
    <n v="-12442"/>
    <n v="-12242.82"/>
    <n v="12442"/>
    <n v="3.0840000000000001"/>
    <n v="2.88"/>
    <x v="0"/>
    <n v="-35832.959999999999"/>
    <n v="2538.1680000000024"/>
    <n v="2497.5352800000023"/>
    <x v="1"/>
    <x v="0"/>
    <x v="1"/>
    <x v="8"/>
    <x v="0"/>
    <x v="0"/>
    <x v="0"/>
    <n v="1995.58"/>
    <n v="2028.05"/>
    <x v="0"/>
    <x v="0"/>
    <x v="0"/>
    <n v="-12242.82"/>
    <n v="-1995.58"/>
    <n v="0"/>
    <x v="0"/>
    <m/>
  </r>
  <r>
    <n v="28130"/>
    <n v="843"/>
    <d v="2001-09-19T00:00:00"/>
    <x v="9"/>
    <n v="9996592"/>
    <x v="8"/>
    <x v="0"/>
    <n v="-35987.67"/>
    <n v="-11859"/>
    <n v="-11669.15"/>
    <n v="11859"/>
    <n v="3.0840000000000001"/>
    <n v="2.88"/>
    <x v="0"/>
    <n v="-34153.919999999998"/>
    <n v="2419.2360000000022"/>
    <n v="2380.506600000002"/>
    <x v="1"/>
    <x v="0"/>
    <x v="1"/>
    <x v="8"/>
    <x v="0"/>
    <x v="0"/>
    <x v="0"/>
    <n v="1902.07"/>
    <n v="1933.02"/>
    <x v="0"/>
    <x v="1"/>
    <x v="0"/>
    <n v="-11669.15"/>
    <n v="-1902.07"/>
    <n v="0"/>
    <x v="0"/>
    <m/>
  </r>
  <r>
    <n v="28457"/>
    <n v="917"/>
    <d v="2001-10-16T00:00:00"/>
    <x v="9"/>
    <n v="9996946"/>
    <x v="8"/>
    <x v="0"/>
    <n v="-3003633.74"/>
    <n v="-1000000"/>
    <n v="-983991.4"/>
    <n v="1000000"/>
    <n v="3.0525000000000002"/>
    <n v="2.88"/>
    <x v="0"/>
    <n v="-2880000"/>
    <n v="172500"/>
    <n v="169738.51650000032"/>
    <x v="1"/>
    <x v="0"/>
    <x v="1"/>
    <x v="8"/>
    <x v="0"/>
    <x v="0"/>
    <x v="0"/>
    <n v="129394.87"/>
    <n v="131500"/>
    <x v="0"/>
    <x v="1"/>
    <x v="0"/>
    <n v="-983991.4"/>
    <n v="-129394.87"/>
    <n v="0"/>
    <x v="0"/>
    <m/>
  </r>
  <r>
    <n v="28463"/>
    <n v="919"/>
    <d v="2001-10-18T00:00:00"/>
    <x v="9"/>
    <n v="9996952"/>
    <x v="8"/>
    <x v="0"/>
    <n v="-588426.86"/>
    <n v="-200000"/>
    <n v="-196798.28"/>
    <n v="200000"/>
    <n v="2.99"/>
    <n v="2.88"/>
    <x v="0"/>
    <n v="-576000"/>
    <n v="22000.000000000065"/>
    <n v="21647.810800000061"/>
    <x v="1"/>
    <x v="0"/>
    <x v="1"/>
    <x v="8"/>
    <x v="0"/>
    <x v="0"/>
    <x v="0"/>
    <n v="13579.08"/>
    <n v="13800"/>
    <x v="0"/>
    <x v="1"/>
    <x v="0"/>
    <n v="-196798.28"/>
    <n v="-13579.08"/>
    <n v="0"/>
    <x v="0"/>
    <m/>
  </r>
  <r>
    <n v="28523"/>
    <n v="926"/>
    <d v="2001-10-24T00:00:00"/>
    <x v="9"/>
    <n v="9996990"/>
    <x v="8"/>
    <x v="0"/>
    <n v="-1383737.9"/>
    <n v="-450000"/>
    <n v="-442796.13"/>
    <n v="450000"/>
    <n v="3.125"/>
    <n v="2.88"/>
    <x v="0"/>
    <n v="-1296000"/>
    <n v="110250"/>
    <n v="108485.05185000005"/>
    <x v="1"/>
    <x v="0"/>
    <x v="1"/>
    <x v="8"/>
    <x v="0"/>
    <x v="0"/>
    <x v="0"/>
    <n v="90330.41"/>
    <n v="91800"/>
    <x v="0"/>
    <x v="1"/>
    <x v="0"/>
    <n v="-442796.13"/>
    <n v="-90330.41"/>
    <n v="0"/>
    <x v="0"/>
    <m/>
  </r>
  <r>
    <n v="9917"/>
    <m/>
    <d v="2000-07-07T00:00:00"/>
    <x v="9"/>
    <n v="319917"/>
    <x v="8"/>
    <x v="0"/>
    <n v="166.88"/>
    <n v="64"/>
    <n v="62.98"/>
    <n v="64"/>
    <n v="2.65"/>
    <n v="2.9"/>
    <x v="0"/>
    <n v="185.6"/>
    <n v="16"/>
    <n v="15.744999999999999"/>
    <x v="1"/>
    <x v="0"/>
    <x v="1"/>
    <x v="8"/>
    <x v="0"/>
    <x v="1"/>
    <x v="0"/>
    <n v="17.07"/>
    <n v="17.34"/>
    <x v="0"/>
    <x v="0"/>
    <x v="0"/>
    <n v="62.98"/>
    <n v="-17.07"/>
    <n v="0"/>
    <x v="0"/>
    <s v="Nymex Buy N73425.1"/>
  </r>
  <r>
    <n v="22243"/>
    <n v="231"/>
    <d v="2001-01-26T00:00:00"/>
    <x v="9"/>
    <n v="9991399"/>
    <x v="8"/>
    <x v="0"/>
    <n v="42754.43"/>
    <n v="10000"/>
    <n v="9839.91"/>
    <n v="10000"/>
    <n v="4.3449999999999998"/>
    <n v="2.9"/>
    <x v="0"/>
    <n v="29000"/>
    <n v="-14450"/>
    <n v="-14218.669949999998"/>
    <x v="1"/>
    <x v="0"/>
    <x v="1"/>
    <x v="8"/>
    <x v="0"/>
    <x v="1"/>
    <x v="0"/>
    <n v="-14012.04"/>
    <n v="-14240"/>
    <x v="0"/>
    <x v="2"/>
    <x v="0"/>
    <n v="9839.91"/>
    <n v="14012.04"/>
    <n v="0"/>
    <x v="0"/>
    <s v="DS #000231"/>
  </r>
  <r>
    <n v="22256"/>
    <n v="191"/>
    <d v="2001-01-26T00:00:00"/>
    <x v="9"/>
    <n v="9991338"/>
    <x v="8"/>
    <x v="0"/>
    <n v="427052.27"/>
    <n v="100000"/>
    <n v="98399.14"/>
    <n v="100000"/>
    <n v="4.34"/>
    <n v="2.9"/>
    <x v="0"/>
    <n v="290000"/>
    <n v="-144000"/>
    <n v="-141694.7616"/>
    <x v="1"/>
    <x v="0"/>
    <x v="1"/>
    <x v="8"/>
    <x v="0"/>
    <x v="1"/>
    <x v="0"/>
    <n v="-139628.38"/>
    <n v="-141900"/>
    <x v="0"/>
    <x v="2"/>
    <x v="0"/>
    <n v="98399.14"/>
    <n v="139628.38"/>
    <n v="0"/>
    <x v="0"/>
    <s v="DS #000191"/>
  </r>
  <r>
    <n v="22259"/>
    <n v="208"/>
    <d v="2001-01-26T00:00:00"/>
    <x v="9"/>
    <n v="9991361"/>
    <x v="8"/>
    <x v="0"/>
    <n v="273057.61"/>
    <n v="60000"/>
    <n v="59039.48"/>
    <n v="60000"/>
    <n v="4.625"/>
    <n v="2.9"/>
    <x v="0"/>
    <n v="174000"/>
    <n v="-103500"/>
    <n v="-101843.10300000002"/>
    <x v="1"/>
    <x v="0"/>
    <x v="1"/>
    <x v="8"/>
    <x v="0"/>
    <x v="1"/>
    <x v="0"/>
    <n v="-100603.28"/>
    <n v="-102240"/>
    <x v="0"/>
    <x v="2"/>
    <x v="0"/>
    <n v="59039.48"/>
    <n v="100603.28"/>
    <n v="0"/>
    <x v="0"/>
    <s v="DS #000208"/>
  </r>
  <r>
    <n v="22260"/>
    <n v="208"/>
    <d v="2001-01-26T00:00:00"/>
    <x v="9"/>
    <n v="9991361"/>
    <x v="8"/>
    <x v="0"/>
    <n v="45509.599999999999"/>
    <n v="10000"/>
    <n v="9839.91"/>
    <n v="10000"/>
    <n v="4.625"/>
    <n v="2.9"/>
    <x v="0"/>
    <n v="29000"/>
    <n v="-17250"/>
    <n v="-16973.84475"/>
    <x v="1"/>
    <x v="0"/>
    <x v="1"/>
    <x v="8"/>
    <x v="0"/>
    <x v="1"/>
    <x v="0"/>
    <n v="-16767.21"/>
    <n v="-17040"/>
    <x v="0"/>
    <x v="0"/>
    <x v="0"/>
    <n v="9839.91"/>
    <n v="16767.21"/>
    <n v="0"/>
    <x v="0"/>
    <s v="DS #000208"/>
  </r>
  <r>
    <n v="22261"/>
    <n v="208"/>
    <d v="2001-01-26T00:00:00"/>
    <x v="9"/>
    <n v="9991361"/>
    <x v="8"/>
    <x v="0"/>
    <n v="182038.41"/>
    <n v="40000"/>
    <n v="39359.660000000003"/>
    <n v="40000"/>
    <n v="4.625"/>
    <n v="2.9"/>
    <x v="0"/>
    <n v="116000"/>
    <n v="-69000"/>
    <n v="-67895.41350000001"/>
    <x v="1"/>
    <x v="0"/>
    <x v="1"/>
    <x v="8"/>
    <x v="0"/>
    <x v="1"/>
    <x v="0"/>
    <n v="-67068.850000000006"/>
    <n v="-68160"/>
    <x v="0"/>
    <x v="0"/>
    <x v="0"/>
    <n v="39359.660000000003"/>
    <n v="67068.850000000006"/>
    <n v="0"/>
    <x v="0"/>
    <s v="DS #000208"/>
  </r>
  <r>
    <n v="22570"/>
    <n v="295"/>
    <d v="2001-02-16T00:00:00"/>
    <x v="9"/>
    <n v="9991566"/>
    <x v="8"/>
    <x v="0"/>
    <n v="110084.04"/>
    <n v="25000"/>
    <n v="24599.78"/>
    <n v="25000"/>
    <n v="4.4749999999999996"/>
    <n v="2.9"/>
    <x v="0"/>
    <n v="72500"/>
    <n v="-39375"/>
    <n v="-38744.653499999993"/>
    <x v="1"/>
    <x v="0"/>
    <x v="1"/>
    <x v="8"/>
    <x v="0"/>
    <x v="1"/>
    <x v="0"/>
    <n v="-38228.07"/>
    <n v="-38850"/>
    <x v="0"/>
    <x v="2"/>
    <x v="0"/>
    <n v="24599.78"/>
    <n v="38228.07"/>
    <n v="0"/>
    <x v="0"/>
    <s v="DS #000295"/>
  </r>
  <r>
    <n v="22571"/>
    <n v="295"/>
    <d v="2001-02-16T00:00:00"/>
    <x v="9"/>
    <n v="9991566"/>
    <x v="8"/>
    <x v="0"/>
    <n v="88067.23"/>
    <n v="20000"/>
    <n v="19679.830000000002"/>
    <n v="20000"/>
    <n v="4.4749999999999996"/>
    <n v="2.9"/>
    <x v="0"/>
    <n v="58000"/>
    <n v="-31500"/>
    <n v="-30995.732249999997"/>
    <x v="1"/>
    <x v="0"/>
    <x v="1"/>
    <x v="8"/>
    <x v="0"/>
    <x v="1"/>
    <x v="0"/>
    <n v="-30582.45"/>
    <n v="-31080"/>
    <x v="0"/>
    <x v="0"/>
    <x v="0"/>
    <n v="19679.830000000002"/>
    <n v="30582.45"/>
    <n v="0"/>
    <x v="0"/>
    <s v="DS #000295"/>
  </r>
  <r>
    <n v="22572"/>
    <n v="295"/>
    <d v="2001-02-16T00:00:00"/>
    <x v="9"/>
    <n v="9991566"/>
    <x v="8"/>
    <x v="0"/>
    <n v="330252.11"/>
    <n v="75000"/>
    <n v="73799.350000000006"/>
    <n v="75000"/>
    <n v="4.4749999999999996"/>
    <n v="2.9"/>
    <x v="0"/>
    <n v="217500"/>
    <n v="-118125"/>
    <n v="-116233.97624999999"/>
    <x v="1"/>
    <x v="0"/>
    <x v="1"/>
    <x v="8"/>
    <x v="0"/>
    <x v="1"/>
    <x v="0"/>
    <n v="-114684.2"/>
    <n v="-116550"/>
    <x v="0"/>
    <x v="0"/>
    <x v="0"/>
    <n v="73799.350000000006"/>
    <n v="114684.2"/>
    <n v="0"/>
    <x v="0"/>
    <s v="DS #000295"/>
  </r>
  <r>
    <n v="22573"/>
    <n v="295"/>
    <d v="2001-02-16T00:00:00"/>
    <x v="9"/>
    <n v="9991566"/>
    <x v="8"/>
    <x v="0"/>
    <n v="110084.04"/>
    <n v="25000"/>
    <n v="24599.78"/>
    <n v="25000"/>
    <n v="4.4749999999999996"/>
    <n v="2.9"/>
    <x v="0"/>
    <n v="72500"/>
    <n v="-39375"/>
    <n v="-38744.653499999993"/>
    <x v="1"/>
    <x v="0"/>
    <x v="1"/>
    <x v="8"/>
    <x v="0"/>
    <x v="1"/>
    <x v="0"/>
    <n v="-38228.07"/>
    <n v="-38850"/>
    <x v="0"/>
    <x v="3"/>
    <x v="0"/>
    <n v="24599.78"/>
    <n v="38228.07"/>
    <n v="0"/>
    <x v="0"/>
    <s v="DS #000295"/>
  </r>
  <r>
    <n v="22576"/>
    <n v="295"/>
    <d v="2001-02-16T00:00:00"/>
    <x v="9"/>
    <n v="9991566"/>
    <x v="8"/>
    <x v="0"/>
    <n v="264201.69"/>
    <n v="60000"/>
    <n v="59039.48"/>
    <n v="60000"/>
    <n v="4.4749999999999996"/>
    <n v="2.9"/>
    <x v="0"/>
    <n v="174000"/>
    <n v="-94500"/>
    <n v="-92987.180999999982"/>
    <x v="1"/>
    <x v="0"/>
    <x v="1"/>
    <x v="8"/>
    <x v="0"/>
    <x v="1"/>
    <x v="0"/>
    <n v="-91747.36"/>
    <n v="-93240"/>
    <x v="0"/>
    <x v="0"/>
    <x v="0"/>
    <n v="59039.48"/>
    <n v="91747.36"/>
    <n v="0"/>
    <x v="0"/>
    <s v="DS #000295"/>
  </r>
  <r>
    <n v="22640"/>
    <n v="304"/>
    <d v="2001-02-20T00:00:00"/>
    <x v="9"/>
    <n v="9991589"/>
    <x v="8"/>
    <x v="0"/>
    <n v="92367.27"/>
    <n v="21000"/>
    <n v="20663.82"/>
    <n v="21000"/>
    <n v="4.47"/>
    <n v="2.9"/>
    <x v="0"/>
    <n v="60900"/>
    <n v="-32970"/>
    <n v="-32442.197399999997"/>
    <x v="1"/>
    <x v="0"/>
    <x v="1"/>
    <x v="8"/>
    <x v="0"/>
    <x v="1"/>
    <x v="0"/>
    <n v="-32008.26"/>
    <n v="-32529"/>
    <x v="0"/>
    <x v="2"/>
    <x v="0"/>
    <n v="20663.82"/>
    <n v="32008.26"/>
    <n v="0"/>
    <x v="0"/>
    <s v="DS #000304"/>
  </r>
  <r>
    <n v="22641"/>
    <n v="304"/>
    <d v="2001-02-20T00:00:00"/>
    <x v="9"/>
    <n v="9991589"/>
    <x v="8"/>
    <x v="0"/>
    <n v="171539.22"/>
    <n v="39000"/>
    <n v="38375.660000000003"/>
    <n v="39000"/>
    <n v="4.47"/>
    <n v="2.9"/>
    <x v="0"/>
    <n v="113100"/>
    <n v="-61230"/>
    <n v="-60249.786200000002"/>
    <x v="1"/>
    <x v="0"/>
    <x v="1"/>
    <x v="8"/>
    <x v="0"/>
    <x v="1"/>
    <x v="0"/>
    <n v="-59443.9"/>
    <n v="-60411"/>
    <x v="0"/>
    <x v="0"/>
    <x v="0"/>
    <n v="38375.660000000003"/>
    <n v="59443.9"/>
    <n v="0"/>
    <x v="0"/>
    <s v="DS#000304"/>
  </r>
  <r>
    <n v="23777"/>
    <n v="347"/>
    <d v="2001-03-19T00:00:00"/>
    <x v="9"/>
    <n v="9992814"/>
    <x v="8"/>
    <x v="0"/>
    <n v="80084.56"/>
    <n v="18038"/>
    <n v="17749.240000000002"/>
    <n v="18038"/>
    <n v="4.5119999999999996"/>
    <n v="2.9"/>
    <x v="0"/>
    <n v="52310.2"/>
    <n v="-29077.255999999994"/>
    <n v="-28611.774879999997"/>
    <x v="1"/>
    <x v="0"/>
    <x v="1"/>
    <x v="8"/>
    <x v="0"/>
    <x v="1"/>
    <x v="0"/>
    <n v="-28239.040000000001"/>
    <n v="-28698.46"/>
    <x v="0"/>
    <x v="2"/>
    <x v="0"/>
    <n v="17749.240000000002"/>
    <n v="28239.040000000001"/>
    <n v="0"/>
    <x v="0"/>
    <s v="DS #000347"/>
  </r>
  <r>
    <n v="23778"/>
    <n v="347"/>
    <d v="2001-03-19T00:00:00"/>
    <x v="9"/>
    <n v="9992814"/>
    <x v="8"/>
    <x v="0"/>
    <n v="29746.45"/>
    <n v="6700"/>
    <n v="6592.74"/>
    <n v="6700"/>
    <n v="4.5119999999999996"/>
    <n v="2.9"/>
    <x v="0"/>
    <n v="19430"/>
    <n v="-10800.4"/>
    <n v="-10627.496879999997"/>
    <x v="1"/>
    <x v="0"/>
    <x v="1"/>
    <x v="8"/>
    <x v="0"/>
    <x v="1"/>
    <x v="0"/>
    <n v="-10489.05"/>
    <n v="-10659.7"/>
    <x v="0"/>
    <x v="0"/>
    <x v="0"/>
    <n v="6592.74"/>
    <n v="10489.05"/>
    <n v="0"/>
    <x v="0"/>
    <s v="DS #000347"/>
  </r>
  <r>
    <n v="23779"/>
    <n v="347"/>
    <d v="2001-03-19T00:00:00"/>
    <x v="9"/>
    <n v="9992814"/>
    <x v="8"/>
    <x v="0"/>
    <n v="5771.7"/>
    <n v="1300"/>
    <n v="1279.19"/>
    <n v="1300"/>
    <n v="4.5119999999999996"/>
    <n v="2.9"/>
    <x v="0"/>
    <n v="3770"/>
    <n v="-2095.6"/>
    <n v="-2062.0542799999998"/>
    <x v="1"/>
    <x v="0"/>
    <x v="1"/>
    <x v="8"/>
    <x v="0"/>
    <x v="1"/>
    <x v="0"/>
    <n v="-2035.19"/>
    <n v="-2068.3000000000002"/>
    <x v="0"/>
    <x v="0"/>
    <x v="0"/>
    <n v="1279.19"/>
    <n v="2035.19"/>
    <n v="0"/>
    <x v="0"/>
    <s v="DS #000347"/>
  </r>
  <r>
    <n v="23781"/>
    <n v="347"/>
    <d v="2001-03-19T00:00:00"/>
    <x v="9"/>
    <n v="9992814"/>
    <x v="8"/>
    <x v="0"/>
    <n v="44397.69"/>
    <n v="10000"/>
    <n v="9839.91"/>
    <n v="10000"/>
    <n v="4.5119999999999996"/>
    <n v="2.9"/>
    <x v="0"/>
    <n v="29000"/>
    <n v="-16120"/>
    <n v="-15861.934919999996"/>
    <x v="1"/>
    <x v="0"/>
    <x v="1"/>
    <x v="8"/>
    <x v="0"/>
    <x v="1"/>
    <x v="0"/>
    <n v="-15655.3"/>
    <n v="-15910"/>
    <x v="0"/>
    <x v="2"/>
    <x v="0"/>
    <n v="9839.91"/>
    <n v="15655.3"/>
    <n v="0"/>
    <x v="0"/>
    <s v="DS #000347"/>
  </r>
  <r>
    <n v="23799"/>
    <n v="348"/>
    <d v="2001-03-19T00:00:00"/>
    <x v="9"/>
    <n v="9992815"/>
    <x v="8"/>
    <x v="0"/>
    <n v="42551.49"/>
    <n v="9409"/>
    <n v="9258.3799999999992"/>
    <n v="9409"/>
    <n v="4.5960000000000001"/>
    <n v="2.9"/>
    <x v="0"/>
    <n v="27286.1"/>
    <n v="-15957.664000000002"/>
    <n v="-15702.21248"/>
    <x v="1"/>
    <x v="0"/>
    <x v="1"/>
    <x v="8"/>
    <x v="0"/>
    <x v="1"/>
    <x v="0"/>
    <n v="-15507.78"/>
    <n v="-15760.07"/>
    <x v="0"/>
    <x v="0"/>
    <x v="0"/>
    <n v="9258.3799999999992"/>
    <n v="15507.78"/>
    <n v="0"/>
    <x v="0"/>
    <s v="DS #000348"/>
  </r>
  <r>
    <n v="23919"/>
    <n v="359"/>
    <d v="2001-03-30T00:00:00"/>
    <x v="9"/>
    <n v="9992882"/>
    <x v="8"/>
    <x v="0"/>
    <n v="15282.1"/>
    <n v="3366"/>
    <n v="3312.12"/>
    <n v="3366"/>
    <n v="4.6139999999999999"/>
    <n v="2.9"/>
    <x v="0"/>
    <n v="9761.4"/>
    <n v="-5769.3239999999996"/>
    <n v="-5676.9736800000001"/>
    <x v="1"/>
    <x v="0"/>
    <x v="1"/>
    <x v="8"/>
    <x v="0"/>
    <x v="1"/>
    <x v="0"/>
    <n v="-5607.41"/>
    <n v="-5698.64"/>
    <x v="0"/>
    <x v="5"/>
    <x v="0"/>
    <n v="3312.12"/>
    <n v="5607.41"/>
    <n v="0"/>
    <x v="0"/>
    <s v="DS #000359"/>
  </r>
  <r>
    <n v="24140"/>
    <n v="404"/>
    <d v="2001-04-11T00:00:00"/>
    <x v="9"/>
    <n v="9993134"/>
    <x v="8"/>
    <x v="0"/>
    <n v="55024.800000000003"/>
    <n v="12000"/>
    <n v="11807.9"/>
    <n v="12000"/>
    <n v="4.66"/>
    <n v="2.9"/>
    <x v="0"/>
    <n v="34800"/>
    <n v="-21120"/>
    <n v="-20781.904000000002"/>
    <x v="1"/>
    <x v="0"/>
    <x v="1"/>
    <x v="8"/>
    <x v="0"/>
    <x v="1"/>
    <x v="0"/>
    <n v="-20533.93"/>
    <n v="-20868"/>
    <x v="0"/>
    <x v="0"/>
    <x v="0"/>
    <n v="11807.9"/>
    <n v="20533.93"/>
    <n v="0"/>
    <x v="0"/>
    <s v="DS #000404"/>
  </r>
  <r>
    <n v="24193"/>
    <n v="408"/>
    <d v="2001-04-17T00:00:00"/>
    <x v="9"/>
    <n v="9993174"/>
    <x v="8"/>
    <x v="0"/>
    <n v="62897.47"/>
    <n v="13457"/>
    <n v="13241.57"/>
    <n v="13457"/>
    <n v="4.75"/>
    <n v="2.9"/>
    <x v="0"/>
    <n v="39025.300000000003"/>
    <n v="-24895.45"/>
    <n v="-24496.904500000001"/>
    <x v="1"/>
    <x v="0"/>
    <x v="1"/>
    <x v="8"/>
    <x v="0"/>
    <x v="1"/>
    <x v="0"/>
    <n v="-24218.84"/>
    <n v="-24612.85"/>
    <x v="0"/>
    <x v="0"/>
    <x v="0"/>
    <n v="13241.57"/>
    <n v="24218.84"/>
    <n v="0"/>
    <x v="0"/>
    <s v="DS #000408"/>
  </r>
  <r>
    <n v="24224"/>
    <n v="412"/>
    <d v="2001-04-18T00:00:00"/>
    <x v="9"/>
    <n v="9993198"/>
    <x v="8"/>
    <x v="0"/>
    <n v="72653.119999999995"/>
    <n v="15954"/>
    <n v="15698.6"/>
    <n v="15954"/>
    <n v="4.6280000000000001"/>
    <n v="2.9"/>
    <x v="0"/>
    <n v="46266.6"/>
    <n v="-27568.512000000002"/>
    <n v="-27127.180800000006"/>
    <x v="1"/>
    <x v="0"/>
    <x v="1"/>
    <x v="8"/>
    <x v="0"/>
    <x v="1"/>
    <x v="0"/>
    <n v="-26797.51"/>
    <n v="-27233.48"/>
    <x v="0"/>
    <x v="2"/>
    <x v="0"/>
    <n v="15698.6"/>
    <n v="26797.51"/>
    <n v="0"/>
    <x v="0"/>
    <s v="DS#000412"/>
  </r>
  <r>
    <n v="24448"/>
    <n v="404"/>
    <d v="2001-04-26T00:00:00"/>
    <x v="9"/>
    <n v="9993133"/>
    <x v="8"/>
    <x v="0"/>
    <n v="79611.710000000006"/>
    <n v="17362"/>
    <n v="17084.060000000001"/>
    <n v="17362"/>
    <n v="4.66"/>
    <n v="2.9"/>
    <x v="0"/>
    <n v="50349.8"/>
    <n v="-30557.119999999999"/>
    <n v="-30067.945600000006"/>
    <x v="1"/>
    <x v="0"/>
    <x v="1"/>
    <x v="8"/>
    <x v="0"/>
    <x v="1"/>
    <x v="0"/>
    <n v="-29709.18"/>
    <n v="-30192.52"/>
    <x v="0"/>
    <x v="2"/>
    <x v="0"/>
    <n v="17084.060000000001"/>
    <n v="29709.18"/>
    <n v="0"/>
    <x v="0"/>
    <s v="DS #000404"/>
  </r>
  <r>
    <n v="24454"/>
    <n v="438"/>
    <d v="2001-04-26T00:00:00"/>
    <x v="9"/>
    <n v="9993419"/>
    <x v="8"/>
    <x v="0"/>
    <n v="765.8"/>
    <n v="170"/>
    <n v="167.28"/>
    <n v="170"/>
    <n v="4.5780000000000003"/>
    <n v="2.9"/>
    <x v="0"/>
    <n v="493"/>
    <n v="-285.26"/>
    <n v="-280.69584000000009"/>
    <x v="1"/>
    <x v="0"/>
    <x v="1"/>
    <x v="8"/>
    <x v="0"/>
    <x v="1"/>
    <x v="0"/>
    <n v="-277.18"/>
    <n v="-281.69"/>
    <x v="0"/>
    <x v="1"/>
    <x v="0"/>
    <n v="167.28"/>
    <n v="277.18"/>
    <n v="0"/>
    <x v="0"/>
    <s v="DS #000438"/>
  </r>
  <r>
    <n v="24748"/>
    <n v="529"/>
    <d v="2001-05-17T00:00:00"/>
    <x v="9"/>
    <n v="9993675"/>
    <x v="8"/>
    <x v="0"/>
    <n v="90589.42"/>
    <n v="21306"/>
    <n v="20964.919999999998"/>
    <n v="21306"/>
    <n v="4.3209999999999997"/>
    <n v="2.9"/>
    <x v="0"/>
    <n v="61787.4"/>
    <n v="-30275.825999999997"/>
    <n v="-29791.151319999994"/>
    <x v="1"/>
    <x v="0"/>
    <x v="1"/>
    <x v="8"/>
    <x v="0"/>
    <x v="1"/>
    <x v="0"/>
    <n v="-29350.89"/>
    <n v="-29828.400000000001"/>
    <x v="0"/>
    <x v="0"/>
    <x v="0"/>
    <n v="20964.919999999998"/>
    <n v="29350.89"/>
    <n v="0"/>
    <x v="0"/>
    <m/>
  </r>
  <r>
    <n v="24826"/>
    <n v="538"/>
    <d v="2001-05-23T00:00:00"/>
    <x v="9"/>
    <n v="9993710"/>
    <x v="8"/>
    <x v="0"/>
    <n v="3298339.17"/>
    <n v="800000"/>
    <n v="787193.12"/>
    <n v="800000"/>
    <n v="4.1900000000000004"/>
    <n v="2.9"/>
    <x v="0"/>
    <n v="2320000"/>
    <n v="-1032000"/>
    <n v="-1015479.1248000003"/>
    <x v="1"/>
    <x v="0"/>
    <x v="1"/>
    <x v="8"/>
    <x v="0"/>
    <x v="1"/>
    <x v="0"/>
    <n v="-998948.07"/>
    <n v="-1015200"/>
    <x v="0"/>
    <x v="11"/>
    <x v="0"/>
    <n v="787193.12"/>
    <n v="998948.07"/>
    <n v="0"/>
    <x v="0"/>
    <m/>
  </r>
  <r>
    <n v="24869"/>
    <n v="549"/>
    <d v="2001-05-24T00:00:00"/>
    <x v="9"/>
    <n v="9993753"/>
    <x v="8"/>
    <x v="0"/>
    <n v="14097.15"/>
    <n v="3335"/>
    <n v="3281.61"/>
    <n v="3335"/>
    <n v="4.2957999999999998"/>
    <n v="2.9"/>
    <x v="0"/>
    <n v="9671.5"/>
    <n v="-4654.9929999999995"/>
    <n v="-4580.4712380000001"/>
    <x v="1"/>
    <x v="0"/>
    <x v="1"/>
    <x v="8"/>
    <x v="0"/>
    <x v="1"/>
    <x v="0"/>
    <n v="-4511.5600000000004"/>
    <n v="-4584.96"/>
    <x v="0"/>
    <x v="2"/>
    <x v="0"/>
    <n v="3281.61"/>
    <n v="4511.5600000000004"/>
    <n v="0"/>
    <x v="0"/>
    <m/>
  </r>
  <r>
    <n v="24870"/>
    <n v="549"/>
    <d v="2001-05-24T00:00:00"/>
    <x v="9"/>
    <n v="9993754"/>
    <x v="8"/>
    <x v="0"/>
    <n v="12681.09"/>
    <n v="3000"/>
    <n v="2951.97"/>
    <n v="3000"/>
    <n v="4.2957999999999998"/>
    <n v="2.9"/>
    <x v="0"/>
    <n v="8700"/>
    <n v="-4187.3999999999996"/>
    <n v="-4120.3597259999997"/>
    <x v="1"/>
    <x v="0"/>
    <x v="1"/>
    <x v="8"/>
    <x v="0"/>
    <x v="1"/>
    <x v="0"/>
    <n v="-4058.37"/>
    <n v="-4124.3999999999996"/>
    <x v="0"/>
    <x v="0"/>
    <x v="0"/>
    <n v="2951.97"/>
    <n v="4058.37"/>
    <n v="0"/>
    <x v="0"/>
    <m/>
  </r>
  <r>
    <n v="25038"/>
    <n v="596"/>
    <d v="2001-06-04T00:00:00"/>
    <x v="9"/>
    <n v="9993895"/>
    <x v="8"/>
    <x v="0"/>
    <n v="22969.82"/>
    <n v="5791"/>
    <n v="5698.29"/>
    <n v="5791"/>
    <n v="4.0309999999999997"/>
    <n v="2.9"/>
    <x v="0"/>
    <n v="16793.900000000001"/>
    <n v="-6549.6209999999992"/>
    <n v="-6444.765989999999"/>
    <x v="1"/>
    <x v="0"/>
    <x v="1"/>
    <x v="8"/>
    <x v="0"/>
    <x v="1"/>
    <x v="0"/>
    <n v="-6325.11"/>
    <n v="-6428.01"/>
    <x v="0"/>
    <x v="4"/>
    <x v="0"/>
    <n v="5698.29"/>
    <n v="6325.11"/>
    <n v="0"/>
    <x v="0"/>
    <m/>
  </r>
  <r>
    <n v="25059"/>
    <n v="479"/>
    <d v="2001-06-06T00:00:00"/>
    <x v="9"/>
    <n v="9993568"/>
    <x v="8"/>
    <x v="0"/>
    <n v="113434.46"/>
    <n v="26853"/>
    <n v="26423.119999999999"/>
    <n v="26853"/>
    <n v="4.2930000000000001"/>
    <n v="2.9"/>
    <x v="0"/>
    <n v="77873.7"/>
    <n v="-37406.229000000007"/>
    <n v="-36807.406160000006"/>
    <x v="1"/>
    <x v="0"/>
    <x v="1"/>
    <x v="8"/>
    <x v="0"/>
    <x v="1"/>
    <x v="0"/>
    <n v="-36252.519999999997"/>
    <n v="-36842.32"/>
    <x v="0"/>
    <x v="0"/>
    <x v="0"/>
    <n v="26423.119999999999"/>
    <n v="36252.519999999997"/>
    <n v="0"/>
    <x v="0"/>
    <s v="DS #000479"/>
  </r>
  <r>
    <n v="25068"/>
    <n v="593"/>
    <d v="2001-06-06T00:00:00"/>
    <x v="9"/>
    <n v="9993887"/>
    <x v="8"/>
    <x v="0"/>
    <n v="53702.559999999998"/>
    <n v="13459"/>
    <n v="13243.54"/>
    <n v="13459"/>
    <n v="4.0549999999999997"/>
    <n v="2.9"/>
    <x v="0"/>
    <n v="39031.1"/>
    <n v="-15545.144999999997"/>
    <n v="-15296.288699999999"/>
    <x v="1"/>
    <x v="0"/>
    <x v="1"/>
    <x v="8"/>
    <x v="0"/>
    <x v="1"/>
    <x v="0"/>
    <n v="-15018.17"/>
    <n v="-15262.51"/>
    <x v="0"/>
    <x v="0"/>
    <x v="0"/>
    <n v="13243.54"/>
    <n v="15018.17"/>
    <n v="0"/>
    <x v="0"/>
    <m/>
  </r>
  <r>
    <n v="25071"/>
    <n v="445"/>
    <d v="2001-06-06T00:00:00"/>
    <x v="9"/>
    <n v="9993440"/>
    <x v="8"/>
    <x v="0"/>
    <n v="80742.080000000002"/>
    <n v="17920"/>
    <n v="17633.13"/>
    <n v="17920"/>
    <n v="4.5789999999999997"/>
    <n v="2.9"/>
    <x v="0"/>
    <n v="51968"/>
    <n v="-30087.68"/>
    <n v="-29606.025269999998"/>
    <x v="1"/>
    <x v="0"/>
    <x v="1"/>
    <x v="8"/>
    <x v="0"/>
    <x v="1"/>
    <x v="0"/>
    <n v="-29235.72"/>
    <n v="-29711.360000000001"/>
    <x v="0"/>
    <x v="0"/>
    <x v="0"/>
    <n v="17633.13"/>
    <n v="29235.72"/>
    <n v="0"/>
    <x v="0"/>
    <s v="DS #000445"/>
  </r>
  <r>
    <n v="25181"/>
    <n v="621"/>
    <d v="2001-06-13T00:00:00"/>
    <x v="9"/>
    <n v="9994009"/>
    <x v="8"/>
    <x v="0"/>
    <n v="45074.46"/>
    <n v="11054"/>
    <n v="10877.04"/>
    <n v="11054"/>
    <n v="4.1440000000000001"/>
    <n v="2.9"/>
    <x v="0"/>
    <n v="32056.6"/>
    <n v="-13751.176000000003"/>
    <n v="-13531.037760000003"/>
    <x v="1"/>
    <x v="0"/>
    <x v="1"/>
    <x v="8"/>
    <x v="0"/>
    <x v="1"/>
    <x v="0"/>
    <n v="-13302.62"/>
    <n v="-13519.04"/>
    <x v="0"/>
    <x v="0"/>
    <x v="0"/>
    <n v="10877.04"/>
    <n v="13302.62"/>
    <n v="0"/>
    <x v="0"/>
    <m/>
  </r>
  <r>
    <n v="25182"/>
    <n v="621"/>
    <d v="2001-06-13T00:00:00"/>
    <x v="9"/>
    <n v="9994008"/>
    <x v="8"/>
    <x v="0"/>
    <n v="65731.88"/>
    <n v="16120"/>
    <n v="15861.94"/>
    <n v="16120"/>
    <n v="4.1440000000000001"/>
    <n v="2.9"/>
    <x v="0"/>
    <n v="46748"/>
    <n v="-20053.28"/>
    <n v="-19732.253360000002"/>
    <x v="1"/>
    <x v="0"/>
    <x v="1"/>
    <x v="8"/>
    <x v="0"/>
    <x v="1"/>
    <x v="0"/>
    <n v="-19399.150000000001"/>
    <n v="-19714.759999999998"/>
    <x v="0"/>
    <x v="2"/>
    <x v="0"/>
    <n v="15861.94"/>
    <n v="19399.150000000001"/>
    <n v="0"/>
    <x v="0"/>
    <m/>
  </r>
  <r>
    <n v="26646"/>
    <n v="725"/>
    <d v="2001-07-09T00:00:00"/>
    <x v="9"/>
    <n v="9995438"/>
    <x v="8"/>
    <x v="0"/>
    <n v="68715"/>
    <n v="18642"/>
    <n v="18343.57"/>
    <n v="18642"/>
    <n v="3.746"/>
    <n v="2.9"/>
    <x v="0"/>
    <n v="54061.8"/>
    <n v="-15771.132000000001"/>
    <n v="-15518.660220000002"/>
    <x v="1"/>
    <x v="0"/>
    <x v="1"/>
    <x v="8"/>
    <x v="0"/>
    <x v="1"/>
    <x v="0"/>
    <n v="-15133.44"/>
    <n v="-15379.65"/>
    <x v="0"/>
    <x v="0"/>
    <x v="0"/>
    <n v="18343.57"/>
    <n v="15133.44"/>
    <n v="0"/>
    <x v="0"/>
    <m/>
  </r>
  <r>
    <n v="26703"/>
    <n v="736"/>
    <d v="2001-07-13T00:00:00"/>
    <x v="9"/>
    <n v="9995492"/>
    <x v="8"/>
    <x v="0"/>
    <n v="258297.74"/>
    <n v="70000"/>
    <n v="68879.399999999994"/>
    <n v="70000"/>
    <n v="3.75"/>
    <n v="2.9"/>
    <x v="0"/>
    <n v="203000"/>
    <n v="-59500"/>
    <n v="-58547.49"/>
    <x v="1"/>
    <x v="0"/>
    <x v="1"/>
    <x v="8"/>
    <x v="0"/>
    <x v="1"/>
    <x v="0"/>
    <n v="-57101.02"/>
    <n v="-58030"/>
    <x v="0"/>
    <x v="1"/>
    <x v="0"/>
    <n v="68879.399999999994"/>
    <n v="57101.02"/>
    <n v="0"/>
    <x v="0"/>
    <m/>
  </r>
  <r>
    <n v="26849"/>
    <n v="768"/>
    <d v="2001-07-26T00:00:00"/>
    <x v="9"/>
    <n v="9995637"/>
    <x v="8"/>
    <x v="0"/>
    <n v="135148.53"/>
    <n v="36971"/>
    <n v="36379.15"/>
    <n v="36971"/>
    <n v="3.7149999999999999"/>
    <n v="2.9"/>
    <x v="0"/>
    <n v="107215.9"/>
    <n v="-30131.364999999998"/>
    <n v="-29649.007249999999"/>
    <x v="1"/>
    <x v="0"/>
    <x v="1"/>
    <x v="8"/>
    <x v="0"/>
    <x v="1"/>
    <x v="0"/>
    <n v="-28885.040000000001"/>
    <n v="-29354.97"/>
    <x v="0"/>
    <x v="2"/>
    <x v="0"/>
    <n v="36379.15"/>
    <n v="28885.040000000001"/>
    <n v="0"/>
    <x v="0"/>
    <m/>
  </r>
  <r>
    <n v="26851"/>
    <n v="709"/>
    <d v="2001-07-27T00:00:00"/>
    <x v="9"/>
    <n v="9994223"/>
    <x v="8"/>
    <x v="0"/>
    <n v="35768.089999999997"/>
    <n v="10000"/>
    <n v="9839.91"/>
    <n v="10000"/>
    <n v="3.6349999999999998"/>
    <n v="2.9"/>
    <x v="0"/>
    <n v="29000"/>
    <n v="-7350"/>
    <n v="-7232.3338499999991"/>
    <x v="1"/>
    <x v="0"/>
    <x v="1"/>
    <x v="8"/>
    <x v="0"/>
    <x v="1"/>
    <x v="0"/>
    <n v="-7025.7"/>
    <n v="-7140"/>
    <x v="0"/>
    <x v="2"/>
    <x v="0"/>
    <n v="9839.91"/>
    <n v="7025.7"/>
    <n v="0"/>
    <x v="0"/>
    <m/>
  </r>
  <r>
    <n v="27127"/>
    <n v="821"/>
    <d v="2001-08-15T00:00:00"/>
    <x v="9"/>
    <n v="9995822"/>
    <x v="8"/>
    <x v="0"/>
    <n v="218425.43"/>
    <n v="61000"/>
    <n v="60023.48"/>
    <n v="61000"/>
    <n v="3.6389999999999998"/>
    <n v="2.9"/>
    <x v="0"/>
    <n v="176900"/>
    <n v="-45079"/>
    <n v="-44357.351719999999"/>
    <x v="1"/>
    <x v="0"/>
    <x v="1"/>
    <x v="8"/>
    <x v="0"/>
    <x v="1"/>
    <x v="0"/>
    <n v="-43096.86"/>
    <n v="-43798"/>
    <x v="0"/>
    <x v="0"/>
    <x v="0"/>
    <n v="60023.48"/>
    <n v="43096.86"/>
    <n v="0"/>
    <x v="0"/>
    <m/>
  </r>
  <r>
    <n v="27131"/>
    <n v="821"/>
    <d v="2001-08-15T00:00:00"/>
    <x v="9"/>
    <n v="9995826"/>
    <x v="8"/>
    <x v="0"/>
    <n v="14459.05"/>
    <n v="4038"/>
    <n v="3973.36"/>
    <n v="4038"/>
    <n v="3.6389999999999998"/>
    <n v="2.9"/>
    <x v="0"/>
    <n v="11710.2"/>
    <n v="-2984.0819999999994"/>
    <n v="-2936.3130399999995"/>
    <x v="1"/>
    <x v="0"/>
    <x v="1"/>
    <x v="8"/>
    <x v="0"/>
    <x v="1"/>
    <x v="0"/>
    <n v="-2852.87"/>
    <n v="-2899.28"/>
    <x v="0"/>
    <x v="8"/>
    <x v="0"/>
    <n v="3973.36"/>
    <n v="2852.87"/>
    <n v="0"/>
    <x v="0"/>
    <m/>
  </r>
  <r>
    <n v="28058"/>
    <n v="782"/>
    <d v="2001-09-10T00:00:00"/>
    <x v="9"/>
    <n v="9995718"/>
    <x v="8"/>
    <x v="0"/>
    <n v="162246.98000000001"/>
    <n v="44347"/>
    <n v="43637.07"/>
    <n v="44347"/>
    <n v="3.7181000000000002"/>
    <n v="2.9"/>
    <x v="0"/>
    <n v="128606.3"/>
    <n v="-36280.28070000001"/>
    <n v="-35699.486967000012"/>
    <x v="1"/>
    <x v="0"/>
    <x v="1"/>
    <x v="8"/>
    <x v="0"/>
    <x v="1"/>
    <x v="0"/>
    <n v="-34783.11"/>
    <n v="-35348.99"/>
    <x v="0"/>
    <x v="2"/>
    <x v="0"/>
    <n v="43637.07"/>
    <n v="34783.11"/>
    <n v="0"/>
    <x v="0"/>
    <m/>
  </r>
  <r>
    <n v="28098"/>
    <n v="843"/>
    <d v="2001-09-18T00:00:00"/>
    <x v="9"/>
    <n v="9996593"/>
    <x v="8"/>
    <x v="0"/>
    <n v="9407.35"/>
    <n v="3100"/>
    <n v="3050.37"/>
    <n v="3100"/>
    <n v="3.0840000000000001"/>
    <n v="2.9"/>
    <x v="0"/>
    <n v="8990"/>
    <n v="-570.40000000000055"/>
    <n v="-561.26808000000051"/>
    <x v="1"/>
    <x v="0"/>
    <x v="1"/>
    <x v="8"/>
    <x v="0"/>
    <x v="1"/>
    <x v="0"/>
    <n v="-497.21"/>
    <n v="-505.3"/>
    <x v="0"/>
    <x v="9"/>
    <x v="0"/>
    <n v="3050.37"/>
    <n v="497.21"/>
    <n v="0"/>
    <x v="0"/>
    <m/>
  </r>
  <r>
    <n v="28099"/>
    <n v="843"/>
    <d v="2001-09-18T00:00:00"/>
    <x v="9"/>
    <n v="9996593"/>
    <x v="8"/>
    <x v="0"/>
    <n v="73161.88"/>
    <n v="24109"/>
    <n v="23723.05"/>
    <n v="24109"/>
    <n v="3.0840000000000001"/>
    <n v="2.9"/>
    <x v="0"/>
    <n v="69916.100000000006"/>
    <n v="-4436.0560000000041"/>
    <n v="-4365.0412000000033"/>
    <x v="1"/>
    <x v="0"/>
    <x v="1"/>
    <x v="8"/>
    <x v="0"/>
    <x v="1"/>
    <x v="0"/>
    <n v="-3866.86"/>
    <n v="-3929.77"/>
    <x v="0"/>
    <x v="0"/>
    <x v="0"/>
    <n v="23723.05"/>
    <n v="3866.86"/>
    <n v="0"/>
    <x v="0"/>
    <m/>
  </r>
  <r>
    <n v="28100"/>
    <n v="843"/>
    <d v="2001-09-18T00:00:00"/>
    <x v="9"/>
    <n v="9996593"/>
    <x v="8"/>
    <x v="0"/>
    <n v="3338.09"/>
    <n v="1100"/>
    <n v="1082.3900000000001"/>
    <n v="1100"/>
    <n v="3.0840000000000001"/>
    <n v="2.9"/>
    <x v="0"/>
    <n v="3190"/>
    <n v="-202.4"/>
    <n v="-199.1597600000002"/>
    <x v="1"/>
    <x v="0"/>
    <x v="1"/>
    <x v="8"/>
    <x v="0"/>
    <x v="1"/>
    <x v="0"/>
    <n v="-176.43"/>
    <n v="-179.3"/>
    <x v="0"/>
    <x v="10"/>
    <x v="0"/>
    <n v="1082.3900000000001"/>
    <n v="176.43"/>
    <n v="0"/>
    <x v="0"/>
    <m/>
  </r>
  <r>
    <n v="28112"/>
    <n v="825"/>
    <d v="2001-09-18T00:00:00"/>
    <x v="9"/>
    <n v="9995961"/>
    <x v="8"/>
    <x v="0"/>
    <n v="239380.61"/>
    <n v="65839"/>
    <n v="64785.01"/>
    <n v="65839"/>
    <n v="3.6949999999999998"/>
    <n v="2.9"/>
    <x v="0"/>
    <n v="190933.1"/>
    <n v="-52342.004999999997"/>
    <n v="-51504.082949999996"/>
    <x v="1"/>
    <x v="0"/>
    <x v="1"/>
    <x v="8"/>
    <x v="0"/>
    <x v="1"/>
    <x v="0"/>
    <n v="-50143.6"/>
    <n v="-50959.39"/>
    <x v="0"/>
    <x v="2"/>
    <x v="0"/>
    <n v="64785.01"/>
    <n v="50143.6"/>
    <n v="0"/>
    <x v="0"/>
    <m/>
  </r>
  <r>
    <n v="28115"/>
    <n v="825"/>
    <d v="2001-09-18T00:00:00"/>
    <x v="9"/>
    <n v="9995961"/>
    <x v="8"/>
    <x v="0"/>
    <n v="168372.49"/>
    <n v="46309"/>
    <n v="45567.66"/>
    <n v="46309"/>
    <n v="3.6949999999999998"/>
    <n v="2.9"/>
    <x v="0"/>
    <n v="134296.1"/>
    <n v="-36815.654999999999"/>
    <n v="-36226.289700000001"/>
    <x v="1"/>
    <x v="0"/>
    <x v="1"/>
    <x v="8"/>
    <x v="0"/>
    <x v="1"/>
    <x v="0"/>
    <n v="-35269.370000000003"/>
    <n v="-35843.17"/>
    <x v="0"/>
    <x v="0"/>
    <x v="0"/>
    <n v="45567.66"/>
    <n v="35269.370000000003"/>
    <n v="0"/>
    <x v="0"/>
    <m/>
  </r>
  <r>
    <n v="28116"/>
    <n v="825"/>
    <d v="2001-09-18T00:00:00"/>
    <x v="9"/>
    <n v="9995961"/>
    <x v="8"/>
    <x v="0"/>
    <n v="10725.75"/>
    <n v="2950"/>
    <n v="2902.77"/>
    <n v="2950"/>
    <n v="3.6949999999999998"/>
    <n v="2.9"/>
    <x v="0"/>
    <n v="8555"/>
    <n v="-2345.25"/>
    <n v="-2307.7021499999996"/>
    <x v="1"/>
    <x v="0"/>
    <x v="1"/>
    <x v="8"/>
    <x v="0"/>
    <x v="1"/>
    <x v="0"/>
    <n v="-2246.75"/>
    <n v="-2283.3000000000002"/>
    <x v="0"/>
    <x v="10"/>
    <x v="0"/>
    <n v="2902.77"/>
    <n v="2246.75"/>
    <n v="0"/>
    <x v="0"/>
    <m/>
  </r>
  <r>
    <n v="28134"/>
    <n v="823"/>
    <d v="2001-09-19T00:00:00"/>
    <x v="9"/>
    <n v="9995777"/>
    <x v="8"/>
    <x v="0"/>
    <n v="57651.45"/>
    <n v="16546"/>
    <n v="16281.12"/>
    <n v="16546"/>
    <n v="3.5409999999999999"/>
    <n v="2.9"/>
    <x v="0"/>
    <n v="47983.4"/>
    <n v="-10605.986000000001"/>
    <n v="-10436.197920000001"/>
    <x v="1"/>
    <x v="0"/>
    <x v="1"/>
    <x v="8"/>
    <x v="0"/>
    <x v="1"/>
    <x v="0"/>
    <n v="-10094.299999999999"/>
    <n v="-10258.52"/>
    <x v="0"/>
    <x v="2"/>
    <x v="0"/>
    <n v="16281.12"/>
    <n v="10094.299999999999"/>
    <n v="0"/>
    <x v="0"/>
    <m/>
  </r>
  <r>
    <n v="28136"/>
    <n v="856"/>
    <d v="2001-09-19T00:00:00"/>
    <x v="9"/>
    <n v="9996666"/>
    <x v="8"/>
    <x v="0"/>
    <n v="260868.49"/>
    <n v="83264"/>
    <n v="81931.06"/>
    <n v="83264"/>
    <n v="3.1840000000000002"/>
    <n v="2.9"/>
    <x v="0"/>
    <n v="241465.60000000001"/>
    <n v="-23646.976000000021"/>
    <n v="-23268.421040000019"/>
    <x v="1"/>
    <x v="0"/>
    <x v="1"/>
    <x v="8"/>
    <x v="0"/>
    <x v="1"/>
    <x v="0"/>
    <n v="-21547.87"/>
    <n v="-21898.43"/>
    <x v="0"/>
    <x v="0"/>
    <x v="0"/>
    <n v="81931.06"/>
    <n v="21547.87"/>
    <n v="0"/>
    <x v="0"/>
    <m/>
  </r>
  <r>
    <n v="28141"/>
    <n v="856"/>
    <d v="2001-09-19T00:00:00"/>
    <x v="9"/>
    <n v="9996666"/>
    <x v="8"/>
    <x v="0"/>
    <n v="6732.88"/>
    <n v="2149"/>
    <n v="2114.6"/>
    <n v="2149"/>
    <n v="3.1840000000000002"/>
    <n v="2.9"/>
    <x v="0"/>
    <n v="6232.1"/>
    <n v="-610.31600000000049"/>
    <n v="-600.54640000000052"/>
    <x v="1"/>
    <x v="0"/>
    <x v="1"/>
    <x v="8"/>
    <x v="0"/>
    <x v="1"/>
    <x v="0"/>
    <n v="-556.14"/>
    <n v="-565.19000000000005"/>
    <x v="0"/>
    <x v="7"/>
    <x v="0"/>
    <n v="2114.6"/>
    <n v="556.14"/>
    <n v="0"/>
    <x v="0"/>
    <m/>
  </r>
  <r>
    <n v="28143"/>
    <n v="856"/>
    <d v="2001-09-19T00:00:00"/>
    <x v="9"/>
    <n v="9996666"/>
    <x v="8"/>
    <x v="0"/>
    <n v="9543.2099999999991"/>
    <n v="3046"/>
    <n v="2997.24"/>
    <n v="3046"/>
    <n v="3.1840000000000002"/>
    <n v="2.9"/>
    <x v="0"/>
    <n v="8833.4"/>
    <n v="-865.06400000000076"/>
    <n v="-851.21616000000074"/>
    <x v="1"/>
    <x v="0"/>
    <x v="1"/>
    <x v="8"/>
    <x v="0"/>
    <x v="1"/>
    <x v="0"/>
    <n v="-788.27"/>
    <n v="-801.1"/>
    <x v="0"/>
    <x v="5"/>
    <x v="0"/>
    <n v="2997.24"/>
    <n v="788.27"/>
    <n v="0"/>
    <x v="0"/>
    <m/>
  </r>
  <r>
    <n v="28144"/>
    <n v="856"/>
    <d v="2001-09-19T00:00:00"/>
    <x v="9"/>
    <n v="9996666"/>
    <x v="8"/>
    <x v="0"/>
    <n v="1334.67"/>
    <n v="426"/>
    <n v="419.18"/>
    <n v="426"/>
    <n v="3.1840000000000002"/>
    <n v="2.9"/>
    <x v="0"/>
    <n v="1235.4000000000001"/>
    <n v="-120.98400000000011"/>
    <n v="-119.04712000000011"/>
    <x v="1"/>
    <x v="0"/>
    <x v="1"/>
    <x v="8"/>
    <x v="0"/>
    <x v="1"/>
    <x v="0"/>
    <n v="-110.24"/>
    <n v="-112.04"/>
    <x v="0"/>
    <x v="6"/>
    <x v="0"/>
    <n v="419.18"/>
    <n v="110.24"/>
    <n v="0"/>
    <x v="0"/>
    <m/>
  </r>
  <r>
    <n v="28333"/>
    <n v="879"/>
    <d v="2001-09-27T00:00:00"/>
    <x v="9"/>
    <n v="9996817"/>
    <x v="8"/>
    <x v="0"/>
    <n v="155639.01"/>
    <n v="53581"/>
    <n v="52723.24"/>
    <n v="53581"/>
    <n v="2.952"/>
    <n v="2.9"/>
    <x v="0"/>
    <n v="155384.9"/>
    <n v="-2786.2120000000023"/>
    <n v="-2741.6084800000021"/>
    <x v="1"/>
    <x v="0"/>
    <x v="1"/>
    <x v="8"/>
    <x v="0"/>
    <x v="1"/>
    <x v="0"/>
    <n v="-1634.42"/>
    <n v="-1661.01"/>
    <x v="0"/>
    <x v="0"/>
    <x v="0"/>
    <n v="52723.24"/>
    <n v="1634.42"/>
    <n v="0"/>
    <x v="0"/>
    <m/>
  </r>
  <r>
    <n v="28334"/>
    <n v="879"/>
    <d v="2001-09-27T00:00:00"/>
    <x v="9"/>
    <n v="9996817"/>
    <x v="8"/>
    <x v="0"/>
    <n v="16185.23"/>
    <n v="5572"/>
    <n v="5482.8"/>
    <n v="5572"/>
    <n v="2.952"/>
    <n v="2.9"/>
    <x v="0"/>
    <n v="16158.8"/>
    <n v="-289.74400000000026"/>
    <n v="-285.10560000000027"/>
    <x v="1"/>
    <x v="0"/>
    <x v="1"/>
    <x v="8"/>
    <x v="0"/>
    <x v="1"/>
    <x v="0"/>
    <n v="-169.97"/>
    <n v="-172.73"/>
    <x v="0"/>
    <x v="1"/>
    <x v="0"/>
    <n v="5482.8"/>
    <n v="169.97"/>
    <n v="0"/>
    <x v="0"/>
    <m/>
  </r>
  <r>
    <n v="25098"/>
    <n v="437"/>
    <d v="2001-06-07T00:00:00"/>
    <x v="10"/>
    <n v="9993933"/>
    <x v="0"/>
    <x v="0"/>
    <n v="37899.81"/>
    <n v="145674"/>
    <n v="143018.14000000001"/>
    <n v="145674"/>
    <n v="0.26500000000000001"/>
    <n v="0.17"/>
    <x v="0"/>
    <n v="24764.58"/>
    <n v="-13839.03"/>
    <n v="-13586.723300000001"/>
    <x v="0"/>
    <x v="0"/>
    <x v="0"/>
    <x v="0"/>
    <x v="0"/>
    <x v="1"/>
    <x v="0"/>
    <n v="-16447.09"/>
    <n v="-16752.509999999998"/>
    <x v="0"/>
    <x v="0"/>
    <x v="0"/>
    <n v="0"/>
    <n v="16447.09"/>
    <n v="143018.14000000001"/>
    <x v="0"/>
    <m/>
  </r>
  <r>
    <n v="25442"/>
    <n v="713"/>
    <d v="2001-06-29T00:00:00"/>
    <x v="10"/>
    <n v="9994234"/>
    <x v="0"/>
    <x v="0"/>
    <n v="30214.77"/>
    <n v="170977"/>
    <n v="167859.83"/>
    <n v="170977"/>
    <n v="0.18"/>
    <n v="0.17"/>
    <x v="0"/>
    <n v="29066.09"/>
    <n v="-1709.77"/>
    <n v="-1678.5982999999967"/>
    <x v="0"/>
    <x v="0"/>
    <x v="0"/>
    <x v="0"/>
    <x v="0"/>
    <x v="1"/>
    <x v="0"/>
    <n v="-5035.79"/>
    <n v="-5129.3100000000004"/>
    <x v="0"/>
    <x v="0"/>
    <x v="0"/>
    <n v="0"/>
    <n v="5035.79"/>
    <n v="167859.83"/>
    <x v="0"/>
    <m/>
  </r>
  <r>
    <n v="20890"/>
    <m/>
    <d v="2000-11-06T00:00:00"/>
    <x v="10"/>
    <n v="319933"/>
    <x v="3"/>
    <x v="0"/>
    <n v="-2.77"/>
    <n v="113"/>
    <n v="110.94"/>
    <n v="113"/>
    <n v="-2.5000000000000001E-2"/>
    <n v="-1.4999999999999999E-2"/>
    <x v="0"/>
    <n v="-1.6950000000000001"/>
    <n v="1.1299999999999999"/>
    <n v="1.1094000000000002"/>
    <x v="0"/>
    <x v="0"/>
    <x v="0"/>
    <x v="3"/>
    <x v="0"/>
    <x v="1"/>
    <x v="0"/>
    <n v="0"/>
    <n v="0"/>
    <x v="0"/>
    <x v="2"/>
    <x v="0"/>
    <n v="0"/>
    <n v="0"/>
    <n v="110.94"/>
    <x v="0"/>
    <s v="Sonat Financial Buy - N73427.B Input as Physical s/b Financi"/>
  </r>
  <r>
    <n v="27284"/>
    <n v="824"/>
    <d v="2001-08-20T00:00:00"/>
    <x v="10"/>
    <n v="9995964"/>
    <x v="3"/>
    <x v="0"/>
    <n v="-4099.21"/>
    <n v="334027"/>
    <n v="327937.18"/>
    <n v="334027"/>
    <n v="-1.2500000000000001E-2"/>
    <n v="-1.4999999999999999E-2"/>
    <x v="0"/>
    <n v="-5010.4049999999997"/>
    <n v="-835.0675"/>
    <n v="-819.84294999999952"/>
    <x v="0"/>
    <x v="0"/>
    <x v="0"/>
    <x v="3"/>
    <x v="0"/>
    <x v="1"/>
    <x v="0"/>
    <n v="-4099.21"/>
    <n v="-4175.34"/>
    <x v="0"/>
    <x v="2"/>
    <x v="0"/>
    <n v="0"/>
    <n v="4099.21"/>
    <n v="327937.18"/>
    <x v="0"/>
    <m/>
  </r>
  <r>
    <n v="9941"/>
    <m/>
    <d v="2000-07-07T00:00:00"/>
    <x v="10"/>
    <n v="319941"/>
    <x v="4"/>
    <x v="0"/>
    <n v="155.83000000000001"/>
    <n v="-3968"/>
    <n v="-3895.66"/>
    <n v="3968"/>
    <n v="-0.04"/>
    <n v="-0.05"/>
    <x v="0"/>
    <n v="198.4"/>
    <n v="39.68"/>
    <n v="38.956600000000009"/>
    <x v="0"/>
    <x v="0"/>
    <x v="0"/>
    <x v="4"/>
    <x v="0"/>
    <x v="0"/>
    <x v="0"/>
    <n v="97.39"/>
    <n v="99.2"/>
    <x v="0"/>
    <x v="0"/>
    <x v="0"/>
    <n v="0"/>
    <n v="-97.39"/>
    <n v="-3895.66"/>
    <x v="0"/>
    <s v="Tetco-ELA Sale Financial - N73425.A"/>
  </r>
  <r>
    <n v="9952"/>
    <m/>
    <d v="2000-07-07T00:00:00"/>
    <x v="10"/>
    <n v="319952"/>
    <x v="5"/>
    <x v="0"/>
    <n v="1482.78"/>
    <n v="3596"/>
    <n v="3530.44"/>
    <n v="3596"/>
    <n v="0.42"/>
    <n v="0.38"/>
    <x v="0"/>
    <n v="1366.48"/>
    <n v="-143.84"/>
    <n v="-141.21759999999992"/>
    <x v="0"/>
    <x v="0"/>
    <x v="0"/>
    <x v="5"/>
    <x v="0"/>
    <x v="1"/>
    <x v="0"/>
    <n v="-141.22"/>
    <n v="-143.84"/>
    <x v="0"/>
    <x v="0"/>
    <x v="0"/>
    <n v="0"/>
    <n v="141.22"/>
    <n v="3530.44"/>
    <x v="0"/>
    <s v="TetcoM3 Buy Financial - N73425.8"/>
  </r>
  <r>
    <n v="27285"/>
    <n v="822"/>
    <d v="2001-08-20T00:00:00"/>
    <x v="10"/>
    <n v="9995965"/>
    <x v="6"/>
    <x v="0"/>
    <n v="6204.39"/>
    <n v="87167"/>
    <n v="85577.81"/>
    <n v="87167"/>
    <n v="7.2499999999999995E-2"/>
    <n v="4.4999999999999998E-2"/>
    <x v="0"/>
    <n v="3922.5149999999999"/>
    <n v="-2397.0924999999997"/>
    <n v="-2353.3897749999996"/>
    <x v="0"/>
    <x v="0"/>
    <x v="0"/>
    <x v="6"/>
    <x v="0"/>
    <x v="1"/>
    <x v="0"/>
    <n v="-2781.28"/>
    <n v="-2832.93"/>
    <x v="0"/>
    <x v="2"/>
    <x v="0"/>
    <n v="0"/>
    <n v="2781.28"/>
    <n v="85577.81"/>
    <x v="0"/>
    <m/>
  </r>
  <r>
    <n v="22124"/>
    <n v="218"/>
    <d v="2001-01-17T00:00:00"/>
    <x v="10"/>
    <n v="9991378"/>
    <x v="8"/>
    <x v="0"/>
    <n v="-537223.72"/>
    <n v="-120000"/>
    <n v="-117812.22"/>
    <n v="120000"/>
    <n v="4.5599999999999996"/>
    <n v="2.89"/>
    <x v="0"/>
    <n v="-346800"/>
    <n v="200400"/>
    <n v="196746.40739999994"/>
    <x v="1"/>
    <x v="0"/>
    <x v="1"/>
    <x v="8"/>
    <x v="0"/>
    <x v="0"/>
    <x v="0"/>
    <n v="190148.92"/>
    <n v="193680"/>
    <x v="0"/>
    <x v="2"/>
    <x v="0"/>
    <n v="-117812.22"/>
    <n v="-190148.92"/>
    <n v="0"/>
    <x v="0"/>
    <s v="DS #000218"/>
  </r>
  <r>
    <n v="24215"/>
    <n v="409"/>
    <d v="2001-04-18T00:00:00"/>
    <x v="10"/>
    <n v="9993176"/>
    <x v="8"/>
    <x v="0"/>
    <n v="-155984.75"/>
    <n v="-34713"/>
    <n v="-34080.129999999997"/>
    <n v="34713"/>
    <n v="4.577"/>
    <n v="2.89"/>
    <x v="0"/>
    <n v="-100320.57"/>
    <n v="58560.830999999991"/>
    <n v="57493.179309999992"/>
    <x v="1"/>
    <x v="0"/>
    <x v="1"/>
    <x v="8"/>
    <x v="0"/>
    <x v="0"/>
    <x v="0"/>
    <n v="55584.69"/>
    <n v="56616.9"/>
    <x v="0"/>
    <x v="1"/>
    <x v="0"/>
    <n v="-34080.129999999997"/>
    <n v="-55584.69"/>
    <n v="0"/>
    <x v="0"/>
    <s v="DS #000409"/>
  </r>
  <r>
    <n v="25042"/>
    <n v="352"/>
    <d v="2001-06-05T00:00:00"/>
    <x v="10"/>
    <n v="9992828"/>
    <x v="8"/>
    <x v="0"/>
    <n v="-203644.67"/>
    <n v="-45739"/>
    <n v="-44905.11"/>
    <n v="45739"/>
    <n v="4.5350000000000001"/>
    <n v="2.89"/>
    <x v="0"/>
    <n v="-132185.71"/>
    <n v="75240.654999999999"/>
    <n v="73868.90595"/>
    <x v="1"/>
    <x v="0"/>
    <x v="1"/>
    <x v="8"/>
    <x v="0"/>
    <x v="0"/>
    <x v="0"/>
    <n v="71354.22"/>
    <n v="72679.27"/>
    <x v="0"/>
    <x v="3"/>
    <x v="0"/>
    <n v="-44905.11"/>
    <n v="-71354.22"/>
    <n v="0"/>
    <x v="0"/>
    <s v="DS #000352"/>
  </r>
  <r>
    <n v="25058"/>
    <n v="438"/>
    <d v="2001-06-06T00:00:00"/>
    <x v="10"/>
    <n v="9993419"/>
    <x v="8"/>
    <x v="0"/>
    <n v="-110906.2"/>
    <n v="-24622"/>
    <n v="-24173.1"/>
    <n v="24622"/>
    <n v="4.5880000000000001"/>
    <n v="2.89"/>
    <x v="0"/>
    <n v="-71157.58"/>
    <n v="41808.155999999995"/>
    <n v="41045.923799999997"/>
    <x v="1"/>
    <x v="0"/>
    <x v="1"/>
    <x v="8"/>
    <x v="0"/>
    <x v="0"/>
    <x v="0"/>
    <n v="39692.239999999998"/>
    <n v="40429.32"/>
    <x v="0"/>
    <x v="0"/>
    <x v="0"/>
    <n v="-24173.1"/>
    <n v="-39692.239999999998"/>
    <n v="0"/>
    <x v="0"/>
    <s v="DS #000438"/>
  </r>
  <r>
    <n v="26682"/>
    <n v="730"/>
    <d v="2001-07-11T00:00:00"/>
    <x v="10"/>
    <n v="9995474"/>
    <x v="8"/>
    <x v="0"/>
    <n v="-261837.66"/>
    <n v="-70000"/>
    <n v="-68723.789999999994"/>
    <n v="70000"/>
    <n v="3.81"/>
    <n v="2.89"/>
    <x v="0"/>
    <n v="-202300"/>
    <n v="64400"/>
    <n v="63225.886799999986"/>
    <x v="1"/>
    <x v="0"/>
    <x v="1"/>
    <x v="8"/>
    <x v="0"/>
    <x v="0"/>
    <x v="0"/>
    <n v="59377.36"/>
    <n v="60480"/>
    <x v="0"/>
    <x v="1"/>
    <x v="0"/>
    <n v="-68723.789999999994"/>
    <n v="-59377.36"/>
    <n v="0"/>
    <x v="0"/>
    <m/>
  </r>
  <r>
    <n v="28125"/>
    <n v="833"/>
    <d v="2001-09-19T00:00:00"/>
    <x v="10"/>
    <n v="9996553"/>
    <x v="8"/>
    <x v="0"/>
    <n v="-196323.07"/>
    <n v="-55240"/>
    <n v="-54232.89"/>
    <n v="55240"/>
    <n v="3.62"/>
    <n v="2.89"/>
    <x v="0"/>
    <n v="-159643.6"/>
    <n v="40325.199999999997"/>
    <n v="39590.009699999995"/>
    <x v="1"/>
    <x v="0"/>
    <x v="1"/>
    <x v="8"/>
    <x v="0"/>
    <x v="0"/>
    <x v="0"/>
    <n v="36552.97"/>
    <n v="37231.760000000002"/>
    <x v="0"/>
    <x v="4"/>
    <x v="0"/>
    <n v="-54232.89"/>
    <n v="-36552.97"/>
    <n v="0"/>
    <x v="0"/>
    <m/>
  </r>
  <r>
    <n v="28126"/>
    <n v="833"/>
    <d v="2001-09-19T00:00:00"/>
    <x v="10"/>
    <n v="9996553"/>
    <x v="8"/>
    <x v="0"/>
    <n v="-53949.75"/>
    <n v="-15180"/>
    <n v="-14903.25"/>
    <n v="15180"/>
    <n v="3.62"/>
    <n v="2.89"/>
    <x v="0"/>
    <n v="-43870.2"/>
    <n v="11081.4"/>
    <n v="10879.372499999999"/>
    <x v="1"/>
    <x v="0"/>
    <x v="1"/>
    <x v="8"/>
    <x v="0"/>
    <x v="0"/>
    <x v="0"/>
    <n v="10044.790000000001"/>
    <n v="10231.32"/>
    <x v="0"/>
    <x v="1"/>
    <x v="0"/>
    <n v="-14903.25"/>
    <n v="-10044.790000000001"/>
    <n v="0"/>
    <x v="0"/>
    <m/>
  </r>
  <r>
    <n v="28457"/>
    <n v="917"/>
    <d v="2001-10-16T00:00:00"/>
    <x v="10"/>
    <n v="9996946"/>
    <x v="8"/>
    <x v="0"/>
    <n v="-2996848.33"/>
    <n v="-1000000"/>
    <n v="-981768.49"/>
    <n v="1000000"/>
    <n v="3.0525000000000002"/>
    <n v="2.89"/>
    <x v="0"/>
    <n v="-2890000"/>
    <n v="162500"/>
    <n v="159537.37962500009"/>
    <x v="1"/>
    <x v="0"/>
    <x v="1"/>
    <x v="8"/>
    <x v="0"/>
    <x v="0"/>
    <x v="0"/>
    <n v="104558.34"/>
    <n v="106500"/>
    <x v="0"/>
    <x v="1"/>
    <x v="0"/>
    <n v="-981768.49"/>
    <n v="-104558.34"/>
    <n v="0"/>
    <x v="0"/>
    <m/>
  </r>
  <r>
    <n v="28463"/>
    <n v="919"/>
    <d v="2001-10-18T00:00:00"/>
    <x v="10"/>
    <n v="9996952"/>
    <x v="8"/>
    <x v="0"/>
    <n v="-587097.56000000006"/>
    <n v="-200000"/>
    <n v="-196353.7"/>
    <n v="200000"/>
    <n v="2.99"/>
    <n v="2.89"/>
    <x v="0"/>
    <n v="-578000"/>
    <n v="20000"/>
    <n v="19635.37"/>
    <x v="1"/>
    <x v="0"/>
    <x v="1"/>
    <x v="8"/>
    <x v="0"/>
    <x v="0"/>
    <x v="0"/>
    <n v="8639.56"/>
    <n v="8800"/>
    <x v="0"/>
    <x v="1"/>
    <x v="0"/>
    <n v="-196353.7"/>
    <n v="-8639.56"/>
    <n v="0"/>
    <x v="0"/>
    <m/>
  </r>
  <r>
    <n v="28523"/>
    <n v="926"/>
    <d v="2001-10-24T00:00:00"/>
    <x v="10"/>
    <n v="9996990"/>
    <x v="8"/>
    <x v="0"/>
    <n v="-1380611.95"/>
    <n v="-450000"/>
    <n v="-441795.82"/>
    <n v="450000"/>
    <n v="3.125"/>
    <n v="2.89"/>
    <x v="0"/>
    <n v="-1300500"/>
    <n v="105750"/>
    <n v="103822.01769999995"/>
    <x v="1"/>
    <x v="0"/>
    <x v="1"/>
    <x v="8"/>
    <x v="0"/>
    <x v="0"/>
    <x v="0"/>
    <n v="79081.45"/>
    <n v="80550"/>
    <x v="0"/>
    <x v="1"/>
    <x v="0"/>
    <n v="-441795.82"/>
    <n v="-79081.45"/>
    <n v="0"/>
    <x v="0"/>
    <m/>
  </r>
  <r>
    <n v="9917"/>
    <m/>
    <d v="2000-07-07T00:00:00"/>
    <x v="10"/>
    <n v="319917"/>
    <x v="8"/>
    <x v="0"/>
    <n v="297.2"/>
    <n v="113"/>
    <n v="110.94"/>
    <n v="113"/>
    <n v="2.6789000000000001"/>
    <n v="2.91"/>
    <x v="0"/>
    <n v="328.83"/>
    <n v="26.114300000000011"/>
    <n v="25.638234000000008"/>
    <x v="1"/>
    <x v="0"/>
    <x v="1"/>
    <x v="8"/>
    <x v="0"/>
    <x v="1"/>
    <x v="0"/>
    <n v="29.63"/>
    <n v="30.18"/>
    <x v="0"/>
    <x v="0"/>
    <x v="0"/>
    <n v="110.94"/>
    <n v="-29.63"/>
    <n v="0"/>
    <x v="0"/>
    <s v="Nymex Buy N73425.1"/>
  </r>
  <r>
    <n v="22243"/>
    <n v="231"/>
    <d v="2001-01-26T00:00:00"/>
    <x v="10"/>
    <n v="9991399"/>
    <x v="8"/>
    <x v="0"/>
    <n v="42657.84"/>
    <n v="10000"/>
    <n v="9817.68"/>
    <n v="10000"/>
    <n v="4.3449999999999998"/>
    <n v="2.91"/>
    <x v="0"/>
    <n v="29100"/>
    <n v="-14350"/>
    <n v="-14088.370799999997"/>
    <x v="1"/>
    <x v="0"/>
    <x v="1"/>
    <x v="8"/>
    <x v="0"/>
    <x v="1"/>
    <x v="0"/>
    <n v="-13734.94"/>
    <n v="-13990"/>
    <x v="0"/>
    <x v="2"/>
    <x v="0"/>
    <n v="9817.68"/>
    <n v="13734.94"/>
    <n v="0"/>
    <x v="0"/>
    <s v="DS #000231"/>
  </r>
  <r>
    <n v="22256"/>
    <n v="191"/>
    <d v="2001-01-26T00:00:00"/>
    <x v="10"/>
    <n v="9991338"/>
    <x v="8"/>
    <x v="0"/>
    <n v="426087.53"/>
    <n v="100000"/>
    <n v="98176.85"/>
    <n v="100000"/>
    <n v="4.34"/>
    <n v="2.91"/>
    <x v="0"/>
    <n v="291000"/>
    <n v="-143000"/>
    <n v="-140392.89549999998"/>
    <x v="1"/>
    <x v="0"/>
    <x v="1"/>
    <x v="8"/>
    <x v="0"/>
    <x v="1"/>
    <x v="0"/>
    <n v="-136858.53"/>
    <n v="-139400"/>
    <x v="0"/>
    <x v="2"/>
    <x v="0"/>
    <n v="98176.85"/>
    <n v="136858.53"/>
    <n v="0"/>
    <x v="0"/>
    <s v="DS #000191"/>
  </r>
  <r>
    <n v="22259"/>
    <n v="208"/>
    <d v="2001-01-26T00:00:00"/>
    <x v="10"/>
    <n v="9991361"/>
    <x v="8"/>
    <x v="0"/>
    <n v="272440.76"/>
    <n v="60000"/>
    <n v="58906.11"/>
    <n v="60000"/>
    <n v="4.625"/>
    <n v="2.91"/>
    <x v="0"/>
    <n v="174600"/>
    <n v="-102900"/>
    <n v="-101023.97864999999"/>
    <x v="1"/>
    <x v="0"/>
    <x v="1"/>
    <x v="8"/>
    <x v="0"/>
    <x v="1"/>
    <x v="0"/>
    <n v="-98903.360000000001"/>
    <n v="-100740"/>
    <x v="0"/>
    <x v="2"/>
    <x v="0"/>
    <n v="58906.11"/>
    <n v="98903.360000000001"/>
    <n v="0"/>
    <x v="0"/>
    <s v="DS #000208"/>
  </r>
  <r>
    <n v="22260"/>
    <n v="208"/>
    <d v="2001-01-26T00:00:00"/>
    <x v="10"/>
    <n v="9991361"/>
    <x v="8"/>
    <x v="0"/>
    <n v="45406.79"/>
    <n v="10000"/>
    <n v="9817.68"/>
    <n v="10000"/>
    <n v="4.625"/>
    <n v="2.91"/>
    <x v="0"/>
    <n v="29100"/>
    <n v="-17150"/>
    <n v="-16837.321199999998"/>
    <x v="1"/>
    <x v="0"/>
    <x v="1"/>
    <x v="8"/>
    <x v="0"/>
    <x v="1"/>
    <x v="0"/>
    <n v="-16483.89"/>
    <n v="-16790"/>
    <x v="0"/>
    <x v="0"/>
    <x v="0"/>
    <n v="9817.68"/>
    <n v="16483.89"/>
    <n v="0"/>
    <x v="0"/>
    <s v="DS #000208"/>
  </r>
  <r>
    <n v="22261"/>
    <n v="208"/>
    <d v="2001-01-26T00:00:00"/>
    <x v="10"/>
    <n v="9991361"/>
    <x v="8"/>
    <x v="0"/>
    <n v="181627.17"/>
    <n v="40000"/>
    <n v="39270.74"/>
    <n v="40000"/>
    <n v="4.625"/>
    <n v="2.91"/>
    <x v="0"/>
    <n v="116400"/>
    <n v="-68600"/>
    <n v="-67349.319099999993"/>
    <x v="1"/>
    <x v="0"/>
    <x v="1"/>
    <x v="8"/>
    <x v="0"/>
    <x v="1"/>
    <x v="0"/>
    <n v="-65935.570000000007"/>
    <n v="-67160"/>
    <x v="0"/>
    <x v="0"/>
    <x v="0"/>
    <n v="39270.74"/>
    <n v="65935.570000000007"/>
    <n v="0"/>
    <x v="0"/>
    <s v="DS #000208"/>
  </r>
  <r>
    <n v="22570"/>
    <n v="295"/>
    <d v="2001-02-16T00:00:00"/>
    <x v="10"/>
    <n v="9991566"/>
    <x v="8"/>
    <x v="0"/>
    <n v="219670.7"/>
    <n v="50000"/>
    <n v="49088.42"/>
    <n v="50000"/>
    <n v="4.4749999999999996"/>
    <n v="2.91"/>
    <x v="0"/>
    <n v="145500"/>
    <n v="-78250"/>
    <n v="-76823.377299999978"/>
    <x v="1"/>
    <x v="0"/>
    <x v="1"/>
    <x v="8"/>
    <x v="0"/>
    <x v="1"/>
    <x v="0"/>
    <n v="-75056.2"/>
    <n v="-76450"/>
    <x v="0"/>
    <x v="2"/>
    <x v="0"/>
    <n v="49088.42"/>
    <n v="75056.2"/>
    <n v="0"/>
    <x v="0"/>
    <s v="DS #000295"/>
  </r>
  <r>
    <n v="22571"/>
    <n v="295"/>
    <d v="2001-02-16T00:00:00"/>
    <x v="10"/>
    <n v="9991566"/>
    <x v="8"/>
    <x v="0"/>
    <n v="219670.7"/>
    <n v="50000"/>
    <n v="49088.42"/>
    <n v="50000"/>
    <n v="4.4749999999999996"/>
    <n v="2.91"/>
    <x v="0"/>
    <n v="145500"/>
    <n v="-78250"/>
    <n v="-76823.377299999978"/>
    <x v="1"/>
    <x v="0"/>
    <x v="1"/>
    <x v="8"/>
    <x v="0"/>
    <x v="1"/>
    <x v="0"/>
    <n v="-75056.2"/>
    <n v="-76450"/>
    <x v="0"/>
    <x v="0"/>
    <x v="0"/>
    <n v="49088.42"/>
    <n v="75056.2"/>
    <n v="0"/>
    <x v="0"/>
    <s v="DS #000295"/>
  </r>
  <r>
    <n v="22572"/>
    <n v="295"/>
    <d v="2001-02-16T00:00:00"/>
    <x v="10"/>
    <n v="9991566"/>
    <x v="8"/>
    <x v="0"/>
    <n v="329506.05"/>
    <n v="75000"/>
    <n v="73632.639999999999"/>
    <n v="75000"/>
    <n v="4.4749999999999996"/>
    <n v="2.91"/>
    <x v="0"/>
    <n v="218250"/>
    <n v="-117375"/>
    <n v="-115235.08159999996"/>
    <x v="1"/>
    <x v="0"/>
    <x v="1"/>
    <x v="8"/>
    <x v="0"/>
    <x v="1"/>
    <x v="0"/>
    <n v="-112584.3"/>
    <n v="-114675"/>
    <x v="0"/>
    <x v="0"/>
    <x v="0"/>
    <n v="73632.639999999999"/>
    <n v="112584.3"/>
    <n v="0"/>
    <x v="0"/>
    <s v="DS #000295"/>
  </r>
  <r>
    <n v="22573"/>
    <n v="295"/>
    <d v="2001-02-16T00:00:00"/>
    <x v="10"/>
    <n v="9991566"/>
    <x v="8"/>
    <x v="0"/>
    <n v="197703.63"/>
    <n v="45000"/>
    <n v="44179.58"/>
    <n v="45000"/>
    <n v="4.4749999999999996"/>
    <n v="2.91"/>
    <x v="0"/>
    <n v="130950"/>
    <n v="-70425"/>
    <n v="-69141.042699999976"/>
    <x v="1"/>
    <x v="0"/>
    <x v="1"/>
    <x v="8"/>
    <x v="0"/>
    <x v="1"/>
    <x v="0"/>
    <n v="-67550.58"/>
    <n v="-68805"/>
    <x v="0"/>
    <x v="3"/>
    <x v="0"/>
    <n v="44179.58"/>
    <n v="67550.58"/>
    <n v="0"/>
    <x v="0"/>
    <s v="DS #000295"/>
  </r>
  <r>
    <n v="22574"/>
    <n v="295"/>
    <d v="2001-02-16T00:00:00"/>
    <x v="10"/>
    <n v="9991566"/>
    <x v="8"/>
    <x v="0"/>
    <n v="21967.07"/>
    <n v="5000"/>
    <n v="4908.84"/>
    <n v="5000"/>
    <n v="4.4749999999999996"/>
    <n v="2.91"/>
    <x v="0"/>
    <n v="14550"/>
    <n v="-7825"/>
    <n v="-7682.3345999999974"/>
    <x v="1"/>
    <x v="0"/>
    <x v="1"/>
    <x v="8"/>
    <x v="0"/>
    <x v="1"/>
    <x v="0"/>
    <n v="-7505.62"/>
    <n v="-7645"/>
    <x v="0"/>
    <x v="5"/>
    <x v="0"/>
    <n v="4908.84"/>
    <n v="7505.62"/>
    <n v="0"/>
    <x v="0"/>
    <s v="DS #000295"/>
  </r>
  <r>
    <n v="22576"/>
    <n v="295"/>
    <d v="2001-02-16T00:00:00"/>
    <x v="10"/>
    <n v="9991566"/>
    <x v="8"/>
    <x v="0"/>
    <n v="483275.54"/>
    <n v="110000"/>
    <n v="107994.53"/>
    <n v="110000"/>
    <n v="4.4749999999999996"/>
    <n v="2.91"/>
    <x v="0"/>
    <n v="320100"/>
    <n v="-172150"/>
    <n v="-169011.43944999995"/>
    <x v="1"/>
    <x v="0"/>
    <x v="1"/>
    <x v="8"/>
    <x v="0"/>
    <x v="1"/>
    <x v="0"/>
    <n v="-165123.64000000001"/>
    <n v="-168190"/>
    <x v="0"/>
    <x v="0"/>
    <x v="0"/>
    <n v="107994.53"/>
    <n v="165123.64000000001"/>
    <n v="0"/>
    <x v="0"/>
    <s v="DS #000295"/>
  </r>
  <r>
    <n v="22640"/>
    <n v="304"/>
    <d v="2001-02-20T00:00:00"/>
    <x v="10"/>
    <n v="9991589"/>
    <x v="8"/>
    <x v="0"/>
    <n v="285252.84000000003"/>
    <n v="65000"/>
    <n v="63814.95"/>
    <n v="65000"/>
    <n v="4.47"/>
    <n v="2.91"/>
    <x v="0"/>
    <n v="189150"/>
    <n v="-101400"/>
    <n v="-99551.321999999971"/>
    <x v="1"/>
    <x v="0"/>
    <x v="1"/>
    <x v="8"/>
    <x v="0"/>
    <x v="1"/>
    <x v="0"/>
    <n v="-97253.99"/>
    <n v="-99060"/>
    <x v="0"/>
    <x v="2"/>
    <x v="0"/>
    <n v="63814.95"/>
    <n v="97253.99"/>
    <n v="0"/>
    <x v="0"/>
    <s v="DS #000304"/>
  </r>
  <r>
    <n v="22641"/>
    <n v="304"/>
    <d v="2001-02-20T00:00:00"/>
    <x v="10"/>
    <n v="9991589"/>
    <x v="8"/>
    <x v="0"/>
    <n v="109712.63"/>
    <n v="25000"/>
    <n v="24544.21"/>
    <n v="25000"/>
    <n v="4.47"/>
    <n v="2.91"/>
    <x v="0"/>
    <n v="72750"/>
    <n v="-39000"/>
    <n v="-38288.967599999989"/>
    <x v="1"/>
    <x v="0"/>
    <x v="1"/>
    <x v="8"/>
    <x v="0"/>
    <x v="1"/>
    <x v="0"/>
    <n v="-37405.379999999997"/>
    <n v="-38100"/>
    <x v="0"/>
    <x v="0"/>
    <x v="0"/>
    <n v="24544.21"/>
    <n v="37405.379999999997"/>
    <n v="0"/>
    <x v="0"/>
    <s v="DS#000304"/>
  </r>
  <r>
    <n v="23777"/>
    <n v="347"/>
    <d v="2001-03-19T00:00:00"/>
    <x v="10"/>
    <n v="9992814"/>
    <x v="8"/>
    <x v="0"/>
    <n v="166891.34"/>
    <n v="37717"/>
    <n v="37029.360000000001"/>
    <n v="37717"/>
    <n v="4.5069999999999997"/>
    <n v="2.91"/>
    <x v="0"/>
    <n v="109756.47"/>
    <n v="-60234.048999999985"/>
    <n v="-59135.887919999986"/>
    <x v="1"/>
    <x v="0"/>
    <x v="1"/>
    <x v="8"/>
    <x v="0"/>
    <x v="1"/>
    <x v="0"/>
    <n v="-57802.83"/>
    <n v="-58876.24"/>
    <x v="0"/>
    <x v="2"/>
    <x v="0"/>
    <n v="37029.360000000001"/>
    <n v="57802.83"/>
    <n v="0"/>
    <x v="0"/>
    <s v="DS #000347"/>
  </r>
  <r>
    <n v="23778"/>
    <n v="347"/>
    <d v="2001-03-19T00:00:00"/>
    <x v="10"/>
    <n v="9992814"/>
    <x v="8"/>
    <x v="0"/>
    <n v="75222.12"/>
    <n v="17000"/>
    <n v="16690.060000000001"/>
    <n v="17000"/>
    <n v="4.5069999999999997"/>
    <n v="2.91"/>
    <x v="0"/>
    <n v="49470"/>
    <n v="-27149"/>
    <n v="-26654.025819999995"/>
    <x v="1"/>
    <x v="0"/>
    <x v="1"/>
    <x v="8"/>
    <x v="0"/>
    <x v="1"/>
    <x v="0"/>
    <n v="-26053.19"/>
    <n v="-26537"/>
    <x v="0"/>
    <x v="0"/>
    <x v="0"/>
    <n v="16690.060000000001"/>
    <n v="26053.19"/>
    <n v="0"/>
    <x v="0"/>
    <s v="DS #000347"/>
  </r>
  <r>
    <n v="23779"/>
    <n v="347"/>
    <d v="2001-03-19T00:00:00"/>
    <x v="10"/>
    <n v="9992814"/>
    <x v="8"/>
    <x v="0"/>
    <n v="5752.28"/>
    <n v="1300"/>
    <n v="1276.3"/>
    <n v="1300"/>
    <n v="4.5069999999999997"/>
    <n v="2.91"/>
    <x v="0"/>
    <n v="3783"/>
    <n v="-2076.1"/>
    <n v="-2038.2510999999993"/>
    <x v="1"/>
    <x v="0"/>
    <x v="1"/>
    <x v="8"/>
    <x v="0"/>
    <x v="1"/>
    <x v="0"/>
    <n v="-1992.3"/>
    <n v="-2029.3"/>
    <x v="0"/>
    <x v="0"/>
    <x v="0"/>
    <n v="1276.3"/>
    <n v="1992.3"/>
    <n v="0"/>
    <x v="0"/>
    <s v="DS #000347"/>
  </r>
  <r>
    <n v="23781"/>
    <n v="347"/>
    <d v="2001-03-19T00:00:00"/>
    <x v="10"/>
    <n v="9992814"/>
    <x v="8"/>
    <x v="0"/>
    <n v="47345.69"/>
    <n v="10700"/>
    <n v="10504.92"/>
    <n v="10700"/>
    <n v="4.5069999999999997"/>
    <n v="2.91"/>
    <x v="0"/>
    <n v="31137"/>
    <n v="-17087.900000000001"/>
    <n v="-16776.357239999994"/>
    <x v="1"/>
    <x v="0"/>
    <x v="1"/>
    <x v="8"/>
    <x v="0"/>
    <x v="1"/>
    <x v="0"/>
    <n v="-16398.18"/>
    <n v="-16702.7"/>
    <x v="0"/>
    <x v="2"/>
    <x v="0"/>
    <n v="10504.92"/>
    <n v="16398.18"/>
    <n v="0"/>
    <x v="0"/>
    <s v="DS #000347"/>
  </r>
  <r>
    <n v="23783"/>
    <n v="347"/>
    <d v="2001-03-19T00:00:00"/>
    <x v="10"/>
    <n v="9992814"/>
    <x v="8"/>
    <x v="0"/>
    <n v="17699.32"/>
    <n v="4000"/>
    <n v="3927.07"/>
    <n v="4000"/>
    <n v="4.5069999999999997"/>
    <n v="2.91"/>
    <x v="0"/>
    <n v="11640"/>
    <n v="-6388"/>
    <n v="-6271.530789999998"/>
    <x v="1"/>
    <x v="0"/>
    <x v="1"/>
    <x v="8"/>
    <x v="0"/>
    <x v="1"/>
    <x v="0"/>
    <n v="-6130.16"/>
    <n v="-6244"/>
    <x v="0"/>
    <x v="2"/>
    <x v="0"/>
    <n v="3927.07"/>
    <n v="6130.16"/>
    <n v="0"/>
    <x v="0"/>
    <s v="DS #000347"/>
  </r>
  <r>
    <n v="23799"/>
    <n v="348"/>
    <d v="2001-03-19T00:00:00"/>
    <x v="10"/>
    <n v="9992815"/>
    <x v="8"/>
    <x v="0"/>
    <n v="100224.3"/>
    <n v="22236"/>
    <n v="21830.6"/>
    <n v="22236"/>
    <n v="4.5910000000000002"/>
    <n v="2.91"/>
    <x v="0"/>
    <n v="64706.76"/>
    <n v="-37378.716"/>
    <n v="-36697.238599999997"/>
    <x v="1"/>
    <x v="0"/>
    <x v="1"/>
    <x v="8"/>
    <x v="0"/>
    <x v="1"/>
    <x v="0"/>
    <n v="-35911.339999999997"/>
    <n v="-36578.22"/>
    <x v="0"/>
    <x v="0"/>
    <x v="0"/>
    <n v="21830.6"/>
    <n v="35911.339999999997"/>
    <n v="0"/>
    <x v="0"/>
    <s v="DS #000348"/>
  </r>
  <r>
    <n v="23919"/>
    <n v="359"/>
    <d v="2001-03-30T00:00:00"/>
    <x v="10"/>
    <n v="9992882"/>
    <x v="8"/>
    <x v="0"/>
    <n v="21492.9"/>
    <n v="4755"/>
    <n v="4668.3100000000004"/>
    <n v="4755"/>
    <n v="4.6040000000000001"/>
    <n v="2.91"/>
    <x v="0"/>
    <n v="13837.05"/>
    <n v="-8054.97"/>
    <n v="-7908.1171400000003"/>
    <x v="1"/>
    <x v="0"/>
    <x v="1"/>
    <x v="8"/>
    <x v="0"/>
    <x v="1"/>
    <x v="0"/>
    <n v="-7740.06"/>
    <n v="-7883.79"/>
    <x v="0"/>
    <x v="5"/>
    <x v="0"/>
    <n v="4668.3100000000004"/>
    <n v="7740.06"/>
    <n v="0"/>
    <x v="0"/>
    <s v="DS #000359"/>
  </r>
  <r>
    <n v="24140"/>
    <n v="404"/>
    <d v="2001-04-11T00:00:00"/>
    <x v="10"/>
    <n v="9993134"/>
    <x v="8"/>
    <x v="0"/>
    <n v="112546.01"/>
    <n v="24600"/>
    <n v="24151.5"/>
    <n v="24600"/>
    <n v="4.66"/>
    <n v="2.91"/>
    <x v="0"/>
    <n v="71586"/>
    <n v="-43050"/>
    <n v="-42265.125"/>
    <x v="1"/>
    <x v="0"/>
    <x v="1"/>
    <x v="8"/>
    <x v="0"/>
    <x v="1"/>
    <x v="0"/>
    <n v="-41395.68"/>
    <n v="-42164.4"/>
    <x v="0"/>
    <x v="0"/>
    <x v="0"/>
    <n v="24151.5"/>
    <n v="41395.68"/>
    <n v="0"/>
    <x v="0"/>
    <s v="DS #000404"/>
  </r>
  <r>
    <n v="24193"/>
    <n v="408"/>
    <d v="2001-04-17T00:00:00"/>
    <x v="10"/>
    <n v="9993174"/>
    <x v="8"/>
    <x v="0"/>
    <n v="181112.46"/>
    <n v="38788"/>
    <n v="38080.839999999997"/>
    <n v="38788"/>
    <n v="4.7560000000000002"/>
    <n v="2.91"/>
    <x v="0"/>
    <n v="112873.08"/>
    <n v="-71602.648000000001"/>
    <n v="-70297.230639999994"/>
    <x v="1"/>
    <x v="0"/>
    <x v="1"/>
    <x v="8"/>
    <x v="0"/>
    <x v="1"/>
    <x v="0"/>
    <n v="-68926.31"/>
    <n v="-70206.28"/>
    <x v="0"/>
    <x v="0"/>
    <x v="0"/>
    <n v="38080.839999999997"/>
    <n v="68926.31"/>
    <n v="0"/>
    <x v="0"/>
    <s v="DS #000408"/>
  </r>
  <r>
    <n v="24224"/>
    <n v="412"/>
    <d v="2001-04-18T00:00:00"/>
    <x v="10"/>
    <n v="9993198"/>
    <x v="8"/>
    <x v="0"/>
    <n v="142119.92000000001"/>
    <n v="31225"/>
    <n v="30655.72"/>
    <n v="31225"/>
    <n v="4.6360000000000001"/>
    <n v="2.91"/>
    <x v="0"/>
    <n v="90864.75"/>
    <n v="-53894.35"/>
    <n v="-52911.772720000001"/>
    <x v="1"/>
    <x v="0"/>
    <x v="1"/>
    <x v="8"/>
    <x v="0"/>
    <x v="1"/>
    <x v="0"/>
    <n v="-51808.17"/>
    <n v="-52770.25"/>
    <x v="0"/>
    <x v="2"/>
    <x v="0"/>
    <n v="30655.72"/>
    <n v="51808.17"/>
    <n v="0"/>
    <x v="0"/>
    <s v="DS#000412"/>
  </r>
  <r>
    <n v="24448"/>
    <n v="404"/>
    <d v="2001-04-26T00:00:00"/>
    <x v="10"/>
    <n v="9993133"/>
    <x v="8"/>
    <x v="0"/>
    <n v="155551.4"/>
    <n v="34000"/>
    <n v="33380.129999999997"/>
    <n v="34000"/>
    <n v="4.66"/>
    <n v="2.91"/>
    <x v="0"/>
    <n v="98940"/>
    <n v="-59500"/>
    <n v="-58415.227499999994"/>
    <x v="1"/>
    <x v="0"/>
    <x v="1"/>
    <x v="8"/>
    <x v="0"/>
    <x v="1"/>
    <x v="0"/>
    <n v="-57213.54"/>
    <n v="-58276"/>
    <x v="0"/>
    <x v="2"/>
    <x v="0"/>
    <n v="33380.129999999997"/>
    <n v="57213.54"/>
    <n v="0"/>
    <x v="0"/>
    <s v="DS #000404"/>
  </r>
  <r>
    <n v="24454"/>
    <n v="438"/>
    <d v="2001-04-26T00:00:00"/>
    <x v="10"/>
    <n v="9993419"/>
    <x v="8"/>
    <x v="0"/>
    <n v="1054.02"/>
    <n v="234"/>
    <n v="229.73"/>
    <n v="234"/>
    <n v="4.5880000000000001"/>
    <n v="2.91"/>
    <x v="0"/>
    <n v="680.94"/>
    <n v="-392.65199999999999"/>
    <n v="-385.48693999999995"/>
    <x v="1"/>
    <x v="0"/>
    <x v="1"/>
    <x v="8"/>
    <x v="0"/>
    <x v="1"/>
    <x v="0"/>
    <n v="-377.22"/>
    <n v="-384.23"/>
    <x v="0"/>
    <x v="1"/>
    <x v="0"/>
    <n v="229.73"/>
    <n v="377.22"/>
    <n v="0"/>
    <x v="0"/>
    <s v="DS #000438"/>
  </r>
  <r>
    <n v="24748"/>
    <n v="529"/>
    <d v="2001-05-17T00:00:00"/>
    <x v="10"/>
    <n v="9993675"/>
    <x v="8"/>
    <x v="0"/>
    <n v="247324.12"/>
    <n v="58166"/>
    <n v="57105.55"/>
    <n v="58166"/>
    <n v="4.3310000000000004"/>
    <n v="2.91"/>
    <x v="0"/>
    <n v="169263.06"/>
    <n v="-82653.886000000013"/>
    <n v="-81146.986550000016"/>
    <x v="1"/>
    <x v="0"/>
    <x v="1"/>
    <x v="8"/>
    <x v="0"/>
    <x v="1"/>
    <x v="0"/>
    <n v="-79091.179999999993"/>
    <n v="-80559.91"/>
    <x v="0"/>
    <x v="0"/>
    <x v="0"/>
    <n v="57105.55"/>
    <n v="79091.179999999993"/>
    <n v="0"/>
    <x v="0"/>
    <m/>
  </r>
  <r>
    <n v="24826"/>
    <n v="538"/>
    <d v="2001-05-23T00:00:00"/>
    <x v="10"/>
    <n v="9993710"/>
    <x v="8"/>
    <x v="0"/>
    <n v="1645444"/>
    <n v="400000"/>
    <n v="392707.4"/>
    <n v="400000"/>
    <n v="4.1900000000000004"/>
    <n v="2.91"/>
    <x v="0"/>
    <n v="1164000"/>
    <n v="-512000"/>
    <n v="-502665.47200000013"/>
    <x v="1"/>
    <x v="0"/>
    <x v="1"/>
    <x v="8"/>
    <x v="0"/>
    <x v="1"/>
    <x v="0"/>
    <n v="-488528"/>
    <n v="-497600"/>
    <x v="0"/>
    <x v="11"/>
    <x v="0"/>
    <n v="392707.4"/>
    <n v="488528"/>
    <n v="0"/>
    <x v="0"/>
    <m/>
  </r>
  <r>
    <n v="24869"/>
    <n v="549"/>
    <d v="2001-05-24T00:00:00"/>
    <x v="10"/>
    <n v="9993753"/>
    <x v="8"/>
    <x v="0"/>
    <n v="25393.25"/>
    <n v="6000"/>
    <n v="5890.61"/>
    <n v="6000"/>
    <n v="4.3108000000000004"/>
    <n v="2.91"/>
    <x v="0"/>
    <n v="17460"/>
    <n v="-8404.7999999999993"/>
    <n v="-8251.5664880000004"/>
    <x v="1"/>
    <x v="0"/>
    <x v="1"/>
    <x v="8"/>
    <x v="0"/>
    <x v="1"/>
    <x v="0"/>
    <n v="-8039.51"/>
    <n v="-8188.8"/>
    <x v="0"/>
    <x v="2"/>
    <x v="0"/>
    <n v="5890.61"/>
    <n v="8039.51"/>
    <n v="0"/>
    <x v="0"/>
    <m/>
  </r>
  <r>
    <n v="24870"/>
    <n v="549"/>
    <d v="2001-05-24T00:00:00"/>
    <x v="10"/>
    <n v="9993754"/>
    <x v="8"/>
    <x v="0"/>
    <n v="36879.46"/>
    <n v="8714"/>
    <n v="8555.1299999999992"/>
    <n v="8714"/>
    <n v="4.3108000000000004"/>
    <n v="2.91"/>
    <x v="0"/>
    <n v="25357.74"/>
    <n v="-12206.571200000002"/>
    <n v="-11984.026104"/>
    <x v="1"/>
    <x v="0"/>
    <x v="1"/>
    <x v="8"/>
    <x v="0"/>
    <x v="1"/>
    <x v="0"/>
    <n v="-11676.04"/>
    <n v="-11892.87"/>
    <x v="0"/>
    <x v="0"/>
    <x v="0"/>
    <n v="8555.1299999999992"/>
    <n v="11676.04"/>
    <n v="0"/>
    <x v="0"/>
    <m/>
  </r>
  <r>
    <n v="25038"/>
    <n v="596"/>
    <d v="2001-06-04T00:00:00"/>
    <x v="10"/>
    <n v="9993895"/>
    <x v="8"/>
    <x v="0"/>
    <n v="65316.19"/>
    <n v="16431"/>
    <n v="16131.44"/>
    <n v="16431"/>
    <n v="4.0490000000000004"/>
    <n v="2.91"/>
    <x v="0"/>
    <n v="47814.21"/>
    <n v="-18714.909000000003"/>
    <n v="-18373.710160000006"/>
    <x v="1"/>
    <x v="0"/>
    <x v="1"/>
    <x v="8"/>
    <x v="0"/>
    <x v="1"/>
    <x v="0"/>
    <n v="-17792.98"/>
    <n v="-18123.39"/>
    <x v="0"/>
    <x v="4"/>
    <x v="0"/>
    <n v="16131.44"/>
    <n v="17792.98"/>
    <n v="0"/>
    <x v="0"/>
    <m/>
  </r>
  <r>
    <n v="25059"/>
    <n v="479"/>
    <d v="2001-06-06T00:00:00"/>
    <x v="10"/>
    <n v="9993568"/>
    <x v="8"/>
    <x v="0"/>
    <n v="205304.67"/>
    <n v="48598"/>
    <n v="47711.99"/>
    <n v="48598"/>
    <n v="4.3029999999999999"/>
    <n v="2.91"/>
    <x v="0"/>
    <n v="141420.18"/>
    <n v="-67697.013999999996"/>
    <n v="-66462.802069999991"/>
    <x v="1"/>
    <x v="0"/>
    <x v="1"/>
    <x v="8"/>
    <x v="0"/>
    <x v="1"/>
    <x v="0"/>
    <n v="-64745.16"/>
    <n v="-65947.490000000005"/>
    <x v="0"/>
    <x v="0"/>
    <x v="0"/>
    <n v="47711.99"/>
    <n v="64745.16"/>
    <n v="0"/>
    <x v="0"/>
    <s v="DS #000479"/>
  </r>
  <r>
    <n v="25068"/>
    <n v="593"/>
    <d v="2001-06-06T00:00:00"/>
    <x v="10"/>
    <n v="9993887"/>
    <x v="8"/>
    <x v="0"/>
    <n v="85139.19"/>
    <n v="21386"/>
    <n v="20996.1"/>
    <n v="21386"/>
    <n v="4.0549999999999997"/>
    <n v="2.91"/>
    <x v="0"/>
    <n v="62233.26"/>
    <n v="-24486.97"/>
    <n v="-24040.534499999991"/>
    <x v="1"/>
    <x v="0"/>
    <x v="1"/>
    <x v="8"/>
    <x v="0"/>
    <x v="1"/>
    <x v="0"/>
    <n v="-23284.68"/>
    <n v="-23717.07"/>
    <x v="0"/>
    <x v="0"/>
    <x v="0"/>
    <n v="20996.1"/>
    <n v="23284.68"/>
    <n v="0"/>
    <x v="0"/>
    <m/>
  </r>
  <r>
    <n v="25071"/>
    <n v="445"/>
    <d v="2001-06-06T00:00:00"/>
    <x v="10"/>
    <n v="9993440"/>
    <x v="8"/>
    <x v="0"/>
    <n v="86903.42"/>
    <n v="19289"/>
    <n v="18937.330000000002"/>
    <n v="19289"/>
    <n v="4.5890000000000004"/>
    <n v="2.91"/>
    <x v="0"/>
    <n v="56130.99"/>
    <n v="-32386.231000000003"/>
    <n v="-31795.777070000007"/>
    <x v="1"/>
    <x v="0"/>
    <x v="1"/>
    <x v="8"/>
    <x v="0"/>
    <x v="1"/>
    <x v="0"/>
    <n v="-31114.04"/>
    <n v="-31691.83"/>
    <x v="0"/>
    <x v="0"/>
    <x v="0"/>
    <n v="18937.330000000002"/>
    <n v="31114.04"/>
    <n v="0"/>
    <x v="0"/>
    <s v="DS #000445"/>
  </r>
  <r>
    <n v="25181"/>
    <n v="621"/>
    <d v="2001-06-13T00:00:00"/>
    <x v="10"/>
    <n v="9994009"/>
    <x v="8"/>
    <x v="0"/>
    <n v="108334.23"/>
    <n v="26500"/>
    <n v="26016.87"/>
    <n v="26500"/>
    <n v="4.1639999999999997"/>
    <n v="2.91"/>
    <x v="0"/>
    <n v="77115"/>
    <n v="-33231"/>
    <n v="-32625.154979999988"/>
    <x v="1"/>
    <x v="0"/>
    <x v="1"/>
    <x v="8"/>
    <x v="0"/>
    <x v="1"/>
    <x v="0"/>
    <n v="-31688.54"/>
    <n v="-32277"/>
    <x v="0"/>
    <x v="0"/>
    <x v="0"/>
    <n v="26016.87"/>
    <n v="31688.54"/>
    <n v="0"/>
    <x v="0"/>
    <m/>
  </r>
  <r>
    <n v="25182"/>
    <n v="621"/>
    <d v="2001-06-13T00:00:00"/>
    <x v="10"/>
    <n v="9994008"/>
    <x v="8"/>
    <x v="0"/>
    <n v="133950.16"/>
    <n v="32766"/>
    <n v="32168.63"/>
    <n v="32766"/>
    <n v="4.1639999999999997"/>
    <n v="2.91"/>
    <x v="0"/>
    <n v="95349.06"/>
    <n v="-41088.563999999984"/>
    <n v="-40339.462019999984"/>
    <x v="1"/>
    <x v="0"/>
    <x v="1"/>
    <x v="8"/>
    <x v="0"/>
    <x v="1"/>
    <x v="0"/>
    <n v="-39181.39"/>
    <n v="-39908.99"/>
    <x v="0"/>
    <x v="2"/>
    <x v="0"/>
    <n v="32168.63"/>
    <n v="39181.39"/>
    <n v="0"/>
    <x v="0"/>
    <m/>
  </r>
  <r>
    <n v="26646"/>
    <n v="725"/>
    <d v="2001-07-09T00:00:00"/>
    <x v="10"/>
    <n v="9995438"/>
    <x v="8"/>
    <x v="0"/>
    <n v="123228.89"/>
    <n v="33153"/>
    <n v="32548.57"/>
    <n v="33153"/>
    <n v="3.786"/>
    <n v="2.91"/>
    <x v="0"/>
    <n v="96475.23"/>
    <n v="-29042.027999999995"/>
    <n v="-28512.547319999998"/>
    <x v="1"/>
    <x v="0"/>
    <x v="1"/>
    <x v="8"/>
    <x v="0"/>
    <x v="1"/>
    <x v="0"/>
    <n v="-27340.799999999999"/>
    <n v="-27848.52"/>
    <x v="0"/>
    <x v="0"/>
    <x v="0"/>
    <n v="32548.57"/>
    <n v="27340.799999999999"/>
    <n v="0"/>
    <x v="0"/>
    <m/>
  </r>
  <r>
    <n v="26703"/>
    <n v="736"/>
    <d v="2001-07-13T00:00:00"/>
    <x v="10"/>
    <n v="9995492"/>
    <x v="8"/>
    <x v="0"/>
    <n v="257714.23"/>
    <n v="70000"/>
    <n v="68723.789999999994"/>
    <n v="70000"/>
    <n v="3.75"/>
    <n v="2.91"/>
    <x v="0"/>
    <n v="203700"/>
    <n v="-58800"/>
    <n v="-57727.983599999985"/>
    <x v="1"/>
    <x v="0"/>
    <x v="1"/>
    <x v="8"/>
    <x v="0"/>
    <x v="1"/>
    <x v="0"/>
    <n v="-55253.93"/>
    <n v="-56280"/>
    <x v="0"/>
    <x v="1"/>
    <x v="0"/>
    <n v="68723.789999999994"/>
    <n v="55253.93"/>
    <n v="0"/>
    <x v="0"/>
    <m/>
  </r>
  <r>
    <n v="26849"/>
    <n v="768"/>
    <d v="2001-07-26T00:00:00"/>
    <x v="10"/>
    <n v="9995637"/>
    <x v="8"/>
    <x v="0"/>
    <n v="85967.16"/>
    <n v="23507"/>
    <n v="23078.43"/>
    <n v="23507"/>
    <n v="3.7250000000000001"/>
    <n v="2.91"/>
    <x v="0"/>
    <n v="68405.37"/>
    <n v="-19158.204999999998"/>
    <n v="-18808.920449999998"/>
    <x v="1"/>
    <x v="0"/>
    <x v="1"/>
    <x v="8"/>
    <x v="0"/>
    <x v="1"/>
    <x v="0"/>
    <n v="-17978.099999999999"/>
    <n v="-18311.95"/>
    <x v="0"/>
    <x v="2"/>
    <x v="0"/>
    <n v="23078.43"/>
    <n v="17978.099999999999"/>
    <n v="0"/>
    <x v="0"/>
    <m/>
  </r>
  <r>
    <n v="26851"/>
    <n v="709"/>
    <d v="2001-07-27T00:00:00"/>
    <x v="10"/>
    <n v="9994223"/>
    <x v="8"/>
    <x v="0"/>
    <n v="200436.7"/>
    <n v="55705"/>
    <n v="54689.41"/>
    <n v="55705"/>
    <n v="3.665"/>
    <n v="2.91"/>
    <x v="0"/>
    <n v="162101.54999999999"/>
    <n v="-42057.274999999994"/>
    <n v="-41290.504549999998"/>
    <x v="1"/>
    <x v="0"/>
    <x v="1"/>
    <x v="8"/>
    <x v="0"/>
    <x v="1"/>
    <x v="0"/>
    <n v="-39321.69"/>
    <n v="-40051.9"/>
    <x v="0"/>
    <x v="2"/>
    <x v="0"/>
    <n v="54689.41"/>
    <n v="39321.69"/>
    <n v="0"/>
    <x v="0"/>
    <m/>
  </r>
  <r>
    <n v="27127"/>
    <n v="821"/>
    <d v="2001-08-15T00:00:00"/>
    <x v="10"/>
    <n v="9995822"/>
    <x v="8"/>
    <x v="0"/>
    <n v="369298.11"/>
    <n v="103000"/>
    <n v="101122.15"/>
    <n v="103000"/>
    <n v="3.6520000000000001"/>
    <n v="2.91"/>
    <x v="0"/>
    <n v="299730"/>
    <n v="-76426"/>
    <n v="-75032.635299999994"/>
    <x v="1"/>
    <x v="0"/>
    <x v="1"/>
    <x v="8"/>
    <x v="0"/>
    <x v="1"/>
    <x v="0"/>
    <n v="-71392.240000000005"/>
    <n v="-72718"/>
    <x v="0"/>
    <x v="0"/>
    <x v="0"/>
    <n v="101122.15"/>
    <n v="71392.240000000005"/>
    <n v="0"/>
    <x v="0"/>
    <m/>
  </r>
  <r>
    <n v="27131"/>
    <n v="821"/>
    <d v="2001-08-15T00:00:00"/>
    <x v="10"/>
    <n v="9995826"/>
    <x v="8"/>
    <x v="0"/>
    <n v="31121.43"/>
    <n v="8680"/>
    <n v="8521.75"/>
    <n v="8680"/>
    <n v="3.6520000000000001"/>
    <n v="2.91"/>
    <x v="0"/>
    <n v="25258.799999999999"/>
    <n v="-6440.56"/>
    <n v="-6323.1385"/>
    <x v="1"/>
    <x v="0"/>
    <x v="1"/>
    <x v="8"/>
    <x v="0"/>
    <x v="1"/>
    <x v="0"/>
    <n v="-6016.36"/>
    <n v="-6128.08"/>
    <x v="0"/>
    <x v="8"/>
    <x v="0"/>
    <n v="8521.75"/>
    <n v="6016.36"/>
    <n v="0"/>
    <x v="0"/>
    <m/>
  </r>
  <r>
    <n v="28058"/>
    <n v="782"/>
    <d v="2001-09-10T00:00:00"/>
    <x v="10"/>
    <n v="9995718"/>
    <x v="8"/>
    <x v="0"/>
    <n v="199210.63"/>
    <n v="54398"/>
    <n v="53406.239999999998"/>
    <n v="54398"/>
    <n v="3.7301000000000002"/>
    <n v="2.91"/>
    <x v="0"/>
    <n v="158298.18"/>
    <n v="-44611.799800000001"/>
    <n v="-43798.457424"/>
    <x v="1"/>
    <x v="0"/>
    <x v="1"/>
    <x v="8"/>
    <x v="0"/>
    <x v="1"/>
    <x v="0"/>
    <n v="-41875.83"/>
    <n v="-42653.47"/>
    <x v="0"/>
    <x v="2"/>
    <x v="0"/>
    <n v="53406.239999999998"/>
    <n v="41875.83"/>
    <n v="0"/>
    <x v="0"/>
    <m/>
  </r>
  <r>
    <n v="28094"/>
    <n v="833"/>
    <d v="2001-09-18T00:00:00"/>
    <x v="10"/>
    <n v="9996554"/>
    <x v="8"/>
    <x v="0"/>
    <n v="23101.01"/>
    <n v="6500"/>
    <n v="6381.5"/>
    <n v="6500"/>
    <n v="3.62"/>
    <n v="2.91"/>
    <x v="0"/>
    <n v="18915"/>
    <n v="-4615"/>
    <n v="-4530.8649999999998"/>
    <x v="1"/>
    <x v="0"/>
    <x v="1"/>
    <x v="8"/>
    <x v="0"/>
    <x v="1"/>
    <x v="0"/>
    <n v="-4301.13"/>
    <n v="-4381"/>
    <x v="0"/>
    <x v="9"/>
    <x v="0"/>
    <n v="6381.5"/>
    <n v="4301.13"/>
    <n v="0"/>
    <x v="0"/>
    <m/>
  </r>
  <r>
    <n v="28096"/>
    <n v="833"/>
    <d v="2001-09-18T00:00:00"/>
    <x v="10"/>
    <n v="9996554"/>
    <x v="8"/>
    <x v="0"/>
    <n v="12439.01"/>
    <n v="3500"/>
    <n v="3436.19"/>
    <n v="3500"/>
    <n v="3.62"/>
    <n v="2.91"/>
    <x v="0"/>
    <n v="10185"/>
    <n v="-2485"/>
    <n v="-2439.6949"/>
    <x v="1"/>
    <x v="0"/>
    <x v="1"/>
    <x v="8"/>
    <x v="0"/>
    <x v="1"/>
    <x v="0"/>
    <n v="-2315.9899999999998"/>
    <n v="-2359"/>
    <x v="0"/>
    <x v="10"/>
    <x v="0"/>
    <n v="3436.19"/>
    <n v="2315.9899999999998"/>
    <n v="0"/>
    <x v="0"/>
    <m/>
  </r>
  <r>
    <n v="28097"/>
    <n v="833"/>
    <d v="2001-09-18T00:00:00"/>
    <x v="10"/>
    <n v="9996554"/>
    <x v="8"/>
    <x v="0"/>
    <n v="151809.19"/>
    <n v="42715"/>
    <n v="41936.239999999998"/>
    <n v="42715"/>
    <n v="3.62"/>
    <n v="2.91"/>
    <x v="0"/>
    <n v="124300.65"/>
    <n v="-30327.65"/>
    <n v="-29774.730399999997"/>
    <x v="1"/>
    <x v="0"/>
    <x v="1"/>
    <x v="8"/>
    <x v="0"/>
    <x v="1"/>
    <x v="0"/>
    <n v="-28265.03"/>
    <n v="-28789.91"/>
    <x v="0"/>
    <x v="0"/>
    <x v="0"/>
    <n v="41936.239999999998"/>
    <n v="28265.03"/>
    <n v="0"/>
    <x v="0"/>
    <m/>
  </r>
  <r>
    <n v="28112"/>
    <n v="825"/>
    <d v="2001-09-18T00:00:00"/>
    <x v="10"/>
    <n v="9995961"/>
    <x v="8"/>
    <x v="0"/>
    <n v="373520.52"/>
    <n v="102632"/>
    <n v="100760.86"/>
    <n v="102632"/>
    <n v="3.7069999999999999"/>
    <n v="2.91"/>
    <x v="0"/>
    <n v="298659.12"/>
    <n v="-81797.703999999969"/>
    <n v="-80306.405419999966"/>
    <x v="1"/>
    <x v="0"/>
    <x v="1"/>
    <x v="8"/>
    <x v="0"/>
    <x v="1"/>
    <x v="0"/>
    <n v="-76679.02"/>
    <n v="-78102.95"/>
    <x v="0"/>
    <x v="2"/>
    <x v="0"/>
    <n v="100760.86"/>
    <n v="76679.02"/>
    <n v="0"/>
    <x v="0"/>
    <m/>
  </r>
  <r>
    <n v="28115"/>
    <n v="825"/>
    <d v="2001-09-18T00:00:00"/>
    <x v="10"/>
    <n v="9995961"/>
    <x v="8"/>
    <x v="0"/>
    <n v="196994.3"/>
    <n v="54128"/>
    <n v="53141.17"/>
    <n v="54128"/>
    <n v="3.7069999999999999"/>
    <n v="2.91"/>
    <x v="0"/>
    <n v="157512.48000000001"/>
    <n v="-43140.015999999981"/>
    <n v="-42353.512489999986"/>
    <x v="1"/>
    <x v="0"/>
    <x v="1"/>
    <x v="8"/>
    <x v="0"/>
    <x v="1"/>
    <x v="0"/>
    <n v="-40440.43"/>
    <n v="-41191.410000000003"/>
    <x v="0"/>
    <x v="0"/>
    <x v="0"/>
    <n v="53141.17"/>
    <n v="40440.43"/>
    <n v="0"/>
    <x v="0"/>
    <m/>
  </r>
  <r>
    <n v="28132"/>
    <n v="844"/>
    <d v="2001-09-19T00:00:00"/>
    <x v="10"/>
    <n v="9996594"/>
    <x v="8"/>
    <x v="0"/>
    <n v="14707.42"/>
    <n v="4773"/>
    <n v="4685.9799999999996"/>
    <n v="4773"/>
    <n v="3.1385999999999998"/>
    <n v="2.91"/>
    <x v="0"/>
    <n v="13889.43"/>
    <n v="-1091.1077999999986"/>
    <n v="-1071.2150279999985"/>
    <x v="1"/>
    <x v="0"/>
    <x v="1"/>
    <x v="8"/>
    <x v="0"/>
    <x v="1"/>
    <x v="0"/>
    <n v="-902.52"/>
    <n v="-919.28"/>
    <x v="0"/>
    <x v="8"/>
    <x v="0"/>
    <n v="4685.9799999999996"/>
    <n v="902.52"/>
    <n v="0"/>
    <x v="0"/>
    <m/>
  </r>
  <r>
    <n v="28134"/>
    <n v="823"/>
    <d v="2001-09-19T00:00:00"/>
    <x v="10"/>
    <n v="9995777"/>
    <x v="8"/>
    <x v="0"/>
    <n v="264925.44"/>
    <n v="76077"/>
    <n v="74690"/>
    <n v="76077"/>
    <n v="3.5470000000000002"/>
    <n v="2.91"/>
    <x v="0"/>
    <n v="221384.07"/>
    <n v="-48461.048999999999"/>
    <n v="-47577.53"/>
    <x v="1"/>
    <x v="0"/>
    <x v="1"/>
    <x v="8"/>
    <x v="0"/>
    <x v="1"/>
    <x v="0"/>
    <n v="-44888.69"/>
    <n v="-45722.28"/>
    <x v="0"/>
    <x v="2"/>
    <x v="0"/>
    <n v="74690"/>
    <n v="44888.69"/>
    <n v="0"/>
    <x v="0"/>
    <m/>
  </r>
  <r>
    <n v="28136"/>
    <n v="856"/>
    <d v="2001-09-19T00:00:00"/>
    <x v="10"/>
    <n v="9996666"/>
    <x v="8"/>
    <x v="0"/>
    <n v="193191.75"/>
    <n v="61532"/>
    <n v="60410.18"/>
    <n v="61532"/>
    <n v="3.198"/>
    <n v="2.91"/>
    <x v="0"/>
    <n v="179058.12"/>
    <n v="-17721.215999999989"/>
    <n v="-17398.131839999987"/>
    <x v="1"/>
    <x v="0"/>
    <x v="1"/>
    <x v="8"/>
    <x v="0"/>
    <x v="1"/>
    <x v="0"/>
    <n v="-15223.37"/>
    <n v="-15506.06"/>
    <x v="0"/>
    <x v="0"/>
    <x v="0"/>
    <n v="60410.18"/>
    <n v="15223.37"/>
    <n v="0"/>
    <x v="0"/>
    <m/>
  </r>
  <r>
    <n v="28137"/>
    <n v="856"/>
    <d v="2001-09-19T00:00:00"/>
    <x v="10"/>
    <n v="9996666"/>
    <x v="8"/>
    <x v="0"/>
    <n v="32232.12"/>
    <n v="10266"/>
    <n v="10078.84"/>
    <n v="10266"/>
    <n v="3.198"/>
    <n v="2.91"/>
    <x v="0"/>
    <n v="29874.06"/>
    <n v="-2956.6079999999979"/>
    <n v="-2902.7059199999981"/>
    <x v="1"/>
    <x v="0"/>
    <x v="1"/>
    <x v="8"/>
    <x v="0"/>
    <x v="1"/>
    <x v="0"/>
    <n v="-2539.87"/>
    <n v="-2587.0300000000002"/>
    <x v="0"/>
    <x v="10"/>
    <x v="0"/>
    <n v="10078.84"/>
    <n v="2539.87"/>
    <n v="0"/>
    <x v="0"/>
    <m/>
  </r>
  <r>
    <n v="28141"/>
    <n v="856"/>
    <d v="2001-09-19T00:00:00"/>
    <x v="10"/>
    <n v="9996666"/>
    <x v="8"/>
    <x v="0"/>
    <n v="2731.54"/>
    <n v="870"/>
    <n v="854.14"/>
    <n v="870"/>
    <n v="3.198"/>
    <n v="2.91"/>
    <x v="0"/>
    <n v="2531.6999999999998"/>
    <n v="-250.56"/>
    <n v="-245.99231999999984"/>
    <x v="1"/>
    <x v="0"/>
    <x v="1"/>
    <x v="8"/>
    <x v="0"/>
    <x v="1"/>
    <x v="0"/>
    <n v="-215.24"/>
    <n v="-219.24"/>
    <x v="0"/>
    <x v="7"/>
    <x v="0"/>
    <n v="854.14"/>
    <n v="215.24"/>
    <n v="0"/>
    <x v="0"/>
    <m/>
  </r>
  <r>
    <n v="28142"/>
    <n v="856"/>
    <d v="2001-09-19T00:00:00"/>
    <x v="10"/>
    <n v="9996666"/>
    <x v="8"/>
    <x v="0"/>
    <n v="275247.7"/>
    <n v="87667"/>
    <n v="86068.7"/>
    <n v="87667"/>
    <n v="3.198"/>
    <n v="2.91"/>
    <x v="0"/>
    <n v="255110.97"/>
    <n v="-25248.095999999983"/>
    <n v="-24787.785599999985"/>
    <x v="1"/>
    <x v="0"/>
    <x v="1"/>
    <x v="8"/>
    <x v="0"/>
    <x v="1"/>
    <x v="0"/>
    <n v="-21689.31"/>
    <n v="-22092.080000000002"/>
    <x v="0"/>
    <x v="9"/>
    <x v="0"/>
    <n v="86068.7"/>
    <n v="21689.31"/>
    <n v="0"/>
    <x v="0"/>
    <m/>
  </r>
  <r>
    <n v="28143"/>
    <n v="856"/>
    <d v="2001-09-19T00:00:00"/>
    <x v="10"/>
    <n v="9996666"/>
    <x v="8"/>
    <x v="0"/>
    <n v="16144.32"/>
    <n v="5142"/>
    <n v="5048.25"/>
    <n v="5142"/>
    <n v="3.198"/>
    <n v="2.91"/>
    <x v="0"/>
    <n v="14963.22"/>
    <n v="-1480.895999999999"/>
    <n v="-1453.895999999999"/>
    <x v="1"/>
    <x v="0"/>
    <x v="1"/>
    <x v="8"/>
    <x v="0"/>
    <x v="1"/>
    <x v="0"/>
    <n v="-1272.1600000000001"/>
    <n v="-1295.78"/>
    <x v="0"/>
    <x v="5"/>
    <x v="0"/>
    <n v="5048.25"/>
    <n v="1272.1600000000001"/>
    <n v="0"/>
    <x v="0"/>
    <m/>
  </r>
  <r>
    <n v="28144"/>
    <n v="856"/>
    <d v="2001-09-19T00:00:00"/>
    <x v="10"/>
    <n v="9996666"/>
    <x v="8"/>
    <x v="0"/>
    <n v="904.23"/>
    <n v="288"/>
    <n v="282.75"/>
    <n v="288"/>
    <n v="3.198"/>
    <n v="2.91"/>
    <x v="0"/>
    <n v="838.08"/>
    <n v="-82.943999999999946"/>
    <n v="-81.431999999999945"/>
    <x v="1"/>
    <x v="0"/>
    <x v="1"/>
    <x v="8"/>
    <x v="0"/>
    <x v="1"/>
    <x v="0"/>
    <n v="-71.25"/>
    <n v="-72.58"/>
    <x v="0"/>
    <x v="6"/>
    <x v="0"/>
    <n v="282.75"/>
    <n v="71.25"/>
    <n v="0"/>
    <x v="0"/>
    <m/>
  </r>
  <r>
    <n v="28333"/>
    <n v="879"/>
    <d v="2001-09-27T00:00:00"/>
    <x v="10"/>
    <n v="9996817"/>
    <x v="8"/>
    <x v="0"/>
    <n v="333330.31"/>
    <n v="114548"/>
    <n v="112459.62"/>
    <n v="114548"/>
    <n v="2.964"/>
    <n v="2.91"/>
    <x v="0"/>
    <n v="333334.68"/>
    <n v="-6185.5919999999796"/>
    <n v="-6072.8194799999801"/>
    <x v="1"/>
    <x v="0"/>
    <x v="1"/>
    <x v="8"/>
    <x v="0"/>
    <x v="1"/>
    <x v="0"/>
    <n v="-2024.27"/>
    <n v="-2061.86"/>
    <x v="0"/>
    <x v="0"/>
    <x v="0"/>
    <n v="112459.62"/>
    <n v="2024.27"/>
    <n v="0"/>
    <x v="0"/>
    <m/>
  </r>
  <r>
    <n v="28334"/>
    <n v="879"/>
    <d v="2001-09-27T00:00:00"/>
    <x v="10"/>
    <n v="9996817"/>
    <x v="8"/>
    <x v="0"/>
    <n v="37174.76"/>
    <n v="12775"/>
    <n v="12542.09"/>
    <n v="12775"/>
    <n v="2.964"/>
    <n v="2.91"/>
    <x v="0"/>
    <n v="37175.25"/>
    <n v="-689.84999999999775"/>
    <n v="-677.27285999999788"/>
    <x v="1"/>
    <x v="0"/>
    <x v="1"/>
    <x v="8"/>
    <x v="0"/>
    <x v="1"/>
    <x v="0"/>
    <n v="-225.76"/>
    <n v="-229.95"/>
    <x v="0"/>
    <x v="1"/>
    <x v="0"/>
    <n v="12542.09"/>
    <n v="225.76"/>
    <n v="0"/>
    <x v="0"/>
    <m/>
  </r>
  <r>
    <n v="25098"/>
    <n v="437"/>
    <d v="2001-06-07T00:00:00"/>
    <x v="11"/>
    <n v="9993933"/>
    <x v="0"/>
    <x v="0"/>
    <n v="48783.39"/>
    <n v="187985"/>
    <n v="184088.28"/>
    <n v="187985"/>
    <n v="0.26500000000000001"/>
    <n v="0.21"/>
    <x v="0"/>
    <n v="39476.85"/>
    <n v="-10339.175000000005"/>
    <n v="-10124.855400000004"/>
    <x v="0"/>
    <x v="0"/>
    <x v="0"/>
    <x v="0"/>
    <x v="0"/>
    <x v="1"/>
    <x v="0"/>
    <n v="-9204.41"/>
    <n v="-9399.25"/>
    <x v="0"/>
    <x v="0"/>
    <x v="0"/>
    <n v="0"/>
    <n v="9204.41"/>
    <n v="184088.28"/>
    <x v="0"/>
    <m/>
  </r>
  <r>
    <n v="25442"/>
    <n v="713"/>
    <d v="2001-06-29T00:00:00"/>
    <x v="11"/>
    <n v="9994234"/>
    <x v="0"/>
    <x v="0"/>
    <n v="59324.04"/>
    <n v="228603"/>
    <n v="223864.31"/>
    <n v="228603"/>
    <n v="0.26500000000000001"/>
    <n v="0.21"/>
    <x v="0"/>
    <n v="48006.63"/>
    <n v="-12573.165000000005"/>
    <n v="-12312.537050000004"/>
    <x v="0"/>
    <x v="0"/>
    <x v="0"/>
    <x v="0"/>
    <x v="0"/>
    <x v="1"/>
    <x v="0"/>
    <n v="-11193.22"/>
    <n v="-11430.15"/>
    <x v="0"/>
    <x v="0"/>
    <x v="0"/>
    <n v="0"/>
    <n v="11193.22"/>
    <n v="223864.31"/>
    <x v="0"/>
    <m/>
  </r>
  <r>
    <n v="20890"/>
    <m/>
    <d v="2000-11-06T00:00:00"/>
    <x v="11"/>
    <n v="319933"/>
    <x v="3"/>
    <x v="0"/>
    <n v="-4.99"/>
    <n v="204"/>
    <n v="199.77"/>
    <n v="204"/>
    <n v="-2.5000000000000001E-2"/>
    <n v="-1.4999999999999999E-2"/>
    <x v="0"/>
    <n v="-3.06"/>
    <n v="2.04"/>
    <n v="1.9977000000000005"/>
    <x v="0"/>
    <x v="0"/>
    <x v="0"/>
    <x v="3"/>
    <x v="0"/>
    <x v="1"/>
    <x v="0"/>
    <n v="-0.5"/>
    <n v="-0.51"/>
    <x v="0"/>
    <x v="2"/>
    <x v="0"/>
    <n v="0"/>
    <n v="0.5"/>
    <n v="199.77"/>
    <x v="0"/>
    <s v="Sonat Financial Buy - N73427.B Input as Physical s/b Financi"/>
  </r>
  <r>
    <n v="22627"/>
    <n v="307"/>
    <d v="2001-02-20T00:00:00"/>
    <x v="11"/>
    <n v="9991596"/>
    <x v="3"/>
    <x v="0"/>
    <n v="0"/>
    <n v="100000"/>
    <n v="97927.11"/>
    <n v="100000"/>
    <n v="0"/>
    <n v="-1.4999999999999999E-2"/>
    <x v="0"/>
    <n v="-1500"/>
    <n v="-1500"/>
    <n v="-1468.9066499999999"/>
    <x v="0"/>
    <x v="0"/>
    <x v="0"/>
    <x v="3"/>
    <x v="0"/>
    <x v="1"/>
    <x v="0"/>
    <n v="-2693"/>
    <n v="-2750"/>
    <x v="0"/>
    <x v="2"/>
    <x v="0"/>
    <n v="0"/>
    <n v="2693"/>
    <n v="97927.11"/>
    <x v="0"/>
    <s v="DS #000307"/>
  </r>
  <r>
    <n v="22628"/>
    <n v="307"/>
    <d v="2001-02-20T00:00:00"/>
    <x v="11"/>
    <n v="9991596"/>
    <x v="3"/>
    <x v="0"/>
    <n v="0"/>
    <n v="100000"/>
    <n v="97927.11"/>
    <n v="100000"/>
    <n v="0"/>
    <n v="-1.4999999999999999E-2"/>
    <x v="0"/>
    <n v="-1500"/>
    <n v="-1500"/>
    <n v="-1468.9066499999999"/>
    <x v="0"/>
    <x v="0"/>
    <x v="0"/>
    <x v="3"/>
    <x v="0"/>
    <x v="1"/>
    <x v="0"/>
    <n v="-2693"/>
    <n v="-2750"/>
    <x v="0"/>
    <x v="2"/>
    <x v="0"/>
    <n v="0"/>
    <n v="2693"/>
    <n v="97927.11"/>
    <x v="0"/>
    <s v="DS #000307"/>
  </r>
  <r>
    <n v="27284"/>
    <n v="824"/>
    <d v="2001-08-20T00:00:00"/>
    <x v="11"/>
    <n v="9995964"/>
    <x v="3"/>
    <x v="0"/>
    <n v="-5259.95"/>
    <n v="429703"/>
    <n v="420795.73"/>
    <n v="429703"/>
    <n v="-1.2500000000000001E-2"/>
    <n v="-1.4999999999999999E-2"/>
    <x v="0"/>
    <n v="-6445.5450000000001"/>
    <n v="-1074.2574999999999"/>
    <n v="-1051.9893249999993"/>
    <x v="0"/>
    <x v="0"/>
    <x v="0"/>
    <x v="3"/>
    <x v="0"/>
    <x v="1"/>
    <x v="0"/>
    <n v="-6311.94"/>
    <n v="-6445.54"/>
    <x v="0"/>
    <x v="2"/>
    <x v="0"/>
    <n v="0"/>
    <n v="6311.94"/>
    <n v="420795.73"/>
    <x v="0"/>
    <m/>
  </r>
  <r>
    <n v="9941"/>
    <m/>
    <d v="2000-07-07T00:00:00"/>
    <x v="11"/>
    <n v="319941"/>
    <x v="4"/>
    <x v="0"/>
    <n v="169.22"/>
    <n v="-3840"/>
    <n v="-3760.4"/>
    <n v="3840"/>
    <n v="-4.4999999999999998E-2"/>
    <n v="-0.05"/>
    <x v="0"/>
    <n v="192"/>
    <n v="19.2"/>
    <n v="18.802000000000017"/>
    <x v="0"/>
    <x v="0"/>
    <x v="0"/>
    <x v="4"/>
    <x v="0"/>
    <x v="0"/>
    <x v="0"/>
    <n v="75.209999999999994"/>
    <n v="76.8"/>
    <x v="0"/>
    <x v="0"/>
    <x v="0"/>
    <n v="0"/>
    <n v="-75.209999999999994"/>
    <n v="-3760.4"/>
    <x v="0"/>
    <s v="Tetco-ELA Sale Financial - N73425.A"/>
  </r>
  <r>
    <n v="9952"/>
    <m/>
    <d v="2000-07-07T00:00:00"/>
    <x v="11"/>
    <n v="319952"/>
    <x v="5"/>
    <x v="0"/>
    <n v="2964.84"/>
    <n v="3480"/>
    <n v="3407.86"/>
    <n v="3480"/>
    <n v="0.87"/>
    <n v="0.44500000000000001"/>
    <x v="0"/>
    <n v="1548.6"/>
    <n v="-1479"/>
    <n v="-1448.3405"/>
    <x v="0"/>
    <x v="0"/>
    <x v="0"/>
    <x v="5"/>
    <x v="0"/>
    <x v="1"/>
    <x v="0"/>
    <n v="-1448.34"/>
    <n v="-1479"/>
    <x v="0"/>
    <x v="0"/>
    <x v="0"/>
    <n v="0"/>
    <n v="1448.34"/>
    <n v="3407.86"/>
    <x v="0"/>
    <s v="TetcoM3 Buy Financial - N73425.8"/>
  </r>
  <r>
    <n v="27285"/>
    <n v="822"/>
    <d v="2001-08-20T00:00:00"/>
    <x v="11"/>
    <n v="9995965"/>
    <x v="6"/>
    <x v="0"/>
    <n v="11666.54"/>
    <n v="164324"/>
    <n v="160917.74"/>
    <n v="164324"/>
    <n v="7.2499999999999995E-2"/>
    <n v="4.4999999999999998E-2"/>
    <x v="0"/>
    <n v="7394.58"/>
    <n v="-4518.91"/>
    <n v="-4425.2378499999995"/>
    <x v="0"/>
    <x v="0"/>
    <x v="0"/>
    <x v="6"/>
    <x v="0"/>
    <x v="1"/>
    <x v="0"/>
    <n v="-4827.53"/>
    <n v="-4929.72"/>
    <x v="0"/>
    <x v="2"/>
    <x v="0"/>
    <n v="0"/>
    <n v="4827.53"/>
    <n v="160917.74"/>
    <x v="0"/>
    <m/>
  </r>
  <r>
    <n v="22124"/>
    <n v="218"/>
    <d v="2001-01-17T00:00:00"/>
    <x v="11"/>
    <n v="9991378"/>
    <x v="8"/>
    <x v="0"/>
    <n v="-639561.94999999995"/>
    <n v="-140000"/>
    <n v="-137097.95000000001"/>
    <n v="140000"/>
    <n v="4.665"/>
    <n v="3.09"/>
    <x v="0"/>
    <n v="-432600"/>
    <n v="220500"/>
    <n v="215929.27125000005"/>
    <x v="1"/>
    <x v="0"/>
    <x v="1"/>
    <x v="8"/>
    <x v="0"/>
    <x v="0"/>
    <x v="0"/>
    <n v="208937.28"/>
    <n v="213360"/>
    <x v="0"/>
    <x v="2"/>
    <x v="0"/>
    <n v="-137097.95000000001"/>
    <n v="-208937.28"/>
    <n v="0"/>
    <x v="0"/>
    <s v="DS #000218"/>
  </r>
  <r>
    <n v="23923"/>
    <m/>
    <d v="2001-03-30T00:00:00"/>
    <x v="11"/>
    <n v="9992828"/>
    <x v="8"/>
    <x v="0"/>
    <n v="-208565.16"/>
    <n v="-46000"/>
    <n v="-45046.47"/>
    <n v="46000"/>
    <n v="4.63"/>
    <n v="3.09"/>
    <x v="0"/>
    <n v="-142140"/>
    <n v="70840"/>
    <n v="69371.563800000004"/>
    <x v="1"/>
    <x v="0"/>
    <x v="1"/>
    <x v="8"/>
    <x v="0"/>
    <x v="0"/>
    <x v="0"/>
    <n v="67074.19"/>
    <n v="68494"/>
    <x v="0"/>
    <x v="2"/>
    <x v="0"/>
    <n v="-45046.47"/>
    <n v="-67074.19"/>
    <n v="0"/>
    <x v="0"/>
    <m/>
  </r>
  <r>
    <n v="24215"/>
    <n v="409"/>
    <d v="2001-04-18T00:00:00"/>
    <x v="11"/>
    <n v="9993176"/>
    <x v="8"/>
    <x v="0"/>
    <n v="-362156.97"/>
    <n v="-78736"/>
    <n v="-77103.89"/>
    <n v="78736"/>
    <n v="4.6970000000000001"/>
    <n v="3.09"/>
    <x v="0"/>
    <n v="-243294.24"/>
    <n v="126528.75200000002"/>
    <n v="123905.95123000002"/>
    <x v="1"/>
    <x v="0"/>
    <x v="1"/>
    <x v="8"/>
    <x v="0"/>
    <x v="0"/>
    <x v="0"/>
    <n v="119973.65"/>
    <n v="122513.22"/>
    <x v="0"/>
    <x v="1"/>
    <x v="0"/>
    <n v="-77103.89"/>
    <n v="-119973.65"/>
    <n v="0"/>
    <x v="0"/>
    <s v="DS #000409"/>
  </r>
  <r>
    <n v="24828"/>
    <n v="538"/>
    <d v="2001-05-23T00:00:00"/>
    <x v="11"/>
    <n v="9993712"/>
    <x v="8"/>
    <x v="0"/>
    <n v="-4357756.37"/>
    <n v="-1000000"/>
    <n v="-979271.09"/>
    <n v="1000000"/>
    <n v="4.45"/>
    <n v="3.09"/>
    <x v="0"/>
    <n v="-3090000"/>
    <n v="1360000"/>
    <n v="1331808.6824000003"/>
    <x v="1"/>
    <x v="0"/>
    <x v="1"/>
    <x v="8"/>
    <x v="0"/>
    <x v="0"/>
    <x v="0"/>
    <n v="1281865.8600000001"/>
    <n v="1309000"/>
    <x v="0"/>
    <x v="11"/>
    <x v="0"/>
    <n v="-979271.09"/>
    <n v="-1281865.8600000001"/>
    <n v="0"/>
    <x v="0"/>
    <m/>
  </r>
  <r>
    <n v="25044"/>
    <n v="352"/>
    <d v="2001-06-05T00:00:00"/>
    <x v="11"/>
    <n v="9992828"/>
    <x v="8"/>
    <x v="0"/>
    <n v="-78636.3"/>
    <n v="-17269"/>
    <n v="-16911.03"/>
    <n v="17269"/>
    <n v="4.6500000000000004"/>
    <n v="3.09"/>
    <x v="0"/>
    <n v="-53361.21"/>
    <n v="26939.64"/>
    <n v="26381.206800000007"/>
    <x v="1"/>
    <x v="0"/>
    <x v="1"/>
    <x v="8"/>
    <x v="0"/>
    <x v="0"/>
    <x v="0"/>
    <n v="25518.75"/>
    <n v="26058.92"/>
    <x v="0"/>
    <x v="0"/>
    <x v="0"/>
    <n v="-16911.03"/>
    <n v="-25518.75"/>
    <n v="0"/>
    <x v="0"/>
    <s v="DS# 000352"/>
  </r>
  <r>
    <n v="25058"/>
    <n v="438"/>
    <d v="2001-06-06T00:00:00"/>
    <x v="11"/>
    <n v="9993419"/>
    <x v="8"/>
    <x v="0"/>
    <n v="-239487.66"/>
    <n v="-51945"/>
    <n v="-50868.24"/>
    <n v="51945"/>
    <n v="4.7080000000000002"/>
    <n v="3.09"/>
    <x v="0"/>
    <n v="-160510.04999999999"/>
    <n v="84047.01"/>
    <n v="82304.812320000012"/>
    <x v="1"/>
    <x v="0"/>
    <x v="1"/>
    <x v="8"/>
    <x v="0"/>
    <x v="0"/>
    <x v="0"/>
    <n v="79710.53"/>
    <n v="81397.820000000007"/>
    <x v="0"/>
    <x v="0"/>
    <x v="0"/>
    <n v="-50868.24"/>
    <n v="-79710.53"/>
    <n v="0"/>
    <x v="0"/>
    <s v="DS #000438"/>
  </r>
  <r>
    <n v="26682"/>
    <n v="730"/>
    <d v="2001-07-11T00:00:00"/>
    <x v="11"/>
    <n v="9995474"/>
    <x v="8"/>
    <x v="0"/>
    <n v="-261171.6"/>
    <n v="-70000"/>
    <n v="-68548.98"/>
    <n v="70000"/>
    <n v="3.81"/>
    <n v="3.09"/>
    <x v="0"/>
    <n v="-216300"/>
    <n v="50400"/>
    <n v="49355.265600000013"/>
    <x v="1"/>
    <x v="0"/>
    <x v="1"/>
    <x v="8"/>
    <x v="0"/>
    <x v="0"/>
    <x v="0"/>
    <n v="45859.27"/>
    <n v="46830"/>
    <x v="0"/>
    <x v="1"/>
    <x v="0"/>
    <n v="-68548.98"/>
    <n v="-45859.27"/>
    <n v="0"/>
    <x v="0"/>
    <m/>
  </r>
  <r>
    <n v="28125"/>
    <n v="833"/>
    <d v="2001-09-19T00:00:00"/>
    <x v="11"/>
    <n v="9996553"/>
    <x v="8"/>
    <x v="0"/>
    <n v="-497904"/>
    <n v="-140454"/>
    <n v="-137542.54"/>
    <n v="140454"/>
    <n v="3.62"/>
    <n v="3.09"/>
    <x v="0"/>
    <n v="-434002.86"/>
    <n v="74440.62"/>
    <n v="72897.546200000041"/>
    <x v="1"/>
    <x v="0"/>
    <x v="1"/>
    <x v="8"/>
    <x v="0"/>
    <x v="0"/>
    <x v="0"/>
    <n v="65882.880000000005"/>
    <n v="67277.47"/>
    <x v="0"/>
    <x v="4"/>
    <x v="0"/>
    <n v="-137542.54"/>
    <n v="-65882.880000000005"/>
    <n v="0"/>
    <x v="0"/>
    <m/>
  </r>
  <r>
    <n v="28126"/>
    <n v="833"/>
    <d v="2001-09-19T00:00:00"/>
    <x v="11"/>
    <n v="9996553"/>
    <x v="8"/>
    <x v="0"/>
    <n v="-122386.25"/>
    <n v="-34524"/>
    <n v="-33808.36"/>
    <n v="34524"/>
    <n v="3.62"/>
    <n v="3.09"/>
    <x v="0"/>
    <n v="-106679.16"/>
    <n v="18297.72"/>
    <n v="17918.430800000009"/>
    <x v="1"/>
    <x v="0"/>
    <x v="1"/>
    <x v="8"/>
    <x v="0"/>
    <x v="0"/>
    <x v="0"/>
    <n v="16194.2"/>
    <n v="16537"/>
    <x v="0"/>
    <x v="1"/>
    <x v="0"/>
    <n v="-33808.36"/>
    <n v="-16194.2"/>
    <n v="0"/>
    <x v="0"/>
    <m/>
  </r>
  <r>
    <n v="28457"/>
    <n v="917"/>
    <d v="2001-10-16T00:00:00"/>
    <x v="11"/>
    <n v="9996946"/>
    <x v="8"/>
    <x v="0"/>
    <n v="-2989225.02"/>
    <n v="-1000000"/>
    <n v="-979271.09"/>
    <n v="1000000"/>
    <n v="3.0525000000000002"/>
    <n v="3.09"/>
    <x v="0"/>
    <n v="-3090000"/>
    <n v="-37499.999999999643"/>
    <n v="-36722.66587499965"/>
    <x v="1"/>
    <x v="0"/>
    <x v="1"/>
    <x v="8"/>
    <x v="0"/>
    <x v="0"/>
    <x v="0"/>
    <n v="-86665.49"/>
    <n v="-88500"/>
    <x v="0"/>
    <x v="1"/>
    <x v="0"/>
    <n v="-979271.09"/>
    <n v="86665.49"/>
    <n v="0"/>
    <x v="0"/>
    <m/>
  </r>
  <r>
    <n v="28463"/>
    <n v="919"/>
    <d v="2001-10-18T00:00:00"/>
    <x v="11"/>
    <n v="9996952"/>
    <x v="8"/>
    <x v="0"/>
    <n v="-585604.11"/>
    <n v="-200000"/>
    <n v="-195854.22"/>
    <n v="200000"/>
    <n v="2.99"/>
    <n v="3.09"/>
    <x v="0"/>
    <n v="-618000"/>
    <n v="-19999.999999999927"/>
    <n v="-19585.42199999993"/>
    <x v="1"/>
    <x v="0"/>
    <x v="1"/>
    <x v="8"/>
    <x v="0"/>
    <x v="0"/>
    <x v="0"/>
    <n v="-29573.99"/>
    <n v="-30200"/>
    <x v="0"/>
    <x v="1"/>
    <x v="0"/>
    <n v="-195854.22"/>
    <n v="29573.99"/>
    <n v="0"/>
    <x v="0"/>
    <m/>
  </r>
  <r>
    <n v="28523"/>
    <n v="926"/>
    <d v="2001-10-24T00:00:00"/>
    <x v="11"/>
    <n v="9996990"/>
    <x v="8"/>
    <x v="0"/>
    <n v="-612044.43000000005"/>
    <n v="-200000"/>
    <n v="-195854.22"/>
    <n v="200000"/>
    <n v="3.125"/>
    <n v="3.09"/>
    <x v="0"/>
    <n v="-618000"/>
    <n v="7000.0000000000282"/>
    <n v="6854.8977000000277"/>
    <x v="1"/>
    <x v="0"/>
    <x v="1"/>
    <x v="8"/>
    <x v="0"/>
    <x v="0"/>
    <x v="0"/>
    <n v="-3133.67"/>
    <n v="-3200"/>
    <x v="0"/>
    <x v="1"/>
    <x v="0"/>
    <n v="-195854.22"/>
    <n v="3133.67"/>
    <n v="0"/>
    <x v="0"/>
    <m/>
  </r>
  <r>
    <n v="9917"/>
    <m/>
    <d v="2000-07-07T00:00:00"/>
    <x v="11"/>
    <n v="319917"/>
    <x v="8"/>
    <x v="0"/>
    <n v="553.75"/>
    <n v="204"/>
    <n v="199.77"/>
    <n v="204"/>
    <n v="2.7719"/>
    <n v="3.11"/>
    <x v="0"/>
    <n v="634.44000000000005"/>
    <n v="68.972399999999965"/>
    <n v="67.542236999999972"/>
    <x v="1"/>
    <x v="0"/>
    <x v="1"/>
    <x v="8"/>
    <x v="0"/>
    <x v="1"/>
    <x v="0"/>
    <n v="73.739999999999995"/>
    <n v="75.3"/>
    <x v="0"/>
    <x v="0"/>
    <x v="0"/>
    <n v="199.77"/>
    <n v="-73.739999999999995"/>
    <n v="0"/>
    <x v="0"/>
    <s v="Nymex Buy N73425.1"/>
  </r>
  <r>
    <n v="22186"/>
    <n v="251"/>
    <d v="2001-01-26T00:00:00"/>
    <x v="11"/>
    <n v="9991435"/>
    <x v="8"/>
    <x v="0"/>
    <n v="167758.93"/>
    <n v="37000"/>
    <n v="36233.03"/>
    <n v="37000"/>
    <n v="4.63"/>
    <n v="3.11"/>
    <x v="0"/>
    <n v="115070"/>
    <n v="-56240"/>
    <n v="-55074.205600000001"/>
    <x v="1"/>
    <x v="0"/>
    <x v="1"/>
    <x v="8"/>
    <x v="0"/>
    <x v="1"/>
    <x v="0"/>
    <n v="-53950.98"/>
    <n v="-55093"/>
    <x v="0"/>
    <x v="0"/>
    <x v="0"/>
    <n v="36233.03"/>
    <n v="53950.98"/>
    <n v="0"/>
    <x v="0"/>
    <s v="DS #000251"/>
  </r>
  <r>
    <n v="22187"/>
    <n v="251"/>
    <d v="2001-01-26T00:00:00"/>
    <x v="11"/>
    <n v="9991435"/>
    <x v="8"/>
    <x v="0"/>
    <n v="90680.5"/>
    <n v="20000"/>
    <n v="19585.419999999998"/>
    <n v="20000"/>
    <n v="4.63"/>
    <n v="3.11"/>
    <x v="0"/>
    <n v="62200"/>
    <n v="-30400"/>
    <n v="-29769.838399999997"/>
    <x v="1"/>
    <x v="0"/>
    <x v="1"/>
    <x v="8"/>
    <x v="0"/>
    <x v="1"/>
    <x v="0"/>
    <n v="-29162.69"/>
    <n v="-29780"/>
    <x v="0"/>
    <x v="2"/>
    <x v="0"/>
    <n v="19585.419999999998"/>
    <n v="29162.69"/>
    <n v="0"/>
    <x v="0"/>
    <s v="DS #000251"/>
  </r>
  <r>
    <n v="22188"/>
    <n v="251"/>
    <d v="2001-01-26T00:00:00"/>
    <x v="11"/>
    <n v="9991435"/>
    <x v="8"/>
    <x v="0"/>
    <n v="13602.08"/>
    <n v="3000"/>
    <n v="2937.81"/>
    <n v="3000"/>
    <n v="4.63"/>
    <n v="3.11"/>
    <x v="0"/>
    <n v="9330"/>
    <n v="-4560"/>
    <n v="-4465.4712"/>
    <x v="1"/>
    <x v="0"/>
    <x v="1"/>
    <x v="8"/>
    <x v="0"/>
    <x v="1"/>
    <x v="0"/>
    <n v="-4374.3999999999996"/>
    <n v="-4467"/>
    <x v="0"/>
    <x v="0"/>
    <x v="0"/>
    <n v="2937.81"/>
    <n v="4374.3999999999996"/>
    <n v="0"/>
    <x v="0"/>
    <s v="DS #000251"/>
  </r>
  <r>
    <n v="22253"/>
    <n v="232"/>
    <d v="2001-01-26T00:00:00"/>
    <x v="11"/>
    <n v="9991400"/>
    <x v="8"/>
    <x v="0"/>
    <n v="43969.27"/>
    <n v="10000"/>
    <n v="9792.7099999999991"/>
    <n v="10000"/>
    <n v="4.49"/>
    <n v="3.11"/>
    <x v="0"/>
    <n v="31100"/>
    <n v="-13800"/>
    <n v="-13513.939800000002"/>
    <x v="1"/>
    <x v="0"/>
    <x v="1"/>
    <x v="8"/>
    <x v="0"/>
    <x v="1"/>
    <x v="0"/>
    <n v="-13210.37"/>
    <n v="-13490"/>
    <x v="0"/>
    <x v="0"/>
    <x v="0"/>
    <n v="9792.7099999999991"/>
    <n v="13210.37"/>
    <n v="0"/>
    <x v="0"/>
    <s v="DS #000232"/>
  </r>
  <r>
    <n v="22254"/>
    <n v="232"/>
    <d v="2001-01-26T00:00:00"/>
    <x v="11"/>
    <n v="9991400"/>
    <x v="8"/>
    <x v="0"/>
    <n v="43969.27"/>
    <n v="10000"/>
    <n v="9792.7099999999991"/>
    <n v="10000"/>
    <n v="4.49"/>
    <n v="3.11"/>
    <x v="0"/>
    <n v="31100"/>
    <n v="-13800"/>
    <n v="-13513.939800000002"/>
    <x v="1"/>
    <x v="0"/>
    <x v="1"/>
    <x v="8"/>
    <x v="0"/>
    <x v="1"/>
    <x v="0"/>
    <n v="-13210.37"/>
    <n v="-13490"/>
    <x v="0"/>
    <x v="5"/>
    <x v="0"/>
    <n v="9792.7099999999991"/>
    <n v="13210.37"/>
    <n v="0"/>
    <x v="0"/>
    <s v="DS #000232"/>
  </r>
  <r>
    <n v="22259"/>
    <n v="208"/>
    <d v="2001-01-26T00:00:00"/>
    <x v="11"/>
    <n v="9991361"/>
    <x v="8"/>
    <x v="0"/>
    <n v="498204.17"/>
    <n v="110000"/>
    <n v="107719.82"/>
    <n v="110000"/>
    <n v="4.625"/>
    <n v="3.11"/>
    <x v="0"/>
    <n v="342100"/>
    <n v="-166650"/>
    <n v="-163195.52730000002"/>
    <x v="1"/>
    <x v="0"/>
    <x v="1"/>
    <x v="8"/>
    <x v="0"/>
    <x v="1"/>
    <x v="0"/>
    <n v="-159856.21"/>
    <n v="-163240"/>
    <x v="0"/>
    <x v="2"/>
    <x v="0"/>
    <n v="107719.82"/>
    <n v="159856.21"/>
    <n v="0"/>
    <x v="0"/>
    <s v="DS #000208"/>
  </r>
  <r>
    <n v="22263"/>
    <n v="207"/>
    <d v="2001-01-26T00:00:00"/>
    <x v="11"/>
    <n v="9991360"/>
    <x v="8"/>
    <x v="0"/>
    <n v="888908.85"/>
    <n v="195000"/>
    <n v="190957.86"/>
    <n v="195000"/>
    <n v="4.6550000000000002"/>
    <n v="3.11"/>
    <x v="0"/>
    <n v="606450"/>
    <n v="-301275"/>
    <n v="-295029.89370000007"/>
    <x v="1"/>
    <x v="0"/>
    <x v="1"/>
    <x v="8"/>
    <x v="0"/>
    <x v="1"/>
    <x v="0"/>
    <n v="-289110.21000000002"/>
    <n v="-295230"/>
    <x v="0"/>
    <x v="2"/>
    <x v="0"/>
    <n v="190957.86"/>
    <n v="289110.21000000002"/>
    <n v="0"/>
    <x v="0"/>
    <s v="DS #000207"/>
  </r>
  <r>
    <n v="22264"/>
    <n v="207"/>
    <d v="2001-01-26T00:00:00"/>
    <x v="11"/>
    <n v="9991360"/>
    <x v="8"/>
    <x v="0"/>
    <n v="296302.95"/>
    <n v="65000"/>
    <n v="63652.62"/>
    <n v="65000"/>
    <n v="4.6550000000000002"/>
    <n v="3.11"/>
    <x v="0"/>
    <n v="202150"/>
    <n v="-100425"/>
    <n v="-98343.297900000034"/>
    <x v="1"/>
    <x v="0"/>
    <x v="1"/>
    <x v="8"/>
    <x v="0"/>
    <x v="1"/>
    <x v="0"/>
    <n v="-96370.07"/>
    <n v="-98410"/>
    <x v="0"/>
    <x v="0"/>
    <x v="0"/>
    <n v="63652.62"/>
    <n v="96370.07"/>
    <n v="0"/>
    <x v="0"/>
    <s v="DS #000207"/>
  </r>
  <r>
    <n v="22265"/>
    <n v="207"/>
    <d v="2001-01-26T00:00:00"/>
    <x v="11"/>
    <n v="9991360"/>
    <x v="8"/>
    <x v="0"/>
    <n v="182340.28"/>
    <n v="40000"/>
    <n v="39170.839999999997"/>
    <n v="40000"/>
    <n v="4.6550000000000002"/>
    <n v="3.11"/>
    <x v="0"/>
    <n v="124400"/>
    <n v="-61800"/>
    <n v="-60518.947800000009"/>
    <x v="1"/>
    <x v="0"/>
    <x v="1"/>
    <x v="8"/>
    <x v="0"/>
    <x v="1"/>
    <x v="0"/>
    <n v="-59304.66"/>
    <n v="-60560"/>
    <x v="0"/>
    <x v="0"/>
    <x v="0"/>
    <n v="39170.839999999997"/>
    <n v="59304.66"/>
    <n v="0"/>
    <x v="0"/>
    <s v="DS #000207"/>
  </r>
  <r>
    <n v="22570"/>
    <n v="295"/>
    <d v="2001-02-16T00:00:00"/>
    <x v="11"/>
    <n v="9991566"/>
    <x v="8"/>
    <x v="0"/>
    <n v="416312.62"/>
    <n v="95000"/>
    <n v="93030.75"/>
    <n v="95000"/>
    <n v="4.4749999999999996"/>
    <n v="3.11"/>
    <x v="0"/>
    <n v="295450"/>
    <n v="-129675"/>
    <n v="-126986.97374999998"/>
    <x v="1"/>
    <x v="0"/>
    <x v="1"/>
    <x v="8"/>
    <x v="0"/>
    <x v="1"/>
    <x v="0"/>
    <n v="-124103.03"/>
    <n v="-126730"/>
    <x v="0"/>
    <x v="2"/>
    <x v="0"/>
    <n v="93030.75"/>
    <n v="124103.03"/>
    <n v="0"/>
    <x v="0"/>
    <s v="DS #000295"/>
  </r>
  <r>
    <n v="22571"/>
    <n v="295"/>
    <d v="2001-02-16T00:00:00"/>
    <x v="11"/>
    <n v="9991566"/>
    <x v="8"/>
    <x v="0"/>
    <n v="372490.23999999999"/>
    <n v="85000"/>
    <n v="83238.039999999994"/>
    <n v="85000"/>
    <n v="4.4749999999999996"/>
    <n v="3.11"/>
    <x v="0"/>
    <n v="264350"/>
    <n v="-116025"/>
    <n v="-113619.92459999997"/>
    <x v="1"/>
    <x v="0"/>
    <x v="1"/>
    <x v="8"/>
    <x v="0"/>
    <x v="1"/>
    <x v="0"/>
    <n v="-111039.55"/>
    <n v="-113390"/>
    <x v="0"/>
    <x v="0"/>
    <x v="0"/>
    <n v="83238.039999999994"/>
    <n v="111039.55"/>
    <n v="0"/>
    <x v="0"/>
    <s v="DS #000295"/>
  </r>
  <r>
    <n v="22572"/>
    <n v="295"/>
    <d v="2001-02-16T00:00:00"/>
    <x v="11"/>
    <n v="9991566"/>
    <x v="8"/>
    <x v="0"/>
    <n v="197200.72"/>
    <n v="45000"/>
    <n v="44067.199999999997"/>
    <n v="45000"/>
    <n v="4.4749999999999996"/>
    <n v="3.11"/>
    <x v="0"/>
    <n v="139950"/>
    <n v="-61425"/>
    <n v="-60151.727999999988"/>
    <x v="1"/>
    <x v="0"/>
    <x v="1"/>
    <x v="8"/>
    <x v="0"/>
    <x v="1"/>
    <x v="0"/>
    <n v="-58785.64"/>
    <n v="-60030"/>
    <x v="0"/>
    <x v="0"/>
    <x v="0"/>
    <n v="44067.199999999997"/>
    <n v="58785.64"/>
    <n v="0"/>
    <x v="0"/>
    <s v="DS #000295"/>
  </r>
  <r>
    <n v="22644"/>
    <n v="303"/>
    <d v="2001-02-20T00:00:00"/>
    <x v="11"/>
    <n v="9991588"/>
    <x v="8"/>
    <x v="0"/>
    <n v="158005.39000000001"/>
    <n v="35000"/>
    <n v="34274.49"/>
    <n v="35000"/>
    <n v="4.6100000000000003"/>
    <n v="3.11"/>
    <x v="0"/>
    <n v="108850"/>
    <n v="-52500"/>
    <n v="-51411.735000000015"/>
    <x v="1"/>
    <x v="0"/>
    <x v="1"/>
    <x v="8"/>
    <x v="0"/>
    <x v="1"/>
    <x v="0"/>
    <n v="-50349.22"/>
    <n v="-51415"/>
    <x v="0"/>
    <x v="0"/>
    <x v="0"/>
    <n v="34274.49"/>
    <n v="50349.22"/>
    <n v="0"/>
    <x v="0"/>
    <s v="DS#000303"/>
  </r>
  <r>
    <n v="22646"/>
    <n v="303"/>
    <d v="2001-02-20T00:00:00"/>
    <x v="11"/>
    <n v="9991588"/>
    <x v="8"/>
    <x v="0"/>
    <n v="383727.38"/>
    <n v="85000"/>
    <n v="83238.039999999994"/>
    <n v="85000"/>
    <n v="4.6100000000000003"/>
    <n v="3.11"/>
    <x v="0"/>
    <n v="264350"/>
    <n v="-127500"/>
    <n v="-124857.06"/>
    <x v="1"/>
    <x v="0"/>
    <x v="1"/>
    <x v="8"/>
    <x v="0"/>
    <x v="1"/>
    <x v="0"/>
    <n v="-122276.69"/>
    <n v="-124865"/>
    <x v="0"/>
    <x v="2"/>
    <x v="0"/>
    <n v="83238.039999999994"/>
    <n v="122276.69"/>
    <n v="0"/>
    <x v="0"/>
    <s v="DS #000303"/>
  </r>
  <r>
    <n v="23777"/>
    <n v="347"/>
    <d v="2001-03-19T00:00:00"/>
    <x v="11"/>
    <n v="9992814"/>
    <x v="8"/>
    <x v="0"/>
    <n v="321155.88"/>
    <n v="70955"/>
    <n v="69484.179999999993"/>
    <n v="70955"/>
    <n v="4.6219999999999999"/>
    <n v="3.11"/>
    <x v="0"/>
    <n v="220670.05"/>
    <n v="-107283.96"/>
    <n v="-105060.08015999998"/>
    <x v="1"/>
    <x v="0"/>
    <x v="1"/>
    <x v="8"/>
    <x v="0"/>
    <x v="1"/>
    <x v="0"/>
    <n v="-102906.07"/>
    <n v="-105084.35"/>
    <x v="0"/>
    <x v="2"/>
    <x v="0"/>
    <n v="69484.179999999993"/>
    <n v="102906.07"/>
    <n v="0"/>
    <x v="0"/>
    <s v="DS #000347"/>
  </r>
  <r>
    <n v="23778"/>
    <n v="347"/>
    <d v="2001-03-19T00:00:00"/>
    <x v="11"/>
    <n v="9992814"/>
    <x v="8"/>
    <x v="0"/>
    <n v="131259.54"/>
    <n v="29000"/>
    <n v="28398.86"/>
    <n v="29000"/>
    <n v="4.6219999999999999"/>
    <n v="3.11"/>
    <x v="0"/>
    <n v="90190"/>
    <n v="-43848"/>
    <n v="-42939.07632"/>
    <x v="1"/>
    <x v="0"/>
    <x v="1"/>
    <x v="8"/>
    <x v="0"/>
    <x v="1"/>
    <x v="0"/>
    <n v="-42058.71"/>
    <n v="-42949"/>
    <x v="0"/>
    <x v="0"/>
    <x v="0"/>
    <n v="28398.86"/>
    <n v="42058.71"/>
    <n v="0"/>
    <x v="0"/>
    <s v="DS #000347"/>
  </r>
  <r>
    <n v="23779"/>
    <n v="347"/>
    <d v="2001-03-19T00:00:00"/>
    <x v="11"/>
    <n v="9992814"/>
    <x v="8"/>
    <x v="0"/>
    <n v="5884.05"/>
    <n v="1300"/>
    <n v="1273.05"/>
    <n v="1300"/>
    <n v="4.6219999999999999"/>
    <n v="3.11"/>
    <x v="0"/>
    <n v="4043"/>
    <n v="-1965.6"/>
    <n v="-1924.8516"/>
    <x v="1"/>
    <x v="0"/>
    <x v="1"/>
    <x v="8"/>
    <x v="0"/>
    <x v="1"/>
    <x v="0"/>
    <n v="-1885.39"/>
    <n v="-1925.3"/>
    <x v="0"/>
    <x v="0"/>
    <x v="0"/>
    <n v="1273.05"/>
    <n v="1885.39"/>
    <n v="0"/>
    <x v="0"/>
    <s v="DS #000347"/>
  </r>
  <r>
    <n v="23783"/>
    <n v="347"/>
    <d v="2001-03-19T00:00:00"/>
    <x v="11"/>
    <n v="9992814"/>
    <x v="8"/>
    <x v="0"/>
    <n v="66535.009999999995"/>
    <n v="14700"/>
    <n v="14395.29"/>
    <n v="14700"/>
    <n v="4.6219999999999999"/>
    <n v="3.11"/>
    <x v="0"/>
    <n v="45717"/>
    <n v="-22226.400000000001"/>
    <n v="-21765.678480000002"/>
    <x v="1"/>
    <x v="0"/>
    <x v="1"/>
    <x v="8"/>
    <x v="0"/>
    <x v="1"/>
    <x v="0"/>
    <n v="-21319.42"/>
    <n v="-21770.7"/>
    <x v="0"/>
    <x v="2"/>
    <x v="0"/>
    <n v="14395.29"/>
    <n v="21319.42"/>
    <n v="0"/>
    <x v="0"/>
    <s v="DS #000347"/>
  </r>
  <r>
    <n v="23796"/>
    <n v="348"/>
    <d v="2001-03-19T00:00:00"/>
    <x v="11"/>
    <n v="9992815"/>
    <x v="8"/>
    <x v="0"/>
    <n v="68205.06"/>
    <n v="14800"/>
    <n v="14493.21"/>
    <n v="14800"/>
    <n v="4.7060000000000004"/>
    <n v="3.11"/>
    <x v="0"/>
    <n v="46028"/>
    <n v="-23620.799999999999"/>
    <n v="-23131.163160000007"/>
    <x v="1"/>
    <x v="0"/>
    <x v="1"/>
    <x v="8"/>
    <x v="0"/>
    <x v="1"/>
    <x v="0"/>
    <n v="-22681.88"/>
    <n v="-23162"/>
    <x v="0"/>
    <x v="2"/>
    <x v="0"/>
    <n v="14493.21"/>
    <n v="22681.88"/>
    <n v="0"/>
    <x v="0"/>
    <s v="DS #000348"/>
  </r>
  <r>
    <n v="23799"/>
    <n v="348"/>
    <d v="2001-03-19T00:00:00"/>
    <x v="11"/>
    <n v="9992815"/>
    <x v="8"/>
    <x v="0"/>
    <n v="123128.56"/>
    <n v="26718"/>
    <n v="26164.17"/>
    <n v="26718"/>
    <n v="4.7060000000000004"/>
    <n v="3.11"/>
    <x v="0"/>
    <n v="83092.98"/>
    <n v="-42641.928000000014"/>
    <n v="-41758.015320000013"/>
    <x v="1"/>
    <x v="0"/>
    <x v="1"/>
    <x v="8"/>
    <x v="0"/>
    <x v="1"/>
    <x v="0"/>
    <n v="-40946.92"/>
    <n v="-41813.67"/>
    <x v="0"/>
    <x v="0"/>
    <x v="0"/>
    <n v="26164.17"/>
    <n v="40946.92"/>
    <n v="0"/>
    <x v="0"/>
    <s v="DS #000348"/>
  </r>
  <r>
    <n v="23919"/>
    <n v="359"/>
    <d v="2001-03-30T00:00:00"/>
    <x v="11"/>
    <n v="9992882"/>
    <x v="8"/>
    <x v="0"/>
    <n v="50797.59"/>
    <n v="11004"/>
    <n v="10775.9"/>
    <n v="11004"/>
    <n v="4.7140000000000004"/>
    <n v="3.11"/>
    <x v="0"/>
    <n v="34222.44"/>
    <n v="-17650.416000000005"/>
    <n v="-17284.543600000005"/>
    <x v="1"/>
    <x v="0"/>
    <x v="1"/>
    <x v="8"/>
    <x v="0"/>
    <x v="1"/>
    <x v="0"/>
    <n v="-16950.490000000002"/>
    <n v="-17309.29"/>
    <x v="0"/>
    <x v="5"/>
    <x v="0"/>
    <n v="10775.9"/>
    <n v="16950.490000000002"/>
    <n v="0"/>
    <x v="0"/>
    <s v="DS #000359"/>
  </r>
  <r>
    <n v="24140"/>
    <n v="404"/>
    <d v="2001-04-11T00:00:00"/>
    <x v="11"/>
    <n v="9993134"/>
    <x v="8"/>
    <x v="0"/>
    <n v="187672.04"/>
    <n v="40135"/>
    <n v="39303.050000000003"/>
    <n v="40135"/>
    <n v="4.7750000000000004"/>
    <n v="3.11"/>
    <x v="0"/>
    <n v="124819.85"/>
    <n v="-66824.775000000023"/>
    <n v="-65439.57825000002"/>
    <x v="1"/>
    <x v="0"/>
    <x v="1"/>
    <x v="8"/>
    <x v="0"/>
    <x v="1"/>
    <x v="0"/>
    <n v="-64221.18"/>
    <n v="-65580.59"/>
    <x v="0"/>
    <x v="0"/>
    <x v="0"/>
    <n v="39303.050000000003"/>
    <n v="64221.18"/>
    <n v="0"/>
    <x v="0"/>
    <s v="DS #000404"/>
  </r>
  <r>
    <n v="24193"/>
    <n v="408"/>
    <d v="2001-04-17T00:00:00"/>
    <x v="11"/>
    <n v="9993174"/>
    <x v="8"/>
    <x v="0"/>
    <n v="295205.02"/>
    <n v="61824"/>
    <n v="60542.46"/>
    <n v="61824"/>
    <n v="4.8760000000000003"/>
    <n v="3.11"/>
    <x v="0"/>
    <n v="192272.64000000001"/>
    <n v="-109181.18400000002"/>
    <n v="-106917.98436000003"/>
    <x v="1"/>
    <x v="0"/>
    <x v="1"/>
    <x v="8"/>
    <x v="0"/>
    <x v="1"/>
    <x v="0"/>
    <n v="-105041.16"/>
    <n v="-107264.64"/>
    <x v="0"/>
    <x v="0"/>
    <x v="0"/>
    <n v="60542.46"/>
    <n v="105041.16"/>
    <n v="0"/>
    <x v="0"/>
    <s v="DS #000408"/>
  </r>
  <r>
    <n v="24224"/>
    <n v="412"/>
    <d v="2001-04-18T00:00:00"/>
    <x v="11"/>
    <n v="9993198"/>
    <x v="8"/>
    <x v="0"/>
    <n v="290026.44"/>
    <n v="62272"/>
    <n v="60981.17"/>
    <n v="62272"/>
    <n v="4.7560000000000002"/>
    <n v="3.11"/>
    <x v="0"/>
    <n v="193665.92000000001"/>
    <n v="-102499.71200000003"/>
    <n v="-100375.00582000002"/>
    <x v="1"/>
    <x v="0"/>
    <x v="1"/>
    <x v="8"/>
    <x v="0"/>
    <x v="1"/>
    <x v="0"/>
    <n v="-98484.59"/>
    <n v="-100569.28"/>
    <x v="0"/>
    <x v="2"/>
    <x v="0"/>
    <n v="60981.17"/>
    <n v="98484.59"/>
    <n v="0"/>
    <x v="0"/>
    <s v="DS#000412"/>
  </r>
  <r>
    <n v="24448"/>
    <n v="404"/>
    <d v="2001-04-26T00:00:00"/>
    <x v="11"/>
    <n v="9993133"/>
    <x v="8"/>
    <x v="0"/>
    <n v="303941.27"/>
    <n v="65000"/>
    <n v="63652.62"/>
    <n v="65000"/>
    <n v="4.7750000000000004"/>
    <n v="3.11"/>
    <x v="0"/>
    <n v="202150"/>
    <n v="-108225"/>
    <n v="-105981.61230000004"/>
    <x v="1"/>
    <x v="0"/>
    <x v="1"/>
    <x v="8"/>
    <x v="0"/>
    <x v="1"/>
    <x v="0"/>
    <n v="-104008.38"/>
    <n v="-106210"/>
    <x v="0"/>
    <x v="2"/>
    <x v="0"/>
    <n v="63652.62"/>
    <n v="104008.38"/>
    <n v="0"/>
    <x v="0"/>
    <s v="DS #000404"/>
  </r>
  <r>
    <n v="24454"/>
    <n v="438"/>
    <d v="2001-04-26T00:00:00"/>
    <x v="11"/>
    <n v="9993419"/>
    <x v="8"/>
    <x v="0"/>
    <n v="2466.5700000000002"/>
    <n v="535"/>
    <n v="523.91"/>
    <n v="535"/>
    <n v="4.7080000000000002"/>
    <n v="3.11"/>
    <x v="0"/>
    <n v="1663.85"/>
    <n v="-854.93"/>
    <n v="-837.20818000000008"/>
    <x v="1"/>
    <x v="0"/>
    <x v="1"/>
    <x v="8"/>
    <x v="0"/>
    <x v="1"/>
    <x v="0"/>
    <n v="-820.97"/>
    <n v="-838.34"/>
    <x v="0"/>
    <x v="1"/>
    <x v="0"/>
    <n v="523.91"/>
    <n v="820.97"/>
    <n v="0"/>
    <x v="0"/>
    <s v="DS #000438"/>
  </r>
  <r>
    <n v="24748"/>
    <n v="529"/>
    <d v="2001-05-17T00:00:00"/>
    <x v="11"/>
    <n v="9993675"/>
    <x v="8"/>
    <x v="0"/>
    <n v="441183.98"/>
    <n v="100653"/>
    <n v="98566.57"/>
    <n v="100653"/>
    <n v="4.476"/>
    <n v="3.11"/>
    <x v="0"/>
    <n v="313030.83"/>
    <n v="-137491.99800000002"/>
    <n v="-134641.93462000001"/>
    <x v="1"/>
    <x v="0"/>
    <x v="1"/>
    <x v="8"/>
    <x v="0"/>
    <x v="1"/>
    <x v="0"/>
    <n v="-131586.38"/>
    <n v="-134371.76"/>
    <x v="0"/>
    <x v="0"/>
    <x v="0"/>
    <n v="98566.57"/>
    <n v="131586.38"/>
    <n v="0"/>
    <x v="0"/>
    <m/>
  </r>
  <r>
    <n v="24869"/>
    <n v="549"/>
    <d v="2001-05-24T00:00:00"/>
    <x v="11"/>
    <n v="9993753"/>
    <x v="8"/>
    <x v="0"/>
    <n v="87170.8"/>
    <n v="20000"/>
    <n v="19585.419999999998"/>
    <n v="20000"/>
    <n v="4.4508000000000001"/>
    <n v="3.11"/>
    <x v="0"/>
    <n v="62200"/>
    <n v="-26816"/>
    <n v="-26260.131136000004"/>
    <x v="1"/>
    <x v="0"/>
    <x v="1"/>
    <x v="8"/>
    <x v="0"/>
    <x v="1"/>
    <x v="0"/>
    <n v="-25652.99"/>
    <n v="-26196"/>
    <x v="0"/>
    <x v="2"/>
    <x v="0"/>
    <n v="19585.419999999998"/>
    <n v="25652.99"/>
    <n v="0"/>
    <x v="0"/>
    <m/>
  </r>
  <r>
    <n v="24870"/>
    <n v="549"/>
    <d v="2001-05-24T00:00:00"/>
    <x v="11"/>
    <n v="9993754"/>
    <x v="8"/>
    <x v="0"/>
    <n v="148648"/>
    <n v="34105"/>
    <n v="33398.04"/>
    <n v="34105"/>
    <n v="4.4508000000000001"/>
    <n v="3.11"/>
    <x v="0"/>
    <n v="106066.55"/>
    <n v="-45727.984000000004"/>
    <n v="-44780.092032000008"/>
    <x v="1"/>
    <x v="0"/>
    <x v="1"/>
    <x v="8"/>
    <x v="0"/>
    <x v="1"/>
    <x v="0"/>
    <n v="-43744.75"/>
    <n v="-44670.73"/>
    <x v="0"/>
    <x v="0"/>
    <x v="0"/>
    <n v="33398.04"/>
    <n v="43744.75"/>
    <n v="0"/>
    <x v="0"/>
    <m/>
  </r>
  <r>
    <n v="25038"/>
    <n v="596"/>
    <d v="2001-06-04T00:00:00"/>
    <x v="11"/>
    <n v="9993895"/>
    <x v="8"/>
    <x v="0"/>
    <n v="120220.57"/>
    <n v="29518"/>
    <n v="28906.12"/>
    <n v="29518"/>
    <n v="4.1589999999999998"/>
    <n v="3.11"/>
    <x v="0"/>
    <n v="91800.98"/>
    <n v="-30964.381999999998"/>
    <n v="-30322.519879999996"/>
    <x v="1"/>
    <x v="0"/>
    <x v="1"/>
    <x v="8"/>
    <x v="0"/>
    <x v="1"/>
    <x v="0"/>
    <n v="-29426.43"/>
    <n v="-30049.32"/>
    <x v="0"/>
    <x v="4"/>
    <x v="0"/>
    <n v="28906.12"/>
    <n v="29426.43"/>
    <n v="0"/>
    <x v="0"/>
    <m/>
  </r>
  <r>
    <n v="25059"/>
    <n v="479"/>
    <d v="2001-06-06T00:00:00"/>
    <x v="11"/>
    <n v="9993568"/>
    <x v="8"/>
    <x v="0"/>
    <n v="370796.88"/>
    <n v="85223"/>
    <n v="83456.42"/>
    <n v="85223"/>
    <n v="4.4429999999999996"/>
    <n v="3.11"/>
    <x v="0"/>
    <n v="265043.53000000003"/>
    <n v="-113602.25899999998"/>
    <n v="-111247.40785999998"/>
    <x v="1"/>
    <x v="0"/>
    <x v="1"/>
    <x v="8"/>
    <x v="0"/>
    <x v="1"/>
    <x v="0"/>
    <n v="-108660.26"/>
    <n v="-110960.35"/>
    <x v="0"/>
    <x v="0"/>
    <x v="0"/>
    <n v="83456.42"/>
    <n v="108660.26"/>
    <n v="0"/>
    <x v="0"/>
    <s v="DS #000479"/>
  </r>
  <r>
    <n v="25068"/>
    <n v="593"/>
    <d v="2001-06-06T00:00:00"/>
    <x v="11"/>
    <n v="9993887"/>
    <x v="8"/>
    <x v="0"/>
    <n v="212584.5"/>
    <n v="53535"/>
    <n v="52425.279999999999"/>
    <n v="53535"/>
    <n v="4.0549999999999997"/>
    <n v="3.11"/>
    <x v="0"/>
    <n v="166493.85"/>
    <n v="-50590.57499999999"/>
    <n v="-49541.889599999988"/>
    <x v="1"/>
    <x v="0"/>
    <x v="1"/>
    <x v="8"/>
    <x v="0"/>
    <x v="1"/>
    <x v="0"/>
    <n v="-47916.7"/>
    <n v="-48930.99"/>
    <x v="0"/>
    <x v="0"/>
    <x v="0"/>
    <n v="52425.279999999999"/>
    <n v="47916.7"/>
    <n v="0"/>
    <x v="0"/>
    <m/>
  </r>
  <r>
    <n v="25071"/>
    <n v="445"/>
    <d v="2001-06-06T00:00:00"/>
    <x v="11"/>
    <n v="9993440"/>
    <x v="8"/>
    <x v="0"/>
    <n v="76593.81"/>
    <n v="16571"/>
    <n v="16227.5"/>
    <n v="16571"/>
    <n v="4.72"/>
    <n v="3.11"/>
    <x v="0"/>
    <n v="51535.81"/>
    <n v="-26679.31"/>
    <n v="-26126.274999999998"/>
    <x v="1"/>
    <x v="0"/>
    <x v="1"/>
    <x v="8"/>
    <x v="0"/>
    <x v="1"/>
    <x v="0"/>
    <n v="-25623.22"/>
    <n v="-26165.61"/>
    <x v="0"/>
    <x v="0"/>
    <x v="0"/>
    <n v="16227.5"/>
    <n v="25623.22"/>
    <n v="0"/>
    <x v="0"/>
    <s v="DS #000445"/>
  </r>
  <r>
    <n v="25181"/>
    <n v="621"/>
    <d v="2001-06-13T00:00:00"/>
    <x v="11"/>
    <n v="9994009"/>
    <x v="8"/>
    <x v="0"/>
    <n v="171302.89"/>
    <n v="40738"/>
    <n v="39893.550000000003"/>
    <n v="40738"/>
    <n v="4.2939999999999996"/>
    <n v="3.11"/>
    <x v="0"/>
    <n v="126695.18"/>
    <n v="-48233.791999999987"/>
    <n v="-47233.963199999991"/>
    <x v="1"/>
    <x v="0"/>
    <x v="1"/>
    <x v="8"/>
    <x v="0"/>
    <x v="1"/>
    <x v="0"/>
    <n v="-45997.26"/>
    <n v="-46970.91"/>
    <x v="0"/>
    <x v="0"/>
    <x v="0"/>
    <n v="39893.550000000003"/>
    <n v="45997.26"/>
    <n v="0"/>
    <x v="0"/>
    <m/>
  </r>
  <r>
    <n v="25182"/>
    <n v="621"/>
    <d v="2001-06-13T00:00:00"/>
    <x v="11"/>
    <n v="9994008"/>
    <x v="8"/>
    <x v="0"/>
    <n v="258346.18"/>
    <n v="61438"/>
    <n v="60164.46"/>
    <n v="61438"/>
    <n v="4.2939999999999996"/>
    <n v="3.11"/>
    <x v="0"/>
    <n v="191072.18"/>
    <n v="-72742.59199999999"/>
    <n v="-71234.720639999985"/>
    <x v="1"/>
    <x v="0"/>
    <x v="1"/>
    <x v="8"/>
    <x v="0"/>
    <x v="1"/>
    <x v="0"/>
    <n v="-69369.62"/>
    <n v="-70838.009999999995"/>
    <x v="0"/>
    <x v="2"/>
    <x v="0"/>
    <n v="60164.46"/>
    <n v="69369.62"/>
    <n v="0"/>
    <x v="0"/>
    <m/>
  </r>
  <r>
    <n v="26646"/>
    <n v="725"/>
    <d v="2001-07-09T00:00:00"/>
    <x v="11"/>
    <n v="9995438"/>
    <x v="8"/>
    <x v="0"/>
    <n v="150129.51"/>
    <n v="38812"/>
    <n v="38007.47"/>
    <n v="38812"/>
    <n v="3.95"/>
    <n v="3.11"/>
    <x v="0"/>
    <n v="120705.32"/>
    <n v="-32602.080000000002"/>
    <n v="-31926.274800000014"/>
    <x v="1"/>
    <x v="0"/>
    <x v="1"/>
    <x v="8"/>
    <x v="0"/>
    <x v="1"/>
    <x v="0"/>
    <n v="-30748.04"/>
    <n v="-31398.91"/>
    <x v="0"/>
    <x v="0"/>
    <x v="0"/>
    <n v="38007.47"/>
    <n v="30748.04"/>
    <n v="0"/>
    <x v="0"/>
    <m/>
  </r>
  <r>
    <n v="26703"/>
    <n v="736"/>
    <d v="2001-07-13T00:00:00"/>
    <x v="11"/>
    <n v="9995492"/>
    <x v="8"/>
    <x v="0"/>
    <n v="257058.66"/>
    <n v="70000"/>
    <n v="68548.98"/>
    <n v="70000"/>
    <n v="3.75"/>
    <n v="3.11"/>
    <x v="0"/>
    <n v="217700"/>
    <n v="-44800"/>
    <n v="-43871.347200000004"/>
    <x v="1"/>
    <x v="0"/>
    <x v="1"/>
    <x v="8"/>
    <x v="0"/>
    <x v="1"/>
    <x v="0"/>
    <n v="-41746.33"/>
    <n v="-42630"/>
    <x v="0"/>
    <x v="1"/>
    <x v="0"/>
    <n v="68548.98"/>
    <n v="41746.33"/>
    <n v="0"/>
    <x v="0"/>
    <m/>
  </r>
  <r>
    <n v="26851"/>
    <n v="709"/>
    <d v="2001-07-27T00:00:00"/>
    <x v="11"/>
    <n v="9994223"/>
    <x v="8"/>
    <x v="0"/>
    <n v="625527.74"/>
    <n v="167480"/>
    <n v="164008.32000000001"/>
    <n v="167480"/>
    <n v="3.8140000000000001"/>
    <n v="3.11"/>
    <x v="0"/>
    <n v="520862.8"/>
    <n v="-117905.92"/>
    <n v="-115461.85728000004"/>
    <x v="1"/>
    <x v="0"/>
    <x v="1"/>
    <x v="8"/>
    <x v="0"/>
    <x v="1"/>
    <x v="0"/>
    <n v="-110377.60000000001"/>
    <n v="-112714.04"/>
    <x v="0"/>
    <x v="2"/>
    <x v="0"/>
    <n v="164008.32000000001"/>
    <n v="110377.60000000001"/>
    <n v="0"/>
    <x v="0"/>
    <m/>
  </r>
  <r>
    <n v="27044"/>
    <n v="812"/>
    <d v="2001-08-06T00:00:00"/>
    <x v="11"/>
    <n v="9995738"/>
    <x v="8"/>
    <x v="0"/>
    <n v="387712.84"/>
    <n v="106602"/>
    <n v="104392.26"/>
    <n v="106602"/>
    <n v="3.714"/>
    <n v="3.11"/>
    <x v="0"/>
    <n v="331532.21999999997"/>
    <n v="-64387.608000000007"/>
    <n v="-63052.925040000009"/>
    <x v="1"/>
    <x v="0"/>
    <x v="1"/>
    <x v="8"/>
    <x v="0"/>
    <x v="1"/>
    <x v="0"/>
    <n v="-59816.76"/>
    <n v="-61082.95"/>
    <x v="0"/>
    <x v="2"/>
    <x v="0"/>
    <n v="104392.26"/>
    <n v="59816.76"/>
    <n v="0"/>
    <x v="0"/>
    <m/>
  </r>
  <r>
    <n v="27127"/>
    <n v="821"/>
    <d v="2001-08-15T00:00:00"/>
    <x v="11"/>
    <n v="9995822"/>
    <x v="8"/>
    <x v="0"/>
    <n v="118493.46"/>
    <n v="31784"/>
    <n v="31125.15"/>
    <n v="31784"/>
    <n v="3.8069999999999999"/>
    <n v="3.11"/>
    <x v="0"/>
    <n v="98848.24"/>
    <n v="-22153.448"/>
    <n v="-21694.229550000004"/>
    <x v="1"/>
    <x v="0"/>
    <x v="1"/>
    <x v="8"/>
    <x v="0"/>
    <x v="1"/>
    <x v="0"/>
    <n v="-20729.349999999999"/>
    <n v="-21168.14"/>
    <x v="0"/>
    <x v="0"/>
    <x v="0"/>
    <n v="31125.15"/>
    <n v="20729.349999999999"/>
    <n v="0"/>
    <x v="0"/>
    <m/>
  </r>
  <r>
    <n v="28058"/>
    <n v="782"/>
    <d v="2001-09-10T00:00:00"/>
    <x v="11"/>
    <n v="9995718"/>
    <x v="8"/>
    <x v="0"/>
    <n v="105854.44"/>
    <n v="27823"/>
    <n v="27246.26"/>
    <n v="27823"/>
    <n v="3.8851"/>
    <n v="3.11"/>
    <x v="0"/>
    <n v="86529.53"/>
    <n v="-21565.607300000003"/>
    <n v="-21118.576126000004"/>
    <x v="1"/>
    <x v="0"/>
    <x v="1"/>
    <x v="8"/>
    <x v="0"/>
    <x v="1"/>
    <x v="0"/>
    <n v="-20273.939999999999"/>
    <n v="-20703.09"/>
    <x v="0"/>
    <x v="2"/>
    <x v="0"/>
    <n v="27246.26"/>
    <n v="20273.939999999999"/>
    <n v="0"/>
    <x v="0"/>
    <m/>
  </r>
  <r>
    <n v="28094"/>
    <n v="833"/>
    <d v="2001-09-18T00:00:00"/>
    <x v="11"/>
    <n v="9996554"/>
    <x v="8"/>
    <x v="0"/>
    <n v="38994.57"/>
    <n v="11000"/>
    <n v="10771.98"/>
    <n v="11000"/>
    <n v="3.62"/>
    <n v="3.11"/>
    <x v="0"/>
    <n v="34210"/>
    <n v="-5610"/>
    <n v="-5493.7098000000024"/>
    <x v="1"/>
    <x v="0"/>
    <x v="1"/>
    <x v="8"/>
    <x v="0"/>
    <x v="1"/>
    <x v="0"/>
    <n v="-5159.78"/>
    <n v="-5269"/>
    <x v="0"/>
    <x v="9"/>
    <x v="0"/>
    <n v="10771.98"/>
    <n v="5159.78"/>
    <n v="0"/>
    <x v="0"/>
    <m/>
  </r>
  <r>
    <n v="28096"/>
    <n v="833"/>
    <d v="2001-09-18T00:00:00"/>
    <x v="11"/>
    <n v="9996554"/>
    <x v="8"/>
    <x v="0"/>
    <n v="24814.73"/>
    <n v="7000"/>
    <n v="6854.9"/>
    <n v="7000"/>
    <n v="3.62"/>
    <n v="3.11"/>
    <x v="0"/>
    <n v="21770"/>
    <n v="-3570"/>
    <n v="-3495.9990000000016"/>
    <x v="1"/>
    <x v="0"/>
    <x v="1"/>
    <x v="8"/>
    <x v="0"/>
    <x v="1"/>
    <x v="0"/>
    <n v="-3283.5"/>
    <n v="-3353"/>
    <x v="0"/>
    <x v="10"/>
    <x v="0"/>
    <n v="6854.9"/>
    <n v="3283.5"/>
    <n v="0"/>
    <x v="0"/>
    <m/>
  </r>
  <r>
    <n v="28097"/>
    <n v="833"/>
    <d v="2001-09-18T00:00:00"/>
    <x v="11"/>
    <n v="9996554"/>
    <x v="8"/>
    <x v="0"/>
    <n v="237281.99"/>
    <n v="66935"/>
    <n v="65547.509999999995"/>
    <n v="66935"/>
    <n v="3.62"/>
    <n v="3.11"/>
    <x v="0"/>
    <n v="208167.85"/>
    <n v="-34136.85"/>
    <n v="-33429.230100000015"/>
    <x v="1"/>
    <x v="0"/>
    <x v="1"/>
    <x v="8"/>
    <x v="0"/>
    <x v="1"/>
    <x v="0"/>
    <n v="-31397.26"/>
    <n v="-32061.86"/>
    <x v="0"/>
    <x v="0"/>
    <x v="0"/>
    <n v="65547.509999999995"/>
    <n v="31397.26"/>
    <n v="0"/>
    <x v="0"/>
    <m/>
  </r>
  <r>
    <n v="28112"/>
    <n v="825"/>
    <d v="2001-09-18T00:00:00"/>
    <x v="11"/>
    <n v="9995961"/>
    <x v="8"/>
    <x v="0"/>
    <n v="627952.15"/>
    <n v="166557"/>
    <n v="163104.46"/>
    <n v="166557"/>
    <n v="3.85"/>
    <n v="3.11"/>
    <x v="0"/>
    <n v="517992.27"/>
    <n v="-123252.18"/>
    <n v="-120697.30040000002"/>
    <x v="1"/>
    <x v="0"/>
    <x v="1"/>
    <x v="8"/>
    <x v="0"/>
    <x v="1"/>
    <x v="0"/>
    <n v="-115641.06"/>
    <n v="-118088.91"/>
    <x v="0"/>
    <x v="2"/>
    <x v="0"/>
    <n v="163104.46"/>
    <n v="115641.06"/>
    <n v="0"/>
    <x v="0"/>
    <m/>
  </r>
  <r>
    <n v="28115"/>
    <n v="825"/>
    <d v="2001-09-18T00:00:00"/>
    <x v="11"/>
    <n v="9995961"/>
    <x v="8"/>
    <x v="0"/>
    <n v="201626.19"/>
    <n v="53479"/>
    <n v="52370.44"/>
    <n v="53479"/>
    <n v="3.85"/>
    <n v="3.11"/>
    <x v="0"/>
    <n v="166319.69"/>
    <n v="-39574.46"/>
    <n v="-38754.125600000014"/>
    <x v="1"/>
    <x v="0"/>
    <x v="1"/>
    <x v="8"/>
    <x v="0"/>
    <x v="1"/>
    <x v="0"/>
    <n v="-37130.639999999999"/>
    <n v="-37916.61"/>
    <x v="0"/>
    <x v="0"/>
    <x v="0"/>
    <n v="52370.44"/>
    <n v="37130.639999999999"/>
    <n v="0"/>
    <x v="0"/>
    <m/>
  </r>
  <r>
    <n v="28132"/>
    <n v="844"/>
    <d v="2001-09-19T00:00:00"/>
    <x v="11"/>
    <n v="9996594"/>
    <x v="8"/>
    <x v="0"/>
    <n v="1370.76"/>
    <n v="425"/>
    <n v="416.19"/>
    <n v="425"/>
    <n v="3.2936000000000001"/>
    <n v="3.11"/>
    <x v="0"/>
    <n v="1321.75"/>
    <n v="-78.030000000000086"/>
    <n v="-76.412484000000092"/>
    <x v="1"/>
    <x v="0"/>
    <x v="1"/>
    <x v="8"/>
    <x v="0"/>
    <x v="1"/>
    <x v="0"/>
    <n v="-63.51"/>
    <n v="-64.849999999999994"/>
    <x v="0"/>
    <x v="8"/>
    <x v="0"/>
    <n v="416.19"/>
    <n v="63.51"/>
    <n v="0"/>
    <x v="0"/>
    <m/>
  </r>
  <r>
    <n v="28134"/>
    <n v="823"/>
    <d v="2001-09-19T00:00:00"/>
    <x v="11"/>
    <n v="9995777"/>
    <x v="8"/>
    <x v="0"/>
    <n v="343123.76"/>
    <n v="94648"/>
    <n v="92686.05"/>
    <n v="94648"/>
    <n v="3.702"/>
    <n v="3.11"/>
    <x v="0"/>
    <n v="294355.28000000003"/>
    <n v="-56031.616000000009"/>
    <n v="-54870.14160000001"/>
    <x v="1"/>
    <x v="0"/>
    <x v="1"/>
    <x v="8"/>
    <x v="0"/>
    <x v="1"/>
    <x v="0"/>
    <n v="-51996.87"/>
    <n v="-53097.53"/>
    <x v="0"/>
    <x v="2"/>
    <x v="0"/>
    <n v="92686.05"/>
    <n v="51996.87"/>
    <n v="0"/>
    <x v="0"/>
    <m/>
  </r>
  <r>
    <n v="28136"/>
    <n v="856"/>
    <d v="2001-09-19T00:00:00"/>
    <x v="11"/>
    <n v="9996666"/>
    <x v="8"/>
    <x v="0"/>
    <n v="180905.61"/>
    <n v="55079"/>
    <n v="53937.27"/>
    <n v="55079"/>
    <n v="3.3540000000000001"/>
    <n v="3.11"/>
    <x v="0"/>
    <n v="171295.69"/>
    <n v="-13439.276000000013"/>
    <n v="-13160.693880000012"/>
    <x v="1"/>
    <x v="0"/>
    <x v="1"/>
    <x v="8"/>
    <x v="0"/>
    <x v="1"/>
    <x v="0"/>
    <n v="-11488.64"/>
    <n v="-11731.83"/>
    <x v="0"/>
    <x v="0"/>
    <x v="0"/>
    <n v="53937.27"/>
    <n v="11488.64"/>
    <n v="0"/>
    <x v="0"/>
    <m/>
  </r>
  <r>
    <n v="28137"/>
    <n v="856"/>
    <d v="2001-09-19T00:00:00"/>
    <x v="11"/>
    <n v="9996666"/>
    <x v="8"/>
    <x v="0"/>
    <n v="99128.75"/>
    <n v="30181"/>
    <n v="29555.38"/>
    <n v="30181"/>
    <n v="3.3540000000000001"/>
    <n v="3.11"/>
    <x v="0"/>
    <n v="93862.91"/>
    <n v="-7364.1640000000061"/>
    <n v="-7211.512720000007"/>
    <x v="1"/>
    <x v="0"/>
    <x v="1"/>
    <x v="8"/>
    <x v="0"/>
    <x v="1"/>
    <x v="0"/>
    <n v="-6295.3"/>
    <n v="-6428.55"/>
    <x v="0"/>
    <x v="10"/>
    <x v="0"/>
    <n v="29555.38"/>
    <n v="6295.3"/>
    <n v="0"/>
    <x v="0"/>
    <m/>
  </r>
  <r>
    <n v="28139"/>
    <n v="856"/>
    <d v="2001-09-19T00:00:00"/>
    <x v="11"/>
    <n v="9996666"/>
    <x v="8"/>
    <x v="0"/>
    <n v="267464.67"/>
    <n v="81433"/>
    <n v="79744.98"/>
    <n v="81433"/>
    <n v="3.3540000000000001"/>
    <n v="3.11"/>
    <x v="0"/>
    <n v="253256.63"/>
    <n v="-19869.652000000016"/>
    <n v="-19457.775120000017"/>
    <x v="1"/>
    <x v="0"/>
    <x v="1"/>
    <x v="8"/>
    <x v="0"/>
    <x v="1"/>
    <x v="0"/>
    <n v="-16985.68"/>
    <n v="-17345.23"/>
    <x v="0"/>
    <x v="4"/>
    <x v="0"/>
    <n v="79744.98"/>
    <n v="16985.68"/>
    <n v="0"/>
    <x v="0"/>
    <m/>
  </r>
  <r>
    <n v="28142"/>
    <n v="856"/>
    <d v="2001-09-19T00:00:00"/>
    <x v="11"/>
    <n v="9996666"/>
    <x v="8"/>
    <x v="0"/>
    <n v="426965.36"/>
    <n v="129995"/>
    <n v="127300.35"/>
    <n v="129995"/>
    <n v="3.3540000000000001"/>
    <n v="3.11"/>
    <x v="0"/>
    <n v="404284.45"/>
    <n v="-31718.78"/>
    <n v="-31061.28540000003"/>
    <x v="1"/>
    <x v="0"/>
    <x v="1"/>
    <x v="8"/>
    <x v="0"/>
    <x v="1"/>
    <x v="0"/>
    <n v="-27114.97"/>
    <n v="-27688.93"/>
    <x v="0"/>
    <x v="9"/>
    <x v="0"/>
    <n v="127300.35"/>
    <n v="27114.97"/>
    <n v="0"/>
    <x v="0"/>
    <m/>
  </r>
  <r>
    <n v="28144"/>
    <n v="856"/>
    <d v="2001-09-19T00:00:00"/>
    <x v="11"/>
    <n v="9996666"/>
    <x v="8"/>
    <x v="0"/>
    <n v="1836.02"/>
    <n v="559"/>
    <n v="547.41"/>
    <n v="559"/>
    <n v="3.3540000000000001"/>
    <n v="3.11"/>
    <x v="0"/>
    <n v="1738.49"/>
    <n v="-136.39600000000013"/>
    <n v="-133.56804000000011"/>
    <x v="1"/>
    <x v="0"/>
    <x v="1"/>
    <x v="8"/>
    <x v="0"/>
    <x v="1"/>
    <x v="0"/>
    <n v="-116.6"/>
    <n v="-119.07"/>
    <x v="0"/>
    <x v="6"/>
    <x v="0"/>
    <n v="547.41"/>
    <n v="116.6"/>
    <n v="0"/>
    <x v="0"/>
    <m/>
  </r>
  <r>
    <n v="28333"/>
    <n v="879"/>
    <d v="2001-09-27T00:00:00"/>
    <x v="11"/>
    <n v="9996817"/>
    <x v="8"/>
    <x v="0"/>
    <n v="529469.29"/>
    <n v="173072"/>
    <n v="169484.41"/>
    <n v="173072"/>
    <n v="3.1240000000000001"/>
    <n v="3.11"/>
    <x v="0"/>
    <n v="538253.92000000004"/>
    <n v="-2423.0080000000407"/>
    <n v="-2372.7817400000399"/>
    <x v="1"/>
    <x v="0"/>
    <x v="1"/>
    <x v="8"/>
    <x v="0"/>
    <x v="1"/>
    <x v="0"/>
    <n v="2881.23"/>
    <n v="2942.22"/>
    <x v="0"/>
    <x v="0"/>
    <x v="0"/>
    <n v="169484.41"/>
    <n v="-2881.23"/>
    <n v="0"/>
    <x v="0"/>
    <m/>
  </r>
  <r>
    <n v="28334"/>
    <n v="879"/>
    <d v="2001-09-27T00:00:00"/>
    <x v="11"/>
    <n v="9996817"/>
    <x v="8"/>
    <x v="0"/>
    <n v="67603.149999999994"/>
    <n v="22098"/>
    <n v="21639.93"/>
    <n v="22098"/>
    <n v="3.1240000000000001"/>
    <n v="3.11"/>
    <x v="0"/>
    <n v="68724.78"/>
    <n v="-309.37200000000519"/>
    <n v="-302.95902000000507"/>
    <x v="1"/>
    <x v="0"/>
    <x v="1"/>
    <x v="8"/>
    <x v="0"/>
    <x v="1"/>
    <x v="0"/>
    <n v="367.88"/>
    <n v="375.67"/>
    <x v="0"/>
    <x v="1"/>
    <x v="0"/>
    <n v="21639.93"/>
    <n v="-367.88"/>
    <n v="0"/>
    <x v="0"/>
    <m/>
  </r>
  <r>
    <n v="25098"/>
    <n v="437"/>
    <d v="2001-06-07T00:00:00"/>
    <x v="12"/>
    <n v="9993933"/>
    <x v="0"/>
    <x v="0"/>
    <n v="73629.42"/>
    <n v="284462"/>
    <n v="277846.87"/>
    <n v="284462"/>
    <n v="0.26500000000000001"/>
    <n v="0.22"/>
    <x v="0"/>
    <n v="62581.64"/>
    <n v="-12800.79"/>
    <n v="-12503.109150000004"/>
    <x v="0"/>
    <x v="0"/>
    <x v="0"/>
    <x v="0"/>
    <x v="0"/>
    <x v="1"/>
    <x v="0"/>
    <n v="-8335.41"/>
    <n v="-8533.86"/>
    <x v="0"/>
    <x v="0"/>
    <x v="0"/>
    <n v="0"/>
    <n v="8335.41"/>
    <n v="277846.87"/>
    <x v="0"/>
    <m/>
  </r>
  <r>
    <n v="25442"/>
    <n v="713"/>
    <d v="2001-06-29T00:00:00"/>
    <x v="12"/>
    <n v="9994234"/>
    <x v="0"/>
    <x v="0"/>
    <n v="89190.21"/>
    <n v="344580"/>
    <n v="336566.83"/>
    <n v="344580"/>
    <n v="0.26500000000000001"/>
    <n v="0.22"/>
    <x v="0"/>
    <n v="75807.600000000006"/>
    <n v="-15506.1"/>
    <n v="-15145.507350000005"/>
    <x v="0"/>
    <x v="0"/>
    <x v="0"/>
    <x v="0"/>
    <x v="0"/>
    <x v="1"/>
    <x v="0"/>
    <n v="-10097"/>
    <n v="-10337.4"/>
    <x v="0"/>
    <x v="0"/>
    <x v="0"/>
    <n v="0"/>
    <n v="10097"/>
    <n v="336566.83"/>
    <x v="0"/>
    <m/>
  </r>
  <r>
    <n v="20890"/>
    <m/>
    <d v="2000-11-06T00:00:00"/>
    <x v="12"/>
    <n v="319933"/>
    <x v="3"/>
    <x v="0"/>
    <n v="-9.01"/>
    <n v="369"/>
    <n v="360.42"/>
    <n v="369"/>
    <n v="-2.5000000000000001E-2"/>
    <n v="-0.01"/>
    <x v="0"/>
    <n v="-3.69"/>
    <n v="5.5350000000000001"/>
    <n v="5.4063000000000008"/>
    <x v="0"/>
    <x v="0"/>
    <x v="0"/>
    <x v="3"/>
    <x v="0"/>
    <x v="1"/>
    <x v="0"/>
    <n v="-0.9"/>
    <n v="-0.92"/>
    <x v="0"/>
    <x v="2"/>
    <x v="0"/>
    <n v="0"/>
    <n v="0.9"/>
    <n v="360.42"/>
    <x v="0"/>
    <s v="Sonat Financial Buy - N73427.B Input as Physical s/b Financi"/>
  </r>
  <r>
    <n v="22627"/>
    <n v="307"/>
    <d v="2001-02-20T00:00:00"/>
    <x v="12"/>
    <n v="9991596"/>
    <x v="3"/>
    <x v="0"/>
    <n v="0"/>
    <n v="140000"/>
    <n v="136744.31"/>
    <n v="140000"/>
    <n v="0"/>
    <n v="-0.01"/>
    <x v="0"/>
    <n v="-1400"/>
    <n v="-1400"/>
    <n v="-1367.4431"/>
    <x v="0"/>
    <x v="0"/>
    <x v="0"/>
    <x v="3"/>
    <x v="0"/>
    <x v="1"/>
    <x v="0"/>
    <n v="-3760.47"/>
    <n v="-3850"/>
    <x v="0"/>
    <x v="2"/>
    <x v="0"/>
    <n v="0"/>
    <n v="3760.47"/>
    <n v="136744.31"/>
    <x v="0"/>
    <s v="DS #000307"/>
  </r>
  <r>
    <n v="22628"/>
    <n v="307"/>
    <d v="2001-02-20T00:00:00"/>
    <x v="12"/>
    <n v="9991596"/>
    <x v="3"/>
    <x v="0"/>
    <n v="0"/>
    <n v="60000"/>
    <n v="58604.71"/>
    <n v="60000"/>
    <n v="0"/>
    <n v="-0.01"/>
    <x v="0"/>
    <n v="-600"/>
    <n v="-600"/>
    <n v="-586.0471"/>
    <x v="0"/>
    <x v="0"/>
    <x v="0"/>
    <x v="3"/>
    <x v="0"/>
    <x v="1"/>
    <x v="0"/>
    <n v="-1611.63"/>
    <n v="-1650"/>
    <x v="0"/>
    <x v="2"/>
    <x v="0"/>
    <n v="0"/>
    <n v="1611.63"/>
    <n v="58604.71"/>
    <x v="0"/>
    <s v="DS #000307"/>
  </r>
  <r>
    <n v="27284"/>
    <n v="824"/>
    <d v="2001-08-20T00:00:00"/>
    <x v="12"/>
    <n v="9995964"/>
    <x v="3"/>
    <x v="0"/>
    <n v="-9656.07"/>
    <n v="790877"/>
    <n v="772485.24"/>
    <n v="790877"/>
    <n v="-1.2500000000000001E-2"/>
    <n v="-0.01"/>
    <x v="0"/>
    <n v="-7908.77"/>
    <n v="1977.1925000000003"/>
    <n v="1931.2131000000004"/>
    <x v="0"/>
    <x v="0"/>
    <x v="0"/>
    <x v="3"/>
    <x v="0"/>
    <x v="1"/>
    <x v="0"/>
    <n v="-11587.28"/>
    <n v="-11863.16"/>
    <x v="0"/>
    <x v="2"/>
    <x v="0"/>
    <n v="0"/>
    <n v="11587.28"/>
    <n v="772485.24"/>
    <x v="0"/>
    <m/>
  </r>
  <r>
    <n v="9941"/>
    <m/>
    <d v="2000-07-07T00:00:00"/>
    <x v="12"/>
    <n v="319941"/>
    <x v="4"/>
    <x v="0"/>
    <n v="174.41"/>
    <n v="-3968"/>
    <n v="-3875.72"/>
    <n v="3968"/>
    <n v="-4.4999999999999998E-2"/>
    <n v="-0.05"/>
    <x v="0"/>
    <n v="198.4"/>
    <n v="19.84"/>
    <n v="19.378600000000016"/>
    <x v="0"/>
    <x v="0"/>
    <x v="0"/>
    <x v="4"/>
    <x v="0"/>
    <x v="0"/>
    <x v="0"/>
    <n v="77.510000000000005"/>
    <n v="79.36"/>
    <x v="0"/>
    <x v="0"/>
    <x v="0"/>
    <n v="0"/>
    <n v="-77.510000000000005"/>
    <n v="-3875.72"/>
    <x v="0"/>
    <s v="Tetco-ELA Sale Financial - N73425.A"/>
  </r>
  <r>
    <n v="9952"/>
    <m/>
    <d v="2000-07-07T00:00:00"/>
    <x v="12"/>
    <n v="319952"/>
    <x v="5"/>
    <x v="0"/>
    <n v="3055.77"/>
    <n v="3596"/>
    <n v="3512.38"/>
    <n v="3596"/>
    <n v="0.87"/>
    <n v="0.82"/>
    <x v="0"/>
    <n v="2948.72"/>
    <n v="-179.8"/>
    <n v="-175.61900000000017"/>
    <x v="0"/>
    <x v="0"/>
    <x v="0"/>
    <x v="5"/>
    <x v="0"/>
    <x v="1"/>
    <x v="0"/>
    <n v="-316.11"/>
    <n v="-323.64"/>
    <x v="0"/>
    <x v="0"/>
    <x v="0"/>
    <n v="0"/>
    <n v="316.11"/>
    <n v="3512.38"/>
    <x v="0"/>
    <s v="TetcoM3 Buy Financial - N73425.8"/>
  </r>
  <r>
    <n v="27285"/>
    <n v="822"/>
    <d v="2001-08-20T00:00:00"/>
    <x v="12"/>
    <n v="9995965"/>
    <x v="6"/>
    <x v="0"/>
    <n v="18311.509999999998"/>
    <n v="258586"/>
    <n v="252572.61"/>
    <n v="258586"/>
    <n v="7.2499999999999995E-2"/>
    <n v="4.4999999999999998E-2"/>
    <x v="0"/>
    <n v="11636.37"/>
    <n v="-7111.1149999999989"/>
    <n v="-6945.7467749999987"/>
    <x v="0"/>
    <x v="0"/>
    <x v="0"/>
    <x v="6"/>
    <x v="0"/>
    <x v="1"/>
    <x v="0"/>
    <n v="-7577.18"/>
    <n v="-7757.58"/>
    <x v="0"/>
    <x v="2"/>
    <x v="0"/>
    <n v="0"/>
    <n v="7577.18"/>
    <n v="252572.61"/>
    <x v="0"/>
    <m/>
  </r>
  <r>
    <n v="22124"/>
    <n v="218"/>
    <d v="2001-01-17T00:00:00"/>
    <x v="12"/>
    <n v="9991378"/>
    <x v="8"/>
    <x v="0"/>
    <n v="-637912.23"/>
    <n v="-140000"/>
    <n v="-136744.31"/>
    <n v="140000"/>
    <n v="4.665"/>
    <n v="3.2949999999999999"/>
    <x v="0"/>
    <n v="-461300"/>
    <n v="191800"/>
    <n v="187339.7047"/>
    <x v="1"/>
    <x v="0"/>
    <x v="1"/>
    <x v="8"/>
    <x v="0"/>
    <x v="0"/>
    <x v="0"/>
    <n v="182416.92"/>
    <n v="186760"/>
    <x v="0"/>
    <x v="2"/>
    <x v="0"/>
    <n v="-136744.31"/>
    <n v="-182416.92"/>
    <n v="0"/>
    <x v="0"/>
    <s v="DS #000218"/>
  </r>
  <r>
    <n v="24215"/>
    <n v="409"/>
    <d v="2001-04-18T00:00:00"/>
    <x v="12"/>
    <n v="9993176"/>
    <x v="8"/>
    <x v="0"/>
    <n v="-507688.14"/>
    <n v="-108264"/>
    <n v="-105746.33"/>
    <n v="108264"/>
    <n v="4.8010000000000002"/>
    <n v="3.2949999999999999"/>
    <x v="0"/>
    <n v="-356729.88"/>
    <n v="163045.58400000003"/>
    <n v="159253.97298000002"/>
    <x v="1"/>
    <x v="0"/>
    <x v="1"/>
    <x v="8"/>
    <x v="0"/>
    <x v="0"/>
    <x v="0"/>
    <n v="155447.10999999999"/>
    <n v="159148.07999999999"/>
    <x v="0"/>
    <x v="1"/>
    <x v="0"/>
    <n v="-105746.33"/>
    <n v="-155447.10999999999"/>
    <n v="0"/>
    <x v="0"/>
    <s v="DS #000409"/>
  </r>
  <r>
    <n v="24828"/>
    <n v="538"/>
    <d v="2001-05-23T00:00:00"/>
    <x v="12"/>
    <n v="9993712"/>
    <x v="8"/>
    <x v="0"/>
    <n v="-8693031.4100000001"/>
    <n v="-2000000"/>
    <n v="-1953490.2"/>
    <n v="2000000"/>
    <n v="4.45"/>
    <n v="3.2949999999999999"/>
    <x v="0"/>
    <n v="-6590000"/>
    <n v="2310000"/>
    <n v="2256281.1810000003"/>
    <x v="1"/>
    <x v="0"/>
    <x v="1"/>
    <x v="8"/>
    <x v="0"/>
    <x v="0"/>
    <x v="0"/>
    <n v="2185955.54"/>
    <n v="2238000"/>
    <x v="0"/>
    <x v="11"/>
    <x v="0"/>
    <n v="-1953490.2"/>
    <n v="-2185955.54"/>
    <n v="0"/>
    <x v="0"/>
    <m/>
  </r>
  <r>
    <n v="25042"/>
    <n v="352"/>
    <d v="2001-06-05T00:00:00"/>
    <x v="12"/>
    <n v="9992828"/>
    <x v="8"/>
    <x v="0"/>
    <n v="-302014.46999999997"/>
    <n v="-65000"/>
    <n v="-63488.43"/>
    <n v="65000"/>
    <n v="4.7569999999999997"/>
    <n v="3.2949999999999999"/>
    <x v="0"/>
    <n v="-214175"/>
    <n v="95030"/>
    <n v="92820.084659999979"/>
    <x v="1"/>
    <x v="0"/>
    <x v="1"/>
    <x v="8"/>
    <x v="0"/>
    <x v="0"/>
    <x v="0"/>
    <n v="90534.5"/>
    <n v="92690"/>
    <x v="0"/>
    <x v="3"/>
    <x v="0"/>
    <n v="-63488.43"/>
    <n v="-90534.5"/>
    <n v="0"/>
    <x v="0"/>
    <s v="DS #000352"/>
  </r>
  <r>
    <n v="25044"/>
    <n v="352"/>
    <d v="2001-06-05T00:00:00"/>
    <x v="12"/>
    <n v="9992828"/>
    <x v="8"/>
    <x v="0"/>
    <n v="-86259.98"/>
    <n v="-18565"/>
    <n v="-18133.27"/>
    <n v="18565"/>
    <n v="4.7569999999999997"/>
    <n v="3.2949999999999999"/>
    <x v="0"/>
    <n v="-61171.674999999996"/>
    <n v="27142.03"/>
    <n v="26510.840739999996"/>
    <x v="1"/>
    <x v="0"/>
    <x v="1"/>
    <x v="8"/>
    <x v="0"/>
    <x v="0"/>
    <x v="0"/>
    <n v="25858.05"/>
    <n v="26473.69"/>
    <x v="0"/>
    <x v="0"/>
    <x v="0"/>
    <n v="-18133.27"/>
    <n v="-25858.05"/>
    <n v="0"/>
    <x v="0"/>
    <s v="DS# 000352"/>
  </r>
  <r>
    <n v="25058"/>
    <n v="438"/>
    <d v="2001-06-06T00:00:00"/>
    <x v="12"/>
    <n v="9993419"/>
    <x v="8"/>
    <x v="0"/>
    <n v="-404246.12"/>
    <n v="-85723"/>
    <n v="-83729.52"/>
    <n v="85723"/>
    <n v="4.8280000000000003"/>
    <n v="3.2949999999999999"/>
    <x v="0"/>
    <n v="-282457.28499999997"/>
    <n v="131413.35900000003"/>
    <n v="128357.35416000003"/>
    <x v="1"/>
    <x v="0"/>
    <x v="1"/>
    <x v="8"/>
    <x v="0"/>
    <x v="0"/>
    <x v="0"/>
    <n v="125343.09"/>
    <n v="128327.33"/>
    <x v="0"/>
    <x v="0"/>
    <x v="0"/>
    <n v="-83729.52"/>
    <n v="-125343.09"/>
    <n v="0"/>
    <x v="0"/>
    <s v="DS #000438"/>
  </r>
  <r>
    <n v="26682"/>
    <n v="730"/>
    <d v="2001-07-11T00:00:00"/>
    <x v="12"/>
    <n v="9995474"/>
    <x v="8"/>
    <x v="0"/>
    <n v="-260497.92000000001"/>
    <n v="-70000"/>
    <n v="-68372.160000000003"/>
    <n v="70000"/>
    <n v="3.81"/>
    <n v="3.2949999999999999"/>
    <x v="0"/>
    <n v="-230650"/>
    <n v="36050"/>
    <n v="35211.662400000008"/>
    <x v="1"/>
    <x v="0"/>
    <x v="1"/>
    <x v="8"/>
    <x v="0"/>
    <x v="0"/>
    <x v="0"/>
    <n v="32750.26"/>
    <n v="33530"/>
    <x v="0"/>
    <x v="1"/>
    <x v="0"/>
    <n v="-68372.160000000003"/>
    <n v="-32750.26"/>
    <n v="0"/>
    <x v="0"/>
    <m/>
  </r>
  <r>
    <n v="28125"/>
    <n v="833"/>
    <d v="2001-09-19T00:00:00"/>
    <x v="12"/>
    <n v="9996553"/>
    <x v="8"/>
    <x v="0"/>
    <n v="-521571.94"/>
    <n v="-147511"/>
    <n v="-144080.65"/>
    <n v="147511"/>
    <n v="3.62"/>
    <n v="3.2949999999999999"/>
    <x v="0"/>
    <n v="-486048.745"/>
    <n v="47941.075000000026"/>
    <n v="46826.211250000022"/>
    <x v="1"/>
    <x v="0"/>
    <x v="1"/>
    <x v="8"/>
    <x v="0"/>
    <x v="0"/>
    <x v="0"/>
    <n v="41639.31"/>
    <n v="42630.68"/>
    <x v="0"/>
    <x v="4"/>
    <x v="0"/>
    <n v="-144080.65"/>
    <n v="-41639.31"/>
    <n v="0"/>
    <x v="0"/>
    <m/>
  </r>
  <r>
    <n v="28126"/>
    <n v="833"/>
    <d v="2001-09-19T00:00:00"/>
    <x v="12"/>
    <n v="9996553"/>
    <x v="8"/>
    <x v="0"/>
    <n v="-279191.67"/>
    <n v="-78961"/>
    <n v="-77124.77"/>
    <n v="78961"/>
    <n v="3.62"/>
    <n v="3.2949999999999999"/>
    <x v="0"/>
    <n v="-260176.495"/>
    <n v="25662.325000000015"/>
    <n v="25065.550250000015"/>
    <x v="1"/>
    <x v="0"/>
    <x v="1"/>
    <x v="8"/>
    <x v="0"/>
    <x v="0"/>
    <x v="0"/>
    <n v="22289.06"/>
    <n v="22819.73"/>
    <x v="0"/>
    <x v="1"/>
    <x v="0"/>
    <n v="-77124.77"/>
    <n v="-22289.06"/>
    <n v="0"/>
    <x v="0"/>
    <m/>
  </r>
  <r>
    <n v="28304"/>
    <n v="878"/>
    <d v="2001-09-24T00:00:00"/>
    <x v="12"/>
    <n v="9996818"/>
    <x v="8"/>
    <x v="0"/>
    <n v="-131633.79"/>
    <n v="-41595"/>
    <n v="-40627.71"/>
    <n v="41595"/>
    <n v="3.24"/>
    <n v="3.2949999999999999"/>
    <x v="0"/>
    <n v="-137055.52499999999"/>
    <n v="-2287.7249999999881"/>
    <n v="-2234.5240499999886"/>
    <x v="1"/>
    <x v="0"/>
    <x v="1"/>
    <x v="8"/>
    <x v="0"/>
    <x v="0"/>
    <x v="0"/>
    <n v="-3697.12"/>
    <n v="-3785.14"/>
    <x v="0"/>
    <x v="2"/>
    <x v="0"/>
    <n v="-40627.71"/>
    <n v="3697.12"/>
    <n v="0"/>
    <x v="0"/>
    <m/>
  </r>
  <r>
    <n v="28457"/>
    <n v="917"/>
    <d v="2001-10-16T00:00:00"/>
    <x v="12"/>
    <n v="9996946"/>
    <x v="8"/>
    <x v="0"/>
    <n v="-2981514.42"/>
    <n v="-1000000"/>
    <n v="-976745.1"/>
    <n v="1000000"/>
    <n v="3.0525000000000002"/>
    <n v="3.2949999999999999"/>
    <x v="0"/>
    <n v="-3295000"/>
    <n v="-242500"/>
    <n v="-236860.6867499997"/>
    <x v="1"/>
    <x v="0"/>
    <x v="1"/>
    <x v="8"/>
    <x v="0"/>
    <x v="0"/>
    <x v="0"/>
    <n v="-272023.51"/>
    <n v="-278500"/>
    <x v="0"/>
    <x v="1"/>
    <x v="0"/>
    <n v="-976745.1"/>
    <n v="272023.51"/>
    <n v="0"/>
    <x v="0"/>
    <m/>
  </r>
  <r>
    <n v="28463"/>
    <n v="919"/>
    <d v="2001-10-18T00:00:00"/>
    <x v="12"/>
    <n v="9996952"/>
    <x v="8"/>
    <x v="0"/>
    <n v="-481877.2"/>
    <n v="-165000"/>
    <n v="-161162.94"/>
    <n v="165000"/>
    <n v="2.99"/>
    <n v="3.2949999999999999"/>
    <x v="0"/>
    <n v="-543675"/>
    <n v="-50325"/>
    <n v="-49154.696699999957"/>
    <x v="1"/>
    <x v="0"/>
    <x v="1"/>
    <x v="8"/>
    <x v="0"/>
    <x v="0"/>
    <x v="0"/>
    <n v="-54956.56"/>
    <n v="-56265"/>
    <x v="0"/>
    <x v="1"/>
    <x v="0"/>
    <n v="-161162.94"/>
    <n v="54956.56"/>
    <n v="0"/>
    <x v="0"/>
    <m/>
  </r>
  <r>
    <n v="9917"/>
    <m/>
    <d v="2000-07-07T00:00:00"/>
    <x v="12"/>
    <n v="319917"/>
    <x v="8"/>
    <x v="0"/>
    <n v="1863.29"/>
    <n v="369"/>
    <n v="360.42"/>
    <n v="369"/>
    <n v="5.1698000000000004"/>
    <n v="3.31"/>
    <x v="0"/>
    <n v="1221.3900000000001"/>
    <n v="-686.26620000000014"/>
    <n v="-670.30911600000013"/>
    <x v="1"/>
    <x v="0"/>
    <x v="1"/>
    <x v="8"/>
    <x v="0"/>
    <x v="1"/>
    <x v="0"/>
    <n v="-662.74"/>
    <n v="-678.52"/>
    <x v="0"/>
    <x v="0"/>
    <x v="0"/>
    <n v="360.42"/>
    <n v="662.74"/>
    <n v="0"/>
    <x v="0"/>
    <s v="Nymex Buy N73425.1"/>
  </r>
  <r>
    <n v="22186"/>
    <n v="251"/>
    <d v="2001-01-26T00:00:00"/>
    <x v="12"/>
    <n v="9991435"/>
    <x v="8"/>
    <x v="0"/>
    <n v="167326.20000000001"/>
    <n v="37000"/>
    <n v="36139.57"/>
    <n v="37000"/>
    <n v="4.63"/>
    <n v="3.31"/>
    <x v="0"/>
    <n v="122470"/>
    <n v="-48840"/>
    <n v="-47704.232399999994"/>
    <x v="1"/>
    <x v="0"/>
    <x v="1"/>
    <x v="8"/>
    <x v="0"/>
    <x v="1"/>
    <x v="0"/>
    <n v="-46945.3"/>
    <n v="-48063"/>
    <x v="0"/>
    <x v="0"/>
    <x v="0"/>
    <n v="36139.57"/>
    <n v="46945.3"/>
    <n v="0"/>
    <x v="0"/>
    <s v="DS #000251"/>
  </r>
  <r>
    <n v="22187"/>
    <n v="251"/>
    <d v="2001-01-26T00:00:00"/>
    <x v="12"/>
    <n v="9991435"/>
    <x v="8"/>
    <x v="0"/>
    <n v="90446.6"/>
    <n v="20000"/>
    <n v="19534.900000000001"/>
    <n v="20000"/>
    <n v="4.63"/>
    <n v="3.31"/>
    <x v="0"/>
    <n v="66200"/>
    <n v="-26400"/>
    <n v="-25786.067999999999"/>
    <x v="1"/>
    <x v="0"/>
    <x v="1"/>
    <x v="8"/>
    <x v="0"/>
    <x v="1"/>
    <x v="0"/>
    <n v="-25375.84"/>
    <n v="-25980"/>
    <x v="0"/>
    <x v="2"/>
    <x v="0"/>
    <n v="19534.900000000001"/>
    <n v="25375.84"/>
    <n v="0"/>
    <x v="0"/>
    <s v="DS #000251"/>
  </r>
  <r>
    <n v="22188"/>
    <n v="251"/>
    <d v="2001-01-26T00:00:00"/>
    <x v="12"/>
    <n v="9991435"/>
    <x v="8"/>
    <x v="0"/>
    <n v="13566.99"/>
    <n v="3000"/>
    <n v="2930.24"/>
    <n v="3000"/>
    <n v="4.63"/>
    <n v="3.31"/>
    <x v="0"/>
    <n v="9930"/>
    <n v="-3960"/>
    <n v="-3867.9167999999991"/>
    <x v="1"/>
    <x v="0"/>
    <x v="1"/>
    <x v="8"/>
    <x v="0"/>
    <x v="1"/>
    <x v="0"/>
    <n v="-3806.38"/>
    <n v="-3897"/>
    <x v="0"/>
    <x v="0"/>
    <x v="0"/>
    <n v="2930.24"/>
    <n v="3806.38"/>
    <n v="0"/>
    <x v="0"/>
    <s v="DS #000251"/>
  </r>
  <r>
    <n v="22253"/>
    <n v="232"/>
    <d v="2001-01-26T00:00:00"/>
    <x v="12"/>
    <n v="9991400"/>
    <x v="8"/>
    <x v="0"/>
    <n v="131567.57"/>
    <n v="30000"/>
    <n v="29302.35"/>
    <n v="30000"/>
    <n v="4.49"/>
    <n v="3.31"/>
    <x v="0"/>
    <n v="99300"/>
    <n v="-35400"/>
    <n v="-34576.773000000001"/>
    <x v="1"/>
    <x v="0"/>
    <x v="1"/>
    <x v="8"/>
    <x v="0"/>
    <x v="1"/>
    <x v="0"/>
    <n v="-33961.43"/>
    <n v="-34770"/>
    <x v="0"/>
    <x v="0"/>
    <x v="0"/>
    <n v="29302.35"/>
    <n v="33961.43"/>
    <n v="0"/>
    <x v="0"/>
    <s v="DS #000232"/>
  </r>
  <r>
    <n v="22254"/>
    <n v="232"/>
    <d v="2001-01-26T00:00:00"/>
    <x v="12"/>
    <n v="9991400"/>
    <x v="8"/>
    <x v="0"/>
    <n v="43855.86"/>
    <n v="10000"/>
    <n v="9767.4500000000007"/>
    <n v="10000"/>
    <n v="4.49"/>
    <n v="3.31"/>
    <x v="0"/>
    <n v="33100"/>
    <n v="-11800"/>
    <n v="-11525.591000000002"/>
    <x v="1"/>
    <x v="0"/>
    <x v="1"/>
    <x v="8"/>
    <x v="0"/>
    <x v="1"/>
    <x v="0"/>
    <n v="-11320.48"/>
    <n v="-11590"/>
    <x v="0"/>
    <x v="5"/>
    <x v="0"/>
    <n v="9767.4500000000007"/>
    <n v="11320.48"/>
    <n v="0"/>
    <x v="0"/>
    <s v="DS #000232"/>
  </r>
  <r>
    <n v="22260"/>
    <n v="208"/>
    <d v="2001-01-26T00:00:00"/>
    <x v="12"/>
    <n v="9991361"/>
    <x v="8"/>
    <x v="0"/>
    <n v="316221.23"/>
    <n v="70000"/>
    <n v="68372.160000000003"/>
    <n v="70000"/>
    <n v="4.625"/>
    <n v="3.31"/>
    <x v="0"/>
    <n v="231700"/>
    <n v="-92050"/>
    <n v="-89909.390400000004"/>
    <x v="1"/>
    <x v="0"/>
    <x v="1"/>
    <x v="8"/>
    <x v="0"/>
    <x v="1"/>
    <x v="0"/>
    <n v="-88473.57"/>
    <n v="-90580"/>
    <x v="0"/>
    <x v="0"/>
    <x v="0"/>
    <n v="68372.160000000003"/>
    <n v="88473.57"/>
    <n v="0"/>
    <x v="0"/>
    <s v="DS #000208"/>
  </r>
  <r>
    <n v="22261"/>
    <n v="208"/>
    <d v="2001-01-26T00:00:00"/>
    <x v="12"/>
    <n v="9991361"/>
    <x v="8"/>
    <x v="0"/>
    <n v="180697.84"/>
    <n v="40000"/>
    <n v="39069.800000000003"/>
    <n v="40000"/>
    <n v="4.625"/>
    <n v="3.31"/>
    <x v="0"/>
    <n v="132400"/>
    <n v="-52600"/>
    <n v="-51376.787000000004"/>
    <x v="1"/>
    <x v="0"/>
    <x v="1"/>
    <x v="8"/>
    <x v="0"/>
    <x v="1"/>
    <x v="0"/>
    <n v="-50556.33"/>
    <n v="-51760"/>
    <x v="0"/>
    <x v="0"/>
    <x v="0"/>
    <n v="39069.800000000003"/>
    <n v="50556.33"/>
    <n v="0"/>
    <x v="0"/>
    <s v="DS #000208"/>
  </r>
  <r>
    <n v="22263"/>
    <n v="207"/>
    <d v="2001-01-26T00:00:00"/>
    <x v="12"/>
    <n v="9991360"/>
    <x v="8"/>
    <x v="0"/>
    <n v="1364024.53"/>
    <n v="300000"/>
    <n v="293023.53000000003"/>
    <n v="300000"/>
    <n v="4.6550000000000002"/>
    <n v="3.31"/>
    <x v="0"/>
    <n v="993000"/>
    <n v="-403500"/>
    <n v="-394116.64785000007"/>
    <x v="1"/>
    <x v="0"/>
    <x v="1"/>
    <x v="8"/>
    <x v="0"/>
    <x v="1"/>
    <x v="0"/>
    <n v="-387963.15"/>
    <n v="-397200"/>
    <x v="0"/>
    <x v="2"/>
    <x v="0"/>
    <n v="293023.53000000003"/>
    <n v="387963.15"/>
    <n v="0"/>
    <x v="0"/>
    <s v="DS #000207"/>
  </r>
  <r>
    <n v="22570"/>
    <n v="295"/>
    <d v="2001-02-16T00:00:00"/>
    <x v="12"/>
    <n v="9991566"/>
    <x v="8"/>
    <x v="0"/>
    <n v="633785.48"/>
    <n v="145000"/>
    <n v="141628.04"/>
    <n v="145000"/>
    <n v="4.4749999999999996"/>
    <n v="3.31"/>
    <x v="0"/>
    <n v="479950"/>
    <n v="-168925"/>
    <n v="-164996.66659999994"/>
    <x v="1"/>
    <x v="0"/>
    <x v="1"/>
    <x v="8"/>
    <x v="0"/>
    <x v="1"/>
    <x v="0"/>
    <n v="-162022.48000000001"/>
    <n v="-165880"/>
    <x v="0"/>
    <x v="2"/>
    <x v="0"/>
    <n v="141628.04"/>
    <n v="162022.48000000001"/>
    <n v="0"/>
    <x v="0"/>
    <s v="DS #000295"/>
  </r>
  <r>
    <n v="22571"/>
    <n v="295"/>
    <d v="2001-02-16T00:00:00"/>
    <x v="12"/>
    <n v="9991566"/>
    <x v="8"/>
    <x v="0"/>
    <n v="546366.79"/>
    <n v="125000"/>
    <n v="122093.14"/>
    <n v="125000"/>
    <n v="4.4749999999999996"/>
    <n v="3.31"/>
    <x v="0"/>
    <n v="413750"/>
    <n v="-145625"/>
    <n v="-142238.50809999995"/>
    <x v="1"/>
    <x v="0"/>
    <x v="1"/>
    <x v="8"/>
    <x v="0"/>
    <x v="1"/>
    <x v="0"/>
    <n v="-139674.54999999999"/>
    <n v="-143000"/>
    <x v="0"/>
    <x v="0"/>
    <x v="0"/>
    <n v="122093.14"/>
    <n v="139674.54999999999"/>
    <n v="0"/>
    <x v="0"/>
    <s v="DS #000295"/>
  </r>
  <r>
    <n v="22572"/>
    <n v="295"/>
    <d v="2001-02-16T00:00:00"/>
    <x v="12"/>
    <n v="9991566"/>
    <x v="8"/>
    <x v="0"/>
    <n v="305965.40000000002"/>
    <n v="70000"/>
    <n v="68372.160000000003"/>
    <n v="70000"/>
    <n v="4.4749999999999996"/>
    <n v="3.31"/>
    <x v="0"/>
    <n v="231700"/>
    <n v="-81550"/>
    <n v="-79653.566399999982"/>
    <x v="1"/>
    <x v="0"/>
    <x v="1"/>
    <x v="8"/>
    <x v="0"/>
    <x v="1"/>
    <x v="0"/>
    <n v="-78217.75"/>
    <n v="-80080"/>
    <x v="0"/>
    <x v="0"/>
    <x v="0"/>
    <n v="68372.160000000003"/>
    <n v="78217.75"/>
    <n v="0"/>
    <x v="0"/>
    <s v="DS #000295"/>
  </r>
  <r>
    <n v="22573"/>
    <n v="295"/>
    <d v="2001-02-16T00:00:00"/>
    <x v="12"/>
    <n v="9991566"/>
    <x v="8"/>
    <x v="0"/>
    <n v="305965.40000000002"/>
    <n v="70000"/>
    <n v="68372.160000000003"/>
    <n v="70000"/>
    <n v="4.4749999999999996"/>
    <n v="3.31"/>
    <x v="0"/>
    <n v="231700"/>
    <n v="-81550"/>
    <n v="-79653.566399999982"/>
    <x v="1"/>
    <x v="0"/>
    <x v="1"/>
    <x v="8"/>
    <x v="0"/>
    <x v="1"/>
    <x v="0"/>
    <n v="-78217.75"/>
    <n v="-80080"/>
    <x v="0"/>
    <x v="3"/>
    <x v="0"/>
    <n v="68372.160000000003"/>
    <n v="78217.75"/>
    <n v="0"/>
    <x v="0"/>
    <s v="DS #000295"/>
  </r>
  <r>
    <n v="22644"/>
    <n v="303"/>
    <d v="2001-02-20T00:00:00"/>
    <x v="12"/>
    <n v="9991588"/>
    <x v="8"/>
    <x v="0"/>
    <n v="247653.72"/>
    <n v="55000"/>
    <n v="53720.98"/>
    <n v="55000"/>
    <n v="4.6100000000000003"/>
    <n v="3.31"/>
    <x v="0"/>
    <n v="182050"/>
    <n v="-71500"/>
    <n v="-69837.274000000019"/>
    <x v="1"/>
    <x v="0"/>
    <x v="1"/>
    <x v="8"/>
    <x v="0"/>
    <x v="1"/>
    <x v="0"/>
    <n v="-68709.13"/>
    <n v="-70345"/>
    <x v="0"/>
    <x v="0"/>
    <x v="0"/>
    <n v="53720.98"/>
    <n v="68709.13"/>
    <n v="0"/>
    <x v="0"/>
    <s v="DS#000303"/>
  </r>
  <r>
    <n v="22646"/>
    <n v="303"/>
    <d v="2001-02-20T00:00:00"/>
    <x v="12"/>
    <n v="9991588"/>
    <x v="8"/>
    <x v="0"/>
    <n v="607877.31000000006"/>
    <n v="135000"/>
    <n v="131860.59"/>
    <n v="135000"/>
    <n v="4.6100000000000003"/>
    <n v="3.31"/>
    <x v="0"/>
    <n v="446850"/>
    <n v="-175500"/>
    <n v="-171418.76700000002"/>
    <x v="1"/>
    <x v="0"/>
    <x v="1"/>
    <x v="8"/>
    <x v="0"/>
    <x v="1"/>
    <x v="0"/>
    <n v="-168649.69"/>
    <n v="-172665"/>
    <x v="0"/>
    <x v="2"/>
    <x v="0"/>
    <n v="131860.59"/>
    <n v="168649.69"/>
    <n v="0"/>
    <x v="0"/>
    <s v="DS #000303"/>
  </r>
  <r>
    <n v="23777"/>
    <n v="347"/>
    <d v="2001-03-19T00:00:00"/>
    <x v="12"/>
    <n v="9992814"/>
    <x v="8"/>
    <x v="0"/>
    <n v="506448.66"/>
    <n v="109644"/>
    <n v="107094.24"/>
    <n v="109644"/>
    <n v="4.7290000000000001"/>
    <n v="3.31"/>
    <x v="0"/>
    <n v="362921.64"/>
    <n v="-155584.83600000001"/>
    <n v="-151966.72656000001"/>
    <x v="1"/>
    <x v="0"/>
    <x v="1"/>
    <x v="8"/>
    <x v="0"/>
    <x v="1"/>
    <x v="0"/>
    <n v="-149717.75"/>
    <n v="-153282.31"/>
    <x v="0"/>
    <x v="2"/>
    <x v="0"/>
    <n v="107094.24"/>
    <n v="149717.75"/>
    <n v="0"/>
    <x v="0"/>
    <s v="DS #000347"/>
  </r>
  <r>
    <n v="23778"/>
    <n v="347"/>
    <d v="2001-03-19T00:00:00"/>
    <x v="12"/>
    <n v="9992814"/>
    <x v="8"/>
    <x v="0"/>
    <n v="204622.92"/>
    <n v="44300"/>
    <n v="43269.81"/>
    <n v="44300"/>
    <n v="4.7290000000000001"/>
    <n v="3.31"/>
    <x v="0"/>
    <n v="146633"/>
    <n v="-62861.7"/>
    <n v="-61399.860390000002"/>
    <x v="1"/>
    <x v="0"/>
    <x v="1"/>
    <x v="8"/>
    <x v="0"/>
    <x v="1"/>
    <x v="0"/>
    <n v="-60491.19"/>
    <n v="-61931.4"/>
    <x v="0"/>
    <x v="0"/>
    <x v="0"/>
    <n v="43269.81"/>
    <n v="60491.19"/>
    <n v="0"/>
    <x v="0"/>
    <s v="DS #000347"/>
  </r>
  <r>
    <n v="23779"/>
    <n v="347"/>
    <d v="2001-03-19T00:00:00"/>
    <x v="12"/>
    <n v="9992814"/>
    <x v="8"/>
    <x v="0"/>
    <n v="6004.74"/>
    <n v="1300"/>
    <n v="1269.77"/>
    <n v="1300"/>
    <n v="4.7290000000000001"/>
    <n v="3.31"/>
    <x v="0"/>
    <n v="4303"/>
    <n v="-1844.7"/>
    <n v="-1801.8036300000001"/>
    <x v="1"/>
    <x v="0"/>
    <x v="1"/>
    <x v="8"/>
    <x v="0"/>
    <x v="1"/>
    <x v="0"/>
    <n v="-1775.14"/>
    <n v="-1817.4"/>
    <x v="0"/>
    <x v="0"/>
    <x v="0"/>
    <n v="1269.77"/>
    <n v="1775.14"/>
    <n v="0"/>
    <x v="0"/>
    <s v="DS #000347"/>
  </r>
  <r>
    <n v="23783"/>
    <n v="347"/>
    <d v="2001-03-19T00:00:00"/>
    <x v="12"/>
    <n v="9992814"/>
    <x v="8"/>
    <x v="0"/>
    <n v="172751.63"/>
    <n v="37400"/>
    <n v="36530.269999999997"/>
    <n v="37400"/>
    <n v="4.7290000000000001"/>
    <n v="3.31"/>
    <x v="0"/>
    <n v="123794"/>
    <n v="-53070.6"/>
    <n v="-51836.453129999994"/>
    <x v="1"/>
    <x v="0"/>
    <x v="1"/>
    <x v="8"/>
    <x v="0"/>
    <x v="1"/>
    <x v="0"/>
    <n v="-51069.31"/>
    <n v="-52285.2"/>
    <x v="0"/>
    <x v="2"/>
    <x v="0"/>
    <n v="36530.269999999997"/>
    <n v="51069.31"/>
    <n v="0"/>
    <x v="0"/>
    <s v="DS #000347"/>
  </r>
  <r>
    <n v="23799"/>
    <n v="348"/>
    <d v="2001-03-19T00:00:00"/>
    <x v="12"/>
    <n v="9992815"/>
    <x v="8"/>
    <x v="0"/>
    <n v="303694.09000000003"/>
    <n v="64601"/>
    <n v="63098.71"/>
    <n v="64601"/>
    <n v="4.8129999999999997"/>
    <n v="3.31"/>
    <x v="0"/>
    <n v="213829.31"/>
    <n v="-97095.302999999985"/>
    <n v="-94837.361129999976"/>
    <x v="1"/>
    <x v="0"/>
    <x v="1"/>
    <x v="8"/>
    <x v="0"/>
    <x v="1"/>
    <x v="0"/>
    <n v="-93512.29"/>
    <n v="-95738.68"/>
    <x v="0"/>
    <x v="0"/>
    <x v="0"/>
    <n v="63098.71"/>
    <n v="93512.29"/>
    <n v="0"/>
    <x v="0"/>
    <s v="DS #000348"/>
  </r>
  <r>
    <n v="23919"/>
    <n v="359"/>
    <d v="2001-03-30T00:00:00"/>
    <x v="12"/>
    <n v="9992882"/>
    <x v="8"/>
    <x v="0"/>
    <n v="74607.44"/>
    <n v="15867"/>
    <n v="15498.01"/>
    <n v="15867"/>
    <n v="4.8140000000000001"/>
    <n v="3.31"/>
    <x v="0"/>
    <n v="52519.77"/>
    <n v="-23863.968000000001"/>
    <n v="-23309.00704"/>
    <x v="1"/>
    <x v="0"/>
    <x v="1"/>
    <x v="8"/>
    <x v="0"/>
    <x v="1"/>
    <x v="0"/>
    <n v="-22983.56"/>
    <n v="-23530.76"/>
    <x v="0"/>
    <x v="5"/>
    <x v="0"/>
    <n v="15498.01"/>
    <n v="22983.56"/>
    <n v="0"/>
    <x v="0"/>
    <s v="DS #000359"/>
  </r>
  <r>
    <n v="24140"/>
    <n v="404"/>
    <d v="2001-04-11T00:00:00"/>
    <x v="12"/>
    <n v="9993134"/>
    <x v="8"/>
    <x v="0"/>
    <n v="294999.67999999999"/>
    <n v="61890"/>
    <n v="60450.75"/>
    <n v="61890"/>
    <n v="4.88"/>
    <n v="3.31"/>
    <x v="0"/>
    <n v="204855.9"/>
    <n v="-97167.3"/>
    <n v="-94907.677499999991"/>
    <x v="1"/>
    <x v="0"/>
    <x v="1"/>
    <x v="8"/>
    <x v="0"/>
    <x v="1"/>
    <x v="0"/>
    <n v="-93638.22"/>
    <n v="-95867.61"/>
    <x v="0"/>
    <x v="0"/>
    <x v="0"/>
    <n v="60450.75"/>
    <n v="93638.22"/>
    <n v="0"/>
    <x v="0"/>
    <s v="DS #000404"/>
  </r>
  <r>
    <n v="24193"/>
    <n v="408"/>
    <d v="2001-04-17T00:00:00"/>
    <x v="12"/>
    <n v="9993174"/>
    <x v="8"/>
    <x v="0"/>
    <n v="447194.23"/>
    <n v="91936"/>
    <n v="89798.04"/>
    <n v="91936"/>
    <n v="4.9800000000000004"/>
    <n v="3.31"/>
    <x v="0"/>
    <n v="304308.15999999997"/>
    <n v="-153533.12"/>
    <n v="-149962.72680000003"/>
    <x v="1"/>
    <x v="0"/>
    <x v="1"/>
    <x v="8"/>
    <x v="0"/>
    <x v="1"/>
    <x v="0"/>
    <n v="-148076.96"/>
    <n v="-151602.46"/>
    <x v="0"/>
    <x v="0"/>
    <x v="0"/>
    <n v="89798.04"/>
    <n v="148076.96"/>
    <n v="0"/>
    <x v="0"/>
    <s v="DS #000408"/>
  </r>
  <r>
    <n v="24224"/>
    <n v="412"/>
    <d v="2001-04-18T00:00:00"/>
    <x v="12"/>
    <n v="9993198"/>
    <x v="8"/>
    <x v="0"/>
    <n v="453555.07"/>
    <n v="95546"/>
    <n v="93324.09"/>
    <n v="95546"/>
    <n v="4.8600000000000003"/>
    <n v="3.31"/>
    <x v="0"/>
    <n v="316257.26"/>
    <n v="-148096.29999999999"/>
    <n v="-144652.33950000003"/>
    <x v="1"/>
    <x v="0"/>
    <x v="1"/>
    <x v="8"/>
    <x v="0"/>
    <x v="1"/>
    <x v="0"/>
    <n v="-142692.53"/>
    <n v="-146089.82999999999"/>
    <x v="0"/>
    <x v="2"/>
    <x v="0"/>
    <n v="93324.09"/>
    <n v="142692.53"/>
    <n v="0"/>
    <x v="0"/>
    <s v="DS#000412"/>
  </r>
  <r>
    <n v="24448"/>
    <n v="404"/>
    <d v="2001-04-26T00:00:00"/>
    <x v="12"/>
    <n v="9993133"/>
    <x v="8"/>
    <x v="0"/>
    <n v="462352.06"/>
    <n v="97000"/>
    <n v="94744.27"/>
    <n v="97000"/>
    <n v="4.88"/>
    <n v="3.31"/>
    <x v="0"/>
    <n v="321070"/>
    <n v="-152290"/>
    <n v="-148748.50389999998"/>
    <x v="1"/>
    <x v="0"/>
    <x v="1"/>
    <x v="8"/>
    <x v="0"/>
    <x v="1"/>
    <x v="0"/>
    <n v="-146758.88"/>
    <n v="-150253"/>
    <x v="0"/>
    <x v="2"/>
    <x v="0"/>
    <n v="94744.27"/>
    <n v="146758.88"/>
    <n v="0"/>
    <x v="0"/>
    <s v="DS #000404"/>
  </r>
  <r>
    <n v="24454"/>
    <n v="438"/>
    <d v="2001-04-26T00:00:00"/>
    <x v="12"/>
    <n v="9993419"/>
    <x v="8"/>
    <x v="0"/>
    <n v="3494.35"/>
    <n v="741"/>
    <n v="723.77"/>
    <n v="741"/>
    <n v="4.8280000000000003"/>
    <n v="3.31"/>
    <x v="0"/>
    <n v="2452.71"/>
    <n v="-1124.8380000000002"/>
    <n v="-1098.6828600000001"/>
    <x v="1"/>
    <x v="0"/>
    <x v="1"/>
    <x v="8"/>
    <x v="0"/>
    <x v="1"/>
    <x v="0"/>
    <n v="-1083.48"/>
    <n v="-1109.28"/>
    <x v="0"/>
    <x v="1"/>
    <x v="0"/>
    <n v="723.77"/>
    <n v="1083.48"/>
    <n v="0"/>
    <x v="0"/>
    <s v="DS #000438"/>
  </r>
  <r>
    <n v="24748"/>
    <n v="529"/>
    <d v="2001-05-17T00:00:00"/>
    <x v="12"/>
    <n v="9993675"/>
    <x v="8"/>
    <x v="0"/>
    <n v="680540.54"/>
    <n v="151433"/>
    <n v="147911.44"/>
    <n v="151433"/>
    <n v="4.601"/>
    <n v="3.31"/>
    <x v="0"/>
    <n v="501243.23"/>
    <n v="-195500.003"/>
    <n v="-190953.66903999998"/>
    <x v="1"/>
    <x v="0"/>
    <x v="1"/>
    <x v="8"/>
    <x v="0"/>
    <x v="1"/>
    <x v="0"/>
    <n v="-187847.53"/>
    <n v="-192319.91"/>
    <x v="0"/>
    <x v="0"/>
    <x v="0"/>
    <n v="147911.44"/>
    <n v="187847.53"/>
    <n v="0"/>
    <x v="0"/>
    <m/>
  </r>
  <r>
    <n v="24869"/>
    <n v="549"/>
    <d v="2001-05-24T00:00:00"/>
    <x v="12"/>
    <n v="9993753"/>
    <x v="8"/>
    <x v="0"/>
    <n v="165548.14000000001"/>
    <n v="37000"/>
    <n v="36139.57"/>
    <n v="37000"/>
    <n v="4.5808"/>
    <n v="3.31"/>
    <x v="0"/>
    <n v="122470"/>
    <n v="-47019.6"/>
    <n v="-45926.165556"/>
    <x v="1"/>
    <x v="0"/>
    <x v="1"/>
    <x v="8"/>
    <x v="0"/>
    <x v="1"/>
    <x v="0"/>
    <n v="-45167.23"/>
    <n v="-46242.6"/>
    <x v="0"/>
    <x v="2"/>
    <x v="0"/>
    <n v="36139.57"/>
    <n v="45167.23"/>
    <n v="0"/>
    <x v="0"/>
    <m/>
  </r>
  <r>
    <n v="24870"/>
    <n v="549"/>
    <d v="2001-05-24T00:00:00"/>
    <x v="12"/>
    <n v="9993754"/>
    <x v="8"/>
    <x v="0"/>
    <n v="238358"/>
    <n v="53273"/>
    <n v="52034.14"/>
    <n v="53273"/>
    <n v="4.5808"/>
    <n v="3.31"/>
    <x v="0"/>
    <n v="176333.63"/>
    <n v="-67699.328399999999"/>
    <n v="-66124.985111999995"/>
    <x v="1"/>
    <x v="0"/>
    <x v="1"/>
    <x v="8"/>
    <x v="0"/>
    <x v="1"/>
    <x v="0"/>
    <n v="-65032.27"/>
    <n v="-66580.600000000006"/>
    <x v="0"/>
    <x v="0"/>
    <x v="0"/>
    <n v="52034.14"/>
    <n v="65032.27"/>
    <n v="0"/>
    <x v="0"/>
    <m/>
  </r>
  <r>
    <n v="25038"/>
    <n v="596"/>
    <d v="2001-06-04T00:00:00"/>
    <x v="12"/>
    <n v="9993895"/>
    <x v="8"/>
    <x v="0"/>
    <n v="173242.65"/>
    <n v="41354"/>
    <n v="40392.32"/>
    <n v="41354"/>
    <n v="4.2889999999999997"/>
    <n v="3.31"/>
    <x v="0"/>
    <n v="136881.74"/>
    <n v="-40485.565999999984"/>
    <n v="-39544.081279999984"/>
    <x v="1"/>
    <x v="0"/>
    <x v="1"/>
    <x v="8"/>
    <x v="0"/>
    <x v="1"/>
    <x v="0"/>
    <n v="-38695.839999999997"/>
    <n v="-39617.129999999997"/>
    <x v="0"/>
    <x v="4"/>
    <x v="0"/>
    <n v="40392.32"/>
    <n v="38695.839999999997"/>
    <n v="0"/>
    <x v="0"/>
    <m/>
  </r>
  <r>
    <n v="25059"/>
    <n v="479"/>
    <d v="2001-06-06T00:00:00"/>
    <x v="12"/>
    <n v="9993568"/>
    <x v="8"/>
    <x v="0"/>
    <n v="571294.15"/>
    <n v="127902"/>
    <n v="124927.65"/>
    <n v="127902"/>
    <n v="4.5730000000000004"/>
    <n v="3.31"/>
    <x v="0"/>
    <n v="423355.62"/>
    <n v="-161540.22600000005"/>
    <n v="-157783.62195000003"/>
    <x v="1"/>
    <x v="0"/>
    <x v="1"/>
    <x v="8"/>
    <x v="0"/>
    <x v="1"/>
    <x v="0"/>
    <n v="-155160.14000000001"/>
    <n v="-158854.28"/>
    <x v="0"/>
    <x v="0"/>
    <x v="0"/>
    <n v="124927.65"/>
    <n v="155160.14000000001"/>
    <n v="0"/>
    <x v="0"/>
    <s v="DS #000479"/>
  </r>
  <r>
    <n v="25070"/>
    <n v="593"/>
    <d v="2001-06-06T00:00:00"/>
    <x v="12"/>
    <n v="9993887"/>
    <x v="8"/>
    <x v="0"/>
    <n v="139377.07999999999"/>
    <n v="35190"/>
    <n v="34371.660000000003"/>
    <n v="35190"/>
    <n v="4.0549999999999997"/>
    <n v="3.31"/>
    <x v="0"/>
    <n v="116478.9"/>
    <n v="-26216.55"/>
    <n v="-25606.886699999992"/>
    <x v="1"/>
    <x v="0"/>
    <x v="1"/>
    <x v="8"/>
    <x v="0"/>
    <x v="1"/>
    <x v="0"/>
    <n v="-24885.08"/>
    <n v="-25477.56"/>
    <x v="0"/>
    <x v="1"/>
    <x v="0"/>
    <n v="34371.660000000003"/>
    <n v="24885.08"/>
    <n v="0"/>
    <x v="0"/>
    <m/>
  </r>
  <r>
    <n v="25071"/>
    <n v="445"/>
    <d v="2001-06-06T00:00:00"/>
    <x v="12"/>
    <n v="9993440"/>
    <x v="8"/>
    <x v="0"/>
    <n v="88948.88"/>
    <n v="18796"/>
    <n v="18358.900000000001"/>
    <n v="18796"/>
    <n v="4.8449999999999998"/>
    <n v="3.31"/>
    <x v="0"/>
    <n v="62214.76"/>
    <n v="-28851.86"/>
    <n v="-28180.911499999998"/>
    <x v="1"/>
    <x v="0"/>
    <x v="1"/>
    <x v="8"/>
    <x v="0"/>
    <x v="1"/>
    <x v="0"/>
    <n v="-27795.38"/>
    <n v="-28457.14"/>
    <x v="0"/>
    <x v="0"/>
    <x v="0"/>
    <n v="18358.900000000001"/>
    <n v="27795.38"/>
    <n v="0"/>
    <x v="0"/>
    <s v="DS #000445"/>
  </r>
  <r>
    <n v="25181"/>
    <n v="621"/>
    <d v="2001-06-13T00:00:00"/>
    <x v="12"/>
    <n v="9994009"/>
    <x v="8"/>
    <x v="0"/>
    <n v="254751.65"/>
    <n v="58955"/>
    <n v="57584.01"/>
    <n v="58955"/>
    <n v="4.4240000000000004"/>
    <n v="3.31"/>
    <x v="0"/>
    <n v="195141.05"/>
    <n v="-65675.87"/>
    <n v="-64148.587140000018"/>
    <x v="1"/>
    <x v="0"/>
    <x v="1"/>
    <x v="8"/>
    <x v="0"/>
    <x v="1"/>
    <x v="0"/>
    <n v="-62939.32"/>
    <n v="-64437.82"/>
    <x v="0"/>
    <x v="0"/>
    <x v="0"/>
    <n v="57584.01"/>
    <n v="62939.32"/>
    <n v="0"/>
    <x v="0"/>
    <m/>
  </r>
  <r>
    <n v="25182"/>
    <n v="621"/>
    <d v="2001-06-13T00:00:00"/>
    <x v="12"/>
    <n v="9994008"/>
    <x v="8"/>
    <x v="0"/>
    <n v="408873.05"/>
    <n v="94622"/>
    <n v="92421.58"/>
    <n v="94622"/>
    <n v="4.4240000000000004"/>
    <n v="3.31"/>
    <x v="0"/>
    <n v="313198.82"/>
    <n v="-105408.90800000002"/>
    <n v="-102957.64012000003"/>
    <x v="1"/>
    <x v="0"/>
    <x v="1"/>
    <x v="8"/>
    <x v="0"/>
    <x v="1"/>
    <x v="0"/>
    <n v="-101016.78"/>
    <n v="-103421.85"/>
    <x v="0"/>
    <x v="2"/>
    <x v="0"/>
    <n v="92421.58"/>
    <n v="101016.78"/>
    <n v="0"/>
    <x v="0"/>
    <m/>
  </r>
  <r>
    <n v="26646"/>
    <n v="725"/>
    <d v="2001-07-09T00:00:00"/>
    <x v="12"/>
    <n v="9995438"/>
    <x v="8"/>
    <x v="0"/>
    <n v="165117.17000000001"/>
    <n v="41091"/>
    <n v="40135.43"/>
    <n v="41091"/>
    <n v="4.1139999999999999"/>
    <n v="3.31"/>
    <x v="0"/>
    <n v="136011.21"/>
    <n v="-33037.16399999999"/>
    <n v="-32268.885719999995"/>
    <x v="1"/>
    <x v="0"/>
    <x v="1"/>
    <x v="8"/>
    <x v="0"/>
    <x v="1"/>
    <x v="0"/>
    <n v="-31426.04"/>
    <n v="-32174.25"/>
    <x v="0"/>
    <x v="0"/>
    <x v="0"/>
    <n v="40135.43"/>
    <n v="31426.04"/>
    <n v="0"/>
    <x v="0"/>
    <m/>
  </r>
  <r>
    <n v="26703"/>
    <n v="736"/>
    <d v="2001-07-13T00:00:00"/>
    <x v="12"/>
    <n v="9995492"/>
    <x v="8"/>
    <x v="0"/>
    <n v="256395.59"/>
    <n v="70000"/>
    <n v="68372.160000000003"/>
    <n v="70000"/>
    <n v="3.75"/>
    <n v="3.31"/>
    <x v="0"/>
    <n v="231700"/>
    <n v="-30800"/>
    <n v="-30083.750399999997"/>
    <x v="1"/>
    <x v="0"/>
    <x v="1"/>
    <x v="8"/>
    <x v="0"/>
    <x v="1"/>
    <x v="0"/>
    <n v="-28647.93"/>
    <n v="-29330"/>
    <x v="0"/>
    <x v="1"/>
    <x v="0"/>
    <n v="68372.160000000003"/>
    <n v="28647.93"/>
    <n v="0"/>
    <x v="0"/>
    <m/>
  </r>
  <r>
    <n v="26851"/>
    <n v="709"/>
    <d v="2001-07-27T00:00:00"/>
    <x v="12"/>
    <n v="9994223"/>
    <x v="8"/>
    <x v="0"/>
    <n v="836489.82"/>
    <n v="216264"/>
    <n v="211234.8"/>
    <n v="216264"/>
    <n v="3.96"/>
    <n v="3.31"/>
    <x v="0"/>
    <n v="715833.84"/>
    <n v="-140571.6"/>
    <n v="-137302.62"/>
    <x v="1"/>
    <x v="0"/>
    <x v="1"/>
    <x v="8"/>
    <x v="0"/>
    <x v="1"/>
    <x v="0"/>
    <n v="-132866.69"/>
    <n v="-136030.06"/>
    <x v="0"/>
    <x v="2"/>
    <x v="0"/>
    <n v="211234.8"/>
    <n v="132866.69"/>
    <n v="0"/>
    <x v="0"/>
    <m/>
  </r>
  <r>
    <n v="27044"/>
    <n v="812"/>
    <d v="2001-08-06T00:00:00"/>
    <x v="12"/>
    <n v="9995738"/>
    <x v="8"/>
    <x v="0"/>
    <n v="653930.6"/>
    <n v="172685"/>
    <n v="168669.23"/>
    <n v="172685"/>
    <n v="3.8769999999999998"/>
    <n v="3.31"/>
    <x v="0"/>
    <n v="571587.35"/>
    <n v="-97912.394999999946"/>
    <n v="-95635.453409999958"/>
    <x v="1"/>
    <x v="0"/>
    <x v="1"/>
    <x v="8"/>
    <x v="0"/>
    <x v="1"/>
    <x v="0"/>
    <n v="-92093.4"/>
    <n v="-94286.01"/>
    <x v="0"/>
    <x v="2"/>
    <x v="0"/>
    <n v="168669.23"/>
    <n v="92093.4"/>
    <n v="0"/>
    <x v="0"/>
    <m/>
  </r>
  <r>
    <n v="28058"/>
    <n v="782"/>
    <d v="2001-09-10T00:00:00"/>
    <x v="12"/>
    <n v="9995718"/>
    <x v="8"/>
    <x v="0"/>
    <n v="181948.37"/>
    <n v="45994"/>
    <n v="44924.41"/>
    <n v="45994"/>
    <n v="4.0500999999999996"/>
    <n v="3.31"/>
    <x v="0"/>
    <n v="152240.14000000001"/>
    <n v="-34040.159399999982"/>
    <n v="-33248.555840999979"/>
    <x v="1"/>
    <x v="0"/>
    <x v="1"/>
    <x v="8"/>
    <x v="0"/>
    <x v="1"/>
    <x v="0"/>
    <n v="-32305.15"/>
    <n v="-33074.29"/>
    <x v="0"/>
    <x v="2"/>
    <x v="0"/>
    <n v="44924.41"/>
    <n v="32305.15"/>
    <n v="0"/>
    <x v="0"/>
    <m/>
  </r>
  <r>
    <n v="28094"/>
    <n v="833"/>
    <d v="2001-09-18T00:00:00"/>
    <x v="12"/>
    <n v="9996554"/>
    <x v="8"/>
    <x v="0"/>
    <n v="42429.81"/>
    <n v="12000"/>
    <n v="11720.94"/>
    <n v="12000"/>
    <n v="3.62"/>
    <n v="3.31"/>
    <x v="0"/>
    <n v="39720"/>
    <n v="-3720"/>
    <n v="-3633.4914000000008"/>
    <x v="1"/>
    <x v="0"/>
    <x v="1"/>
    <x v="8"/>
    <x v="0"/>
    <x v="1"/>
    <x v="0"/>
    <n v="-3387.35"/>
    <n v="-3468"/>
    <x v="0"/>
    <x v="9"/>
    <x v="0"/>
    <n v="11720.94"/>
    <n v="3387.35"/>
    <n v="0"/>
    <x v="0"/>
    <m/>
  </r>
  <r>
    <n v="28096"/>
    <n v="833"/>
    <d v="2001-09-18T00:00:00"/>
    <x v="12"/>
    <n v="9996554"/>
    <x v="8"/>
    <x v="0"/>
    <n v="33236.68"/>
    <n v="9400"/>
    <n v="9181.4"/>
    <n v="9400"/>
    <n v="3.62"/>
    <n v="3.31"/>
    <x v="0"/>
    <n v="31114"/>
    <n v="-2914"/>
    <n v="-2846.2340000000004"/>
    <x v="1"/>
    <x v="0"/>
    <x v="1"/>
    <x v="8"/>
    <x v="0"/>
    <x v="1"/>
    <x v="0"/>
    <n v="-2653.43"/>
    <n v="-2716.6"/>
    <x v="0"/>
    <x v="10"/>
    <x v="0"/>
    <n v="9181.4"/>
    <n v="2653.43"/>
    <n v="0"/>
    <x v="0"/>
    <m/>
  </r>
  <r>
    <n v="28097"/>
    <n v="833"/>
    <d v="2001-09-18T00:00:00"/>
    <x v="12"/>
    <n v="9996554"/>
    <x v="8"/>
    <x v="0"/>
    <n v="300095.42"/>
    <n v="84873"/>
    <n v="82899.289999999994"/>
    <n v="84873"/>
    <n v="3.62"/>
    <n v="3.31"/>
    <x v="0"/>
    <n v="280929.63"/>
    <n v="-26310.63"/>
    <n v="-25698.779900000001"/>
    <x v="1"/>
    <x v="0"/>
    <x v="1"/>
    <x v="8"/>
    <x v="0"/>
    <x v="1"/>
    <x v="0"/>
    <n v="-23957.89"/>
    <n v="-24528.3"/>
    <x v="0"/>
    <x v="0"/>
    <x v="0"/>
    <n v="82899.289999999994"/>
    <n v="23957.89"/>
    <n v="0"/>
    <x v="0"/>
    <m/>
  </r>
  <r>
    <n v="28112"/>
    <n v="825"/>
    <d v="2001-09-18T00:00:00"/>
    <x v="12"/>
    <n v="9995961"/>
    <x v="8"/>
    <x v="0"/>
    <n v="1033665.01"/>
    <n v="263909"/>
    <n v="257771.82"/>
    <n v="263909"/>
    <n v="4.01"/>
    <n v="3.31"/>
    <x v="0"/>
    <n v="873538.79"/>
    <n v="-184736.3"/>
    <n v="-180440.27399999995"/>
    <x v="1"/>
    <x v="0"/>
    <x v="1"/>
    <x v="8"/>
    <x v="0"/>
    <x v="1"/>
    <x v="0"/>
    <n v="-175027.07"/>
    <n v="-179194.21"/>
    <x v="0"/>
    <x v="2"/>
    <x v="0"/>
    <n v="257771.82"/>
    <n v="175027.07"/>
    <n v="0"/>
    <x v="0"/>
    <m/>
  </r>
  <r>
    <n v="28132"/>
    <n v="844"/>
    <d v="2001-09-19T00:00:00"/>
    <x v="12"/>
    <n v="9996594"/>
    <x v="8"/>
    <x v="0"/>
    <n v="74445.08"/>
    <n v="22018"/>
    <n v="21505.97"/>
    <n v="22018"/>
    <n v="3.4615999999999998"/>
    <n v="3.31"/>
    <x v="0"/>
    <n v="72879.58"/>
    <n v="-3337.9287999999942"/>
    <n v="-3260.3050519999947"/>
    <x v="1"/>
    <x v="0"/>
    <x v="1"/>
    <x v="8"/>
    <x v="0"/>
    <x v="1"/>
    <x v="0"/>
    <n v="-2808.68"/>
    <n v="-2875.55"/>
    <x v="0"/>
    <x v="8"/>
    <x v="0"/>
    <n v="21505.97"/>
    <n v="2808.68"/>
    <n v="0"/>
    <x v="0"/>
    <m/>
  </r>
  <r>
    <n v="28134"/>
    <n v="823"/>
    <d v="2001-09-19T00:00:00"/>
    <x v="12"/>
    <n v="9995777"/>
    <x v="8"/>
    <x v="0"/>
    <n v="548706.77"/>
    <n v="145273"/>
    <n v="141894.69"/>
    <n v="145273"/>
    <n v="3.867"/>
    <n v="3.31"/>
    <x v="0"/>
    <n v="480853.63"/>
    <n v="-80917.060999999987"/>
    <n v="-79035.342329999999"/>
    <x v="1"/>
    <x v="0"/>
    <x v="1"/>
    <x v="8"/>
    <x v="0"/>
    <x v="1"/>
    <x v="0"/>
    <n v="-76055.55"/>
    <n v="-77866.33"/>
    <x v="0"/>
    <x v="2"/>
    <x v="0"/>
    <n v="141894.69"/>
    <n v="76055.55"/>
    <n v="0"/>
    <x v="0"/>
    <m/>
  </r>
  <r>
    <n v="28136"/>
    <n v="856"/>
    <d v="2001-09-19T00:00:00"/>
    <x v="12"/>
    <n v="9996666"/>
    <x v="8"/>
    <x v="0"/>
    <n v="426645.51"/>
    <n v="123951"/>
    <n v="121068.53"/>
    <n v="123951"/>
    <n v="3.524"/>
    <n v="3.31"/>
    <x v="0"/>
    <n v="410277.81"/>
    <n v="-26525.513999999996"/>
    <n v="-25908.665419999998"/>
    <x v="1"/>
    <x v="0"/>
    <x v="1"/>
    <x v="8"/>
    <x v="0"/>
    <x v="1"/>
    <x v="0"/>
    <n v="-23366.23"/>
    <n v="-23922.54"/>
    <x v="0"/>
    <x v="0"/>
    <x v="0"/>
    <n v="121068.53"/>
    <n v="23366.23"/>
    <n v="0"/>
    <x v="0"/>
    <m/>
  </r>
  <r>
    <n v="28137"/>
    <n v="856"/>
    <d v="2001-09-19T00:00:00"/>
    <x v="12"/>
    <n v="9996666"/>
    <x v="8"/>
    <x v="0"/>
    <n v="44543.57"/>
    <n v="12941"/>
    <n v="12640.06"/>
    <n v="12941"/>
    <n v="3.524"/>
    <n v="3.31"/>
    <x v="0"/>
    <n v="42834.71"/>
    <n v="-2769.3739999999998"/>
    <n v="-2704.9728399999995"/>
    <x v="1"/>
    <x v="0"/>
    <x v="1"/>
    <x v="8"/>
    <x v="0"/>
    <x v="1"/>
    <x v="0"/>
    <n v="-2439.5300000000002"/>
    <n v="-2497.61"/>
    <x v="0"/>
    <x v="10"/>
    <x v="0"/>
    <n v="12640.06"/>
    <n v="2439.5300000000002"/>
    <n v="0"/>
    <x v="0"/>
    <m/>
  </r>
  <r>
    <n v="28139"/>
    <n v="856"/>
    <d v="2001-09-19T00:00:00"/>
    <x v="12"/>
    <n v="9996666"/>
    <x v="8"/>
    <x v="0"/>
    <n v="272469.21999999997"/>
    <n v="79159"/>
    <n v="77318.17"/>
    <n v="79159"/>
    <n v="3.524"/>
    <n v="3.31"/>
    <x v="0"/>
    <n v="262016.29"/>
    <n v="-16940.025999999998"/>
    <n v="-16546.088379999997"/>
    <x v="1"/>
    <x v="0"/>
    <x v="1"/>
    <x v="8"/>
    <x v="0"/>
    <x v="1"/>
    <x v="0"/>
    <n v="-14922.41"/>
    <n v="-15277.69"/>
    <x v="0"/>
    <x v="4"/>
    <x v="0"/>
    <n v="77318.17"/>
    <n v="14922.41"/>
    <n v="0"/>
    <x v="0"/>
    <m/>
  </r>
  <r>
    <n v="28140"/>
    <n v="856"/>
    <d v="2001-09-19T00:00:00"/>
    <x v="12"/>
    <n v="9996666"/>
    <x v="8"/>
    <x v="0"/>
    <n v="333211.07"/>
    <n v="96806"/>
    <n v="94554.79"/>
    <n v="96806"/>
    <n v="3.524"/>
    <n v="3.31"/>
    <x v="0"/>
    <n v="320427.86"/>
    <n v="-20716.483999999997"/>
    <n v="-20234.725059999997"/>
    <x v="1"/>
    <x v="0"/>
    <x v="1"/>
    <x v="8"/>
    <x v="0"/>
    <x v="1"/>
    <x v="0"/>
    <n v="-18249.07"/>
    <n v="-18683.560000000001"/>
    <x v="0"/>
    <x v="2"/>
    <x v="0"/>
    <n v="94554.79"/>
    <n v="18249.07"/>
    <n v="0"/>
    <x v="0"/>
    <m/>
  </r>
  <r>
    <n v="28142"/>
    <n v="856"/>
    <d v="2001-09-19T00:00:00"/>
    <x v="12"/>
    <n v="9996666"/>
    <x v="8"/>
    <x v="0"/>
    <n v="508879.52"/>
    <n v="147842"/>
    <n v="144403.95000000001"/>
    <n v="147842"/>
    <n v="3.524"/>
    <n v="3.31"/>
    <x v="0"/>
    <n v="489357.02"/>
    <n v="-31638.187999999995"/>
    <n v="-30902.445299999999"/>
    <x v="1"/>
    <x v="0"/>
    <x v="1"/>
    <x v="8"/>
    <x v="0"/>
    <x v="1"/>
    <x v="0"/>
    <n v="-27869.96"/>
    <n v="-28533.51"/>
    <x v="0"/>
    <x v="9"/>
    <x v="0"/>
    <n v="144403.95000000001"/>
    <n v="27869.96"/>
    <n v="0"/>
    <x v="0"/>
    <m/>
  </r>
  <r>
    <n v="28143"/>
    <n v="856"/>
    <d v="2001-09-19T00:00:00"/>
    <x v="12"/>
    <n v="9996666"/>
    <x v="8"/>
    <x v="0"/>
    <n v="4257.82"/>
    <n v="1237"/>
    <n v="1208.23"/>
    <n v="1237"/>
    <n v="3.524"/>
    <n v="3.31"/>
    <x v="0"/>
    <n v="4094.47"/>
    <n v="-264.71799999999996"/>
    <n v="-258.56121999999999"/>
    <x v="1"/>
    <x v="0"/>
    <x v="1"/>
    <x v="8"/>
    <x v="0"/>
    <x v="1"/>
    <x v="0"/>
    <n v="-233.19"/>
    <n v="-238.74"/>
    <x v="0"/>
    <x v="5"/>
    <x v="0"/>
    <n v="1208.23"/>
    <n v="233.19"/>
    <n v="0"/>
    <x v="0"/>
    <m/>
  </r>
  <r>
    <n v="28144"/>
    <n v="856"/>
    <d v="2001-09-19T00:00:00"/>
    <x v="12"/>
    <n v="9996666"/>
    <x v="8"/>
    <x v="0"/>
    <n v="2736.43"/>
    <n v="795"/>
    <n v="776.51"/>
    <n v="795"/>
    <n v="3.524"/>
    <n v="3.31"/>
    <x v="0"/>
    <n v="2631.45"/>
    <n v="-170.13"/>
    <n v="-166.17313999999996"/>
    <x v="1"/>
    <x v="0"/>
    <x v="1"/>
    <x v="8"/>
    <x v="0"/>
    <x v="1"/>
    <x v="0"/>
    <n v="-149.87"/>
    <n v="-153.44"/>
    <x v="0"/>
    <x v="6"/>
    <x v="0"/>
    <n v="776.51"/>
    <n v="149.87"/>
    <n v="0"/>
    <x v="0"/>
    <m/>
  </r>
  <r>
    <n v="28303"/>
    <n v="878"/>
    <d v="2001-09-24T00:00:00"/>
    <x v="12"/>
    <n v="9996818"/>
    <x v="8"/>
    <x v="0"/>
    <n v="81011.98"/>
    <n v="25599"/>
    <n v="25003.7"/>
    <n v="25599"/>
    <n v="3.24"/>
    <n v="3.31"/>
    <x v="0"/>
    <n v="84732.69"/>
    <n v="1791.93"/>
    <n v="1750.2589999999961"/>
    <x v="1"/>
    <x v="0"/>
    <x v="1"/>
    <x v="8"/>
    <x v="0"/>
    <x v="1"/>
    <x v="0"/>
    <n v="2275.34"/>
    <n v="2329.5100000000002"/>
    <x v="0"/>
    <x v="1"/>
    <x v="0"/>
    <n v="25003.7"/>
    <n v="-2275.34"/>
    <n v="0"/>
    <x v="0"/>
    <m/>
  </r>
  <r>
    <n v="25098"/>
    <n v="437"/>
    <d v="2001-06-07T00:00:00"/>
    <x v="13"/>
    <n v="9993933"/>
    <x v="0"/>
    <x v="0"/>
    <n v="87760.17"/>
    <n v="340025"/>
    <n v="331170.45"/>
    <n v="340025"/>
    <n v="0.26500000000000001"/>
    <n v="0.24"/>
    <x v="0"/>
    <n v="81606"/>
    <n v="-8500.6250000000073"/>
    <n v="-8279.2612500000068"/>
    <x v="0"/>
    <x v="0"/>
    <x v="0"/>
    <x v="0"/>
    <x v="0"/>
    <x v="1"/>
    <x v="0"/>
    <n v="-3311.7"/>
    <n v="-3400.25"/>
    <x v="0"/>
    <x v="0"/>
    <x v="0"/>
    <n v="0"/>
    <n v="3311.7"/>
    <n v="331170.45"/>
    <x v="0"/>
    <m/>
  </r>
  <r>
    <n v="25442"/>
    <n v="713"/>
    <d v="2001-06-29T00:00:00"/>
    <x v="13"/>
    <n v="9994234"/>
    <x v="0"/>
    <x v="0"/>
    <n v="105100.56"/>
    <n v="407210"/>
    <n v="396605.89"/>
    <n v="407210"/>
    <n v="0.26500000000000001"/>
    <n v="0.24"/>
    <x v="0"/>
    <n v="97730.4"/>
    <n v="-10180.25"/>
    <n v="-9915.1472500000091"/>
    <x v="0"/>
    <x v="0"/>
    <x v="0"/>
    <x v="0"/>
    <x v="0"/>
    <x v="1"/>
    <x v="0"/>
    <n v="-3966.06"/>
    <n v="-4072.1"/>
    <x v="0"/>
    <x v="0"/>
    <x v="0"/>
    <n v="0"/>
    <n v="3966.06"/>
    <n v="396605.89"/>
    <x v="0"/>
    <m/>
  </r>
  <r>
    <n v="20890"/>
    <m/>
    <d v="2000-11-06T00:00:00"/>
    <x v="13"/>
    <n v="319933"/>
    <x v="3"/>
    <x v="0"/>
    <n v="-2.19"/>
    <n v="90"/>
    <n v="87.66"/>
    <n v="90"/>
    <n v="-2.5000000000000001E-2"/>
    <n v="-0.01"/>
    <x v="0"/>
    <n v="-0.9"/>
    <n v="1.35"/>
    <n v="1.3149"/>
    <x v="0"/>
    <x v="0"/>
    <x v="0"/>
    <x v="3"/>
    <x v="0"/>
    <x v="1"/>
    <x v="0"/>
    <n v="-0.22"/>
    <n v="-0.23"/>
    <x v="0"/>
    <x v="2"/>
    <x v="0"/>
    <n v="0"/>
    <n v="0.22"/>
    <n v="87.66"/>
    <x v="0"/>
    <s v="Sonat Financial Buy - N73427.B Input as Physical s/b Financi"/>
  </r>
  <r>
    <n v="22627"/>
    <n v="307"/>
    <d v="2001-02-20T00:00:00"/>
    <x v="13"/>
    <n v="9991596"/>
    <x v="3"/>
    <x v="0"/>
    <n v="0"/>
    <n v="100000"/>
    <n v="97395.91"/>
    <n v="100000"/>
    <n v="0"/>
    <n v="-0.01"/>
    <x v="0"/>
    <n v="-1000"/>
    <n v="-1000"/>
    <n v="-973.95910000000003"/>
    <x v="0"/>
    <x v="0"/>
    <x v="0"/>
    <x v="3"/>
    <x v="0"/>
    <x v="1"/>
    <x v="0"/>
    <n v="-2678.39"/>
    <n v="-2750"/>
    <x v="0"/>
    <x v="2"/>
    <x v="0"/>
    <n v="0"/>
    <n v="2678.39"/>
    <n v="97395.91"/>
    <x v="0"/>
    <s v="DS #000307"/>
  </r>
  <r>
    <n v="22628"/>
    <n v="307"/>
    <d v="2001-02-20T00:00:00"/>
    <x v="13"/>
    <n v="9991596"/>
    <x v="3"/>
    <x v="0"/>
    <n v="0"/>
    <n v="100000"/>
    <n v="97395.91"/>
    <n v="100000"/>
    <n v="0"/>
    <n v="-0.01"/>
    <x v="0"/>
    <n v="-1000"/>
    <n v="-1000"/>
    <n v="-973.95910000000003"/>
    <x v="0"/>
    <x v="0"/>
    <x v="0"/>
    <x v="3"/>
    <x v="0"/>
    <x v="1"/>
    <x v="0"/>
    <n v="-2678.39"/>
    <n v="-2750"/>
    <x v="0"/>
    <x v="2"/>
    <x v="0"/>
    <n v="0"/>
    <n v="2678.39"/>
    <n v="97395.91"/>
    <x v="0"/>
    <s v="DS #000307"/>
  </r>
  <r>
    <n v="27284"/>
    <n v="824"/>
    <d v="2001-08-20T00:00:00"/>
    <x v="13"/>
    <n v="9995964"/>
    <x v="3"/>
    <x v="0"/>
    <n v="-11393.4"/>
    <n v="935842"/>
    <n v="911471.85"/>
    <n v="935842"/>
    <n v="-1.2500000000000001E-2"/>
    <n v="-0.01"/>
    <x v="0"/>
    <n v="-9358.42"/>
    <n v="2339.605"/>
    <n v="2278.6796250000002"/>
    <x v="0"/>
    <x v="0"/>
    <x v="0"/>
    <x v="3"/>
    <x v="0"/>
    <x v="1"/>
    <x v="0"/>
    <n v="-13672.08"/>
    <n v="-14037.63"/>
    <x v="0"/>
    <x v="2"/>
    <x v="0"/>
    <n v="0"/>
    <n v="13672.08"/>
    <n v="911471.85"/>
    <x v="0"/>
    <m/>
  </r>
  <r>
    <n v="9941"/>
    <m/>
    <d v="2000-07-07T00:00:00"/>
    <x v="13"/>
    <n v="319941"/>
    <x v="4"/>
    <x v="0"/>
    <n v="173.91"/>
    <n v="-3968"/>
    <n v="-3864.67"/>
    <n v="3968"/>
    <n v="-4.4999999999999998E-2"/>
    <n v="-0.05"/>
    <x v="0"/>
    <n v="198.4"/>
    <n v="19.84"/>
    <n v="19.323350000000019"/>
    <x v="0"/>
    <x v="0"/>
    <x v="0"/>
    <x v="4"/>
    <x v="0"/>
    <x v="0"/>
    <x v="0"/>
    <n v="77.290000000000006"/>
    <n v="79.36"/>
    <x v="0"/>
    <x v="0"/>
    <x v="0"/>
    <n v="0"/>
    <n v="-77.290000000000006"/>
    <n v="-3864.67"/>
    <x v="0"/>
    <s v="Tetco-ELA Sale Financial - N73425.A"/>
  </r>
  <r>
    <n v="9952"/>
    <m/>
    <d v="2000-07-07T00:00:00"/>
    <x v="13"/>
    <n v="319952"/>
    <x v="5"/>
    <x v="0"/>
    <n v="3047.05"/>
    <n v="3596"/>
    <n v="3502.36"/>
    <n v="3596"/>
    <n v="0.87"/>
    <n v="1.1499999999999999"/>
    <x v="0"/>
    <n v="4135.3999999999996"/>
    <n v="1006.88"/>
    <n v="980.66079999999977"/>
    <x v="0"/>
    <x v="0"/>
    <x v="0"/>
    <x v="5"/>
    <x v="0"/>
    <x v="1"/>
    <x v="0"/>
    <n v="700.47"/>
    <n v="719.2"/>
    <x v="0"/>
    <x v="0"/>
    <x v="0"/>
    <n v="0"/>
    <n v="-700.47"/>
    <n v="3502.36"/>
    <x v="0"/>
    <s v="TetcoM3 Buy Financial - N73425.8"/>
  </r>
  <r>
    <n v="27285"/>
    <n v="822"/>
    <d v="2001-08-20T00:00:00"/>
    <x v="13"/>
    <n v="9995965"/>
    <x v="6"/>
    <x v="0"/>
    <n v="20924.46"/>
    <n v="296330"/>
    <n v="288613.3"/>
    <n v="296330"/>
    <n v="7.2499999999999995E-2"/>
    <n v="5.5E-2"/>
    <x v="0"/>
    <n v="16298.15"/>
    <n v="-5185.7749999999987"/>
    <n v="-5050.7327499999983"/>
    <x v="0"/>
    <x v="0"/>
    <x v="0"/>
    <x v="6"/>
    <x v="0"/>
    <x v="1"/>
    <x v="0"/>
    <n v="-7215.33"/>
    <n v="-7408.25"/>
    <x v="0"/>
    <x v="2"/>
    <x v="0"/>
    <n v="0"/>
    <n v="7215.33"/>
    <n v="288613.3"/>
    <x v="0"/>
    <m/>
  </r>
  <r>
    <n v="22124"/>
    <n v="218"/>
    <d v="2001-01-17T00:00:00"/>
    <x v="13"/>
    <n v="9991378"/>
    <x v="8"/>
    <x v="0"/>
    <n v="-636092.69999999995"/>
    <n v="-140000"/>
    <n v="-136354.28"/>
    <n v="140000"/>
    <n v="4.665"/>
    <n v="3.375"/>
    <x v="0"/>
    <n v="-472500"/>
    <n v="180600"/>
    <n v="175897.02120000002"/>
    <x v="1"/>
    <x v="0"/>
    <x v="1"/>
    <x v="8"/>
    <x v="0"/>
    <x v="0"/>
    <x v="0"/>
    <n v="167579.41"/>
    <n v="172060"/>
    <x v="0"/>
    <x v="2"/>
    <x v="0"/>
    <n v="-136354.28"/>
    <n v="-167579.41"/>
    <n v="0"/>
    <x v="0"/>
    <s v="DS #000218"/>
  </r>
  <r>
    <n v="23886"/>
    <n v="393"/>
    <d v="2001-03-29T00:00:00"/>
    <x v="13"/>
    <n v="9992931"/>
    <x v="8"/>
    <x v="0"/>
    <n v="-412471.69"/>
    <n v="-100000"/>
    <n v="-97395.91"/>
    <n v="100000"/>
    <n v="4.2350000000000003"/>
    <n v="3.375"/>
    <x v="0"/>
    <n v="-337500"/>
    <n v="86000"/>
    <n v="83760.482600000032"/>
    <x v="1"/>
    <x v="0"/>
    <x v="1"/>
    <x v="8"/>
    <x v="0"/>
    <x v="0"/>
    <x v="0"/>
    <n v="77819.33"/>
    <n v="79900"/>
    <x v="0"/>
    <x v="1"/>
    <x v="0"/>
    <n v="-97395.91"/>
    <n v="-77819.33"/>
    <n v="0"/>
    <x v="0"/>
    <s v="DS #000393"/>
  </r>
  <r>
    <n v="24215"/>
    <n v="409"/>
    <d v="2001-04-18T00:00:00"/>
    <x v="13"/>
    <n v="9993176"/>
    <x v="8"/>
    <x v="0"/>
    <n v="-424520.11"/>
    <n v="-90205"/>
    <n v="-87855.98"/>
    <n v="90205"/>
    <n v="4.8319999999999999"/>
    <n v="3.375"/>
    <x v="0"/>
    <n v="-304441.875"/>
    <n v="131428.685"/>
    <n v="128006.16285999998"/>
    <x v="1"/>
    <x v="0"/>
    <x v="1"/>
    <x v="8"/>
    <x v="0"/>
    <x v="0"/>
    <x v="0"/>
    <n v="122646.95"/>
    <n v="125926.18"/>
    <x v="0"/>
    <x v="1"/>
    <x v="0"/>
    <n v="-87855.98"/>
    <n v="-122646.95"/>
    <n v="0"/>
    <x v="0"/>
    <s v="DS #000409"/>
  </r>
  <r>
    <n v="24828"/>
    <n v="538"/>
    <d v="2001-05-23T00:00:00"/>
    <x v="13"/>
    <n v="9993712"/>
    <x v="8"/>
    <x v="0"/>
    <n v="-10401883.359999999"/>
    <n v="-2400000"/>
    <n v="-2337501.88"/>
    <n v="2400000"/>
    <n v="4.45"/>
    <n v="3.375"/>
    <x v="0"/>
    <n v="-8100000"/>
    <n v="2580000"/>
    <n v="2512814.5210000002"/>
    <x v="1"/>
    <x v="0"/>
    <x v="1"/>
    <x v="8"/>
    <x v="0"/>
    <x v="0"/>
    <x v="0"/>
    <n v="2370226.91"/>
    <n v="2433600"/>
    <x v="0"/>
    <x v="11"/>
    <x v="0"/>
    <n v="-2337501.88"/>
    <n v="-2370226.91"/>
    <n v="0"/>
    <x v="0"/>
    <m/>
  </r>
  <r>
    <n v="25042"/>
    <n v="352"/>
    <d v="2001-06-05T00:00:00"/>
    <x v="13"/>
    <n v="9992828"/>
    <x v="8"/>
    <x v="0"/>
    <n v="-373766.55"/>
    <n v="-80000"/>
    <n v="-77916.73"/>
    <n v="80000"/>
    <n v="4.7969999999999997"/>
    <n v="3.375"/>
    <x v="0"/>
    <n v="-270000"/>
    <n v="113760"/>
    <n v="110797.59005999997"/>
    <x v="1"/>
    <x v="0"/>
    <x v="1"/>
    <x v="8"/>
    <x v="0"/>
    <x v="0"/>
    <x v="0"/>
    <n v="106044.67"/>
    <n v="108880"/>
    <x v="0"/>
    <x v="3"/>
    <x v="0"/>
    <n v="-77916.73"/>
    <n v="-106044.67"/>
    <n v="0"/>
    <x v="0"/>
    <s v="DS #000352"/>
  </r>
  <r>
    <n v="25044"/>
    <n v="352"/>
    <d v="2001-06-05T00:00:00"/>
    <x v="13"/>
    <n v="9992828"/>
    <x v="8"/>
    <x v="0"/>
    <n v="-40707.85"/>
    <n v="-8713"/>
    <n v="-8486.11"/>
    <n v="8713"/>
    <n v="4.7969999999999997"/>
    <n v="3.375"/>
    <x v="0"/>
    <n v="-29406.375"/>
    <n v="12389.885999999997"/>
    <n v="12067.248419999998"/>
    <x v="1"/>
    <x v="0"/>
    <x v="1"/>
    <x v="8"/>
    <x v="0"/>
    <x v="0"/>
    <x v="0"/>
    <n v="11549.59"/>
    <n v="11858.39"/>
    <x v="0"/>
    <x v="0"/>
    <x v="0"/>
    <n v="-8486.11"/>
    <n v="-11549.59"/>
    <n v="0"/>
    <x v="0"/>
    <s v="DS# 000352"/>
  </r>
  <r>
    <n v="25058"/>
    <n v="438"/>
    <d v="2001-06-06T00:00:00"/>
    <x v="13"/>
    <n v="9993419"/>
    <x v="8"/>
    <x v="0"/>
    <n v="-485429.86"/>
    <n v="-102490"/>
    <n v="-99821.07"/>
    <n v="102490"/>
    <n v="4.8630000000000004"/>
    <n v="3.375"/>
    <x v="0"/>
    <n v="-345903.75"/>
    <n v="152505.12"/>
    <n v="148533.75216000006"/>
    <x v="1"/>
    <x v="0"/>
    <x v="1"/>
    <x v="8"/>
    <x v="0"/>
    <x v="0"/>
    <x v="0"/>
    <n v="142444.67000000001"/>
    <n v="146253.23000000001"/>
    <x v="0"/>
    <x v="0"/>
    <x v="0"/>
    <n v="-99821.07"/>
    <n v="-142444.67000000001"/>
    <n v="0"/>
    <x v="0"/>
    <s v="DS #000438"/>
  </r>
  <r>
    <n v="28125"/>
    <n v="833"/>
    <d v="2001-09-19T00:00:00"/>
    <x v="13"/>
    <n v="9996553"/>
    <x v="8"/>
    <x v="0"/>
    <n v="-571595.19999999995"/>
    <n v="-162121"/>
    <n v="-157899.23000000001"/>
    <n v="162121"/>
    <n v="3.62"/>
    <n v="3.375"/>
    <x v="0"/>
    <n v="-547158.375"/>
    <n v="39719.645000000019"/>
    <n v="38685.311350000018"/>
    <x v="1"/>
    <x v="0"/>
    <x v="1"/>
    <x v="8"/>
    <x v="0"/>
    <x v="0"/>
    <x v="0"/>
    <n v="29053.46"/>
    <n v="29830.26"/>
    <x v="0"/>
    <x v="4"/>
    <x v="0"/>
    <n v="-157899.23000000001"/>
    <n v="-29053.46"/>
    <n v="0"/>
    <x v="0"/>
    <m/>
  </r>
  <r>
    <n v="28126"/>
    <n v="833"/>
    <d v="2001-09-19T00:00:00"/>
    <x v="13"/>
    <n v="9996553"/>
    <x v="8"/>
    <x v="0"/>
    <n v="-184349.95"/>
    <n v="-52287"/>
    <n v="-50925.4"/>
    <n v="52287"/>
    <n v="3.62"/>
    <n v="3.375"/>
    <x v="0"/>
    <n v="-176468.625"/>
    <n v="12810.315000000006"/>
    <n v="12476.723000000005"/>
    <x v="1"/>
    <x v="0"/>
    <x v="1"/>
    <x v="8"/>
    <x v="0"/>
    <x v="0"/>
    <x v="0"/>
    <n v="9370.27"/>
    <n v="9620.81"/>
    <x v="0"/>
    <x v="1"/>
    <x v="0"/>
    <n v="-50925.4"/>
    <n v="-9370.27"/>
    <n v="0"/>
    <x v="0"/>
    <m/>
  </r>
  <r>
    <n v="28304"/>
    <n v="878"/>
    <d v="2001-09-24T00:00:00"/>
    <x v="13"/>
    <n v="9996818"/>
    <x v="8"/>
    <x v="0"/>
    <n v="-172031.03"/>
    <n v="-53122"/>
    <n v="-51738.66"/>
    <n v="53122"/>
    <n v="3.3250000000000002"/>
    <n v="3.375"/>
    <x v="0"/>
    <n v="-179286.75"/>
    <n v="-2656.0999999999904"/>
    <n v="-2586.9329999999909"/>
    <x v="1"/>
    <x v="0"/>
    <x v="1"/>
    <x v="8"/>
    <x v="0"/>
    <x v="0"/>
    <x v="0"/>
    <n v="-5742.99"/>
    <n v="-5896.54"/>
    <x v="0"/>
    <x v="2"/>
    <x v="0"/>
    <n v="-51738.66"/>
    <n v="5742.99"/>
    <n v="0"/>
    <x v="0"/>
    <m/>
  </r>
  <r>
    <n v="9918"/>
    <m/>
    <d v="2000-07-07T00:00:00"/>
    <x v="13"/>
    <n v="319918"/>
    <x v="8"/>
    <x v="0"/>
    <n v="115.08"/>
    <n v="90"/>
    <n v="87.66"/>
    <n v="90"/>
    <n v="1.3129"/>
    <n v="3.4"/>
    <x v="0"/>
    <n v="306"/>
    <n v="187.839"/>
    <n v="182.955186"/>
    <x v="1"/>
    <x v="0"/>
    <x v="1"/>
    <x v="8"/>
    <x v="0"/>
    <x v="1"/>
    <x v="0"/>
    <n v="186.1"/>
    <n v="191.08"/>
    <x v="0"/>
    <x v="2"/>
    <x v="0"/>
    <n v="87.66"/>
    <n v="-186.1"/>
    <n v="0"/>
    <x v="0"/>
    <s v="Nymex Buy N73425.2"/>
  </r>
  <r>
    <n v="22186"/>
    <n v="251"/>
    <d v="2001-01-26T00:00:00"/>
    <x v="13"/>
    <n v="9991435"/>
    <x v="8"/>
    <x v="0"/>
    <n v="166848.94"/>
    <n v="37000"/>
    <n v="36036.49"/>
    <n v="37000"/>
    <n v="4.63"/>
    <n v="3.4"/>
    <x v="0"/>
    <n v="125800"/>
    <n v="-45510"/>
    <n v="-44324.882699999995"/>
    <x v="1"/>
    <x v="0"/>
    <x v="1"/>
    <x v="8"/>
    <x v="0"/>
    <x v="1"/>
    <x v="0"/>
    <n v="-43027.57"/>
    <n v="-44178"/>
    <x v="0"/>
    <x v="0"/>
    <x v="0"/>
    <n v="36036.49"/>
    <n v="43027.57"/>
    <n v="0"/>
    <x v="0"/>
    <s v="DS #000251"/>
  </r>
  <r>
    <n v="22187"/>
    <n v="251"/>
    <d v="2001-01-26T00:00:00"/>
    <x v="13"/>
    <n v="9991435"/>
    <x v="8"/>
    <x v="0"/>
    <n v="90188.61"/>
    <n v="20000"/>
    <n v="19479.18"/>
    <n v="20000"/>
    <n v="4.63"/>
    <n v="3.4"/>
    <x v="0"/>
    <n v="68000"/>
    <n v="-24600"/>
    <n v="-23959.3914"/>
    <x v="1"/>
    <x v="0"/>
    <x v="1"/>
    <x v="8"/>
    <x v="0"/>
    <x v="1"/>
    <x v="0"/>
    <n v="-23258.14"/>
    <n v="-23880"/>
    <x v="0"/>
    <x v="2"/>
    <x v="0"/>
    <n v="19479.18"/>
    <n v="23258.14"/>
    <n v="0"/>
    <x v="0"/>
    <s v="DS #000251"/>
  </r>
  <r>
    <n v="22188"/>
    <n v="251"/>
    <d v="2001-01-26T00:00:00"/>
    <x v="13"/>
    <n v="9991435"/>
    <x v="8"/>
    <x v="0"/>
    <n v="13528.29"/>
    <n v="3000"/>
    <n v="2921.88"/>
    <n v="3000"/>
    <n v="4.63"/>
    <n v="3.4"/>
    <x v="0"/>
    <n v="10200"/>
    <n v="-3690"/>
    <n v="-3593.9124000000002"/>
    <x v="1"/>
    <x v="0"/>
    <x v="1"/>
    <x v="8"/>
    <x v="0"/>
    <x v="1"/>
    <x v="0"/>
    <n v="-3488.72"/>
    <n v="-3582"/>
    <x v="0"/>
    <x v="0"/>
    <x v="0"/>
    <n v="2921.88"/>
    <n v="3488.72"/>
    <n v="0"/>
    <x v="0"/>
    <s v="DS #000251"/>
  </r>
  <r>
    <n v="22253"/>
    <n v="232"/>
    <d v="2001-01-26T00:00:00"/>
    <x v="13"/>
    <n v="9991400"/>
    <x v="8"/>
    <x v="0"/>
    <n v="174923.06"/>
    <n v="40000"/>
    <n v="38958.36"/>
    <n v="40000"/>
    <n v="4.49"/>
    <n v="3.4"/>
    <x v="0"/>
    <n v="136000"/>
    <n v="-43600"/>
    <n v="-42464.612400000013"/>
    <x v="1"/>
    <x v="0"/>
    <x v="1"/>
    <x v="8"/>
    <x v="0"/>
    <x v="1"/>
    <x v="0"/>
    <n v="-41062.120000000003"/>
    <n v="-42160"/>
    <x v="0"/>
    <x v="0"/>
    <x v="0"/>
    <n v="38958.36"/>
    <n v="41062.120000000003"/>
    <n v="0"/>
    <x v="0"/>
    <s v="DS #000232"/>
  </r>
  <r>
    <n v="22254"/>
    <n v="232"/>
    <d v="2001-01-26T00:00:00"/>
    <x v="13"/>
    <n v="9991400"/>
    <x v="8"/>
    <x v="0"/>
    <n v="43730.76"/>
    <n v="10000"/>
    <n v="9739.59"/>
    <n v="10000"/>
    <n v="4.49"/>
    <n v="3.4"/>
    <x v="0"/>
    <n v="34000"/>
    <n v="-10900"/>
    <n v="-10616.153100000003"/>
    <x v="1"/>
    <x v="0"/>
    <x v="1"/>
    <x v="8"/>
    <x v="0"/>
    <x v="1"/>
    <x v="0"/>
    <n v="-10265.530000000001"/>
    <n v="-10540"/>
    <x v="0"/>
    <x v="5"/>
    <x v="0"/>
    <n v="9739.59"/>
    <n v="10265.530000000001"/>
    <n v="0"/>
    <x v="0"/>
    <s v="DS #000232"/>
  </r>
  <r>
    <n v="22260"/>
    <n v="208"/>
    <d v="2001-01-26T00:00:00"/>
    <x v="13"/>
    <n v="9991361"/>
    <x v="8"/>
    <x v="0"/>
    <n v="315319.26"/>
    <n v="70000"/>
    <n v="68177.14"/>
    <n v="70000"/>
    <n v="4.625"/>
    <n v="3.4"/>
    <x v="0"/>
    <n v="238000"/>
    <n v="-85750"/>
    <n v="-83516.996500000008"/>
    <x v="1"/>
    <x v="0"/>
    <x v="1"/>
    <x v="8"/>
    <x v="0"/>
    <x v="1"/>
    <x v="0"/>
    <n v="-81062.62"/>
    <n v="-83230"/>
    <x v="0"/>
    <x v="0"/>
    <x v="0"/>
    <n v="68177.14"/>
    <n v="81062.62"/>
    <n v="0"/>
    <x v="0"/>
    <s v="DS #000208"/>
  </r>
  <r>
    <n v="22261"/>
    <n v="208"/>
    <d v="2001-01-26T00:00:00"/>
    <x v="13"/>
    <n v="9991361"/>
    <x v="8"/>
    <x v="0"/>
    <n v="180182.44"/>
    <n v="40000"/>
    <n v="38958.36"/>
    <n v="40000"/>
    <n v="4.625"/>
    <n v="3.4"/>
    <x v="0"/>
    <n v="136000"/>
    <n v="-49000"/>
    <n v="-47723.991000000002"/>
    <x v="1"/>
    <x v="0"/>
    <x v="1"/>
    <x v="8"/>
    <x v="0"/>
    <x v="1"/>
    <x v="0"/>
    <n v="-46321.5"/>
    <n v="-47560"/>
    <x v="0"/>
    <x v="0"/>
    <x v="0"/>
    <n v="38958.36"/>
    <n v="46321.5"/>
    <n v="0"/>
    <x v="0"/>
    <s v="DS #000208"/>
  </r>
  <r>
    <n v="22263"/>
    <n v="207"/>
    <d v="2001-01-26T00:00:00"/>
    <x v="13"/>
    <n v="9991360"/>
    <x v="8"/>
    <x v="0"/>
    <n v="1360133.91"/>
    <n v="300000"/>
    <n v="292187.73"/>
    <n v="300000"/>
    <n v="4.6550000000000002"/>
    <n v="3.4"/>
    <x v="0"/>
    <n v="1020000"/>
    <n v="-376500"/>
    <n v="-366695.60115000006"/>
    <x v="1"/>
    <x v="0"/>
    <x v="1"/>
    <x v="8"/>
    <x v="0"/>
    <x v="1"/>
    <x v="0"/>
    <n v="-356176.85"/>
    <n v="-365700"/>
    <x v="0"/>
    <x v="2"/>
    <x v="0"/>
    <n v="292187.73"/>
    <n v="356176.85"/>
    <n v="0"/>
    <x v="0"/>
    <s v="DS #000207"/>
  </r>
  <r>
    <n v="22570"/>
    <n v="295"/>
    <d v="2001-02-16T00:00:00"/>
    <x v="13"/>
    <n v="9991566"/>
    <x v="8"/>
    <x v="0"/>
    <n v="719147.06"/>
    <n v="165000"/>
    <n v="160703.25"/>
    <n v="165000"/>
    <n v="4.4749999999999996"/>
    <n v="3.4"/>
    <x v="0"/>
    <n v="561000"/>
    <n v="-177375"/>
    <n v="-172755.99374999997"/>
    <x v="1"/>
    <x v="0"/>
    <x v="1"/>
    <x v="8"/>
    <x v="0"/>
    <x v="1"/>
    <x v="0"/>
    <n v="-166970.68"/>
    <n v="-171435"/>
    <x v="0"/>
    <x v="2"/>
    <x v="0"/>
    <n v="160703.25"/>
    <n v="166970.68"/>
    <n v="0"/>
    <x v="0"/>
    <s v="DS #000295"/>
  </r>
  <r>
    <n v="22571"/>
    <n v="295"/>
    <d v="2001-02-16T00:00:00"/>
    <x v="13"/>
    <n v="9991566"/>
    <x v="8"/>
    <x v="0"/>
    <n v="631977.72"/>
    <n v="145000"/>
    <n v="141224.07"/>
    <n v="145000"/>
    <n v="4.4749999999999996"/>
    <n v="3.4"/>
    <x v="0"/>
    <n v="493000"/>
    <n v="-155875"/>
    <n v="-151815.87524999998"/>
    <x v="1"/>
    <x v="0"/>
    <x v="1"/>
    <x v="8"/>
    <x v="0"/>
    <x v="1"/>
    <x v="0"/>
    <n v="-146731.81"/>
    <n v="-150655"/>
    <x v="0"/>
    <x v="0"/>
    <x v="0"/>
    <n v="141224.07"/>
    <n v="146731.81"/>
    <n v="0"/>
    <x v="0"/>
    <s v="DS #000295"/>
  </r>
  <r>
    <n v="22572"/>
    <n v="295"/>
    <d v="2001-02-16T00:00:00"/>
    <x v="13"/>
    <n v="9991566"/>
    <x v="8"/>
    <x v="0"/>
    <n v="326885.03000000003"/>
    <n v="75000"/>
    <n v="73046.929999999993"/>
    <n v="75000"/>
    <n v="4.4749999999999996"/>
    <n v="3.4"/>
    <x v="0"/>
    <n v="255000"/>
    <n v="-80625"/>
    <n v="-78525.449749999971"/>
    <x v="1"/>
    <x v="0"/>
    <x v="1"/>
    <x v="8"/>
    <x v="0"/>
    <x v="1"/>
    <x v="0"/>
    <n v="-75895.759999999995"/>
    <n v="-77925"/>
    <x v="0"/>
    <x v="0"/>
    <x v="0"/>
    <n v="73046.929999999993"/>
    <n v="75895.759999999995"/>
    <n v="0"/>
    <x v="0"/>
    <s v="DS #000295"/>
  </r>
  <r>
    <n v="22573"/>
    <n v="295"/>
    <d v="2001-02-16T00:00:00"/>
    <x v="13"/>
    <n v="9991566"/>
    <x v="8"/>
    <x v="0"/>
    <n v="392262.03"/>
    <n v="90000"/>
    <n v="87656.320000000007"/>
    <n v="90000"/>
    <n v="4.4749999999999996"/>
    <n v="3.4"/>
    <x v="0"/>
    <n v="306000"/>
    <n v="-96750"/>
    <n v="-94230.54399999998"/>
    <x v="1"/>
    <x v="0"/>
    <x v="1"/>
    <x v="8"/>
    <x v="0"/>
    <x v="1"/>
    <x v="0"/>
    <n v="-91074.92"/>
    <n v="-93510"/>
    <x v="0"/>
    <x v="3"/>
    <x v="0"/>
    <n v="87656.320000000007"/>
    <n v="91074.92"/>
    <n v="0"/>
    <x v="0"/>
    <s v="DS #000295"/>
  </r>
  <r>
    <n v="22574"/>
    <n v="295"/>
    <d v="2001-02-16T00:00:00"/>
    <x v="13"/>
    <n v="9991566"/>
    <x v="8"/>
    <x v="0"/>
    <n v="65377.01"/>
    <n v="15000"/>
    <n v="14609.39"/>
    <n v="15000"/>
    <n v="4.4749999999999996"/>
    <n v="3.4"/>
    <x v="0"/>
    <n v="51000"/>
    <n v="-16125"/>
    <n v="-15705.094249999995"/>
    <x v="1"/>
    <x v="0"/>
    <x v="1"/>
    <x v="8"/>
    <x v="0"/>
    <x v="1"/>
    <x v="0"/>
    <n v="-15179.15"/>
    <n v="-15585"/>
    <x v="0"/>
    <x v="5"/>
    <x v="0"/>
    <n v="14609.39"/>
    <n v="15179.15"/>
    <n v="0"/>
    <x v="0"/>
    <s v="DS #000295"/>
  </r>
  <r>
    <n v="22600"/>
    <n v="298"/>
    <d v="2001-02-16T00:00:00"/>
    <x v="13"/>
    <n v="9991583"/>
    <x v="8"/>
    <x v="0"/>
    <n v="460682.66"/>
    <n v="100000"/>
    <n v="97395.91"/>
    <n v="100000"/>
    <n v="4.7300000000000004"/>
    <n v="3.4"/>
    <x v="0"/>
    <n v="340000"/>
    <n v="-133000"/>
    <n v="-129536.56030000006"/>
    <x v="1"/>
    <x v="0"/>
    <x v="1"/>
    <x v="8"/>
    <x v="0"/>
    <x v="1"/>
    <x v="0"/>
    <n v="-126030.31"/>
    <n v="-129400"/>
    <x v="0"/>
    <x v="2"/>
    <x v="0"/>
    <n v="97395.91"/>
    <n v="126030.31"/>
    <n v="0"/>
    <x v="0"/>
    <s v="DS #000298"/>
  </r>
  <r>
    <n v="22644"/>
    <n v="303"/>
    <d v="2001-02-20T00:00:00"/>
    <x v="13"/>
    <n v="9991588"/>
    <x v="8"/>
    <x v="0"/>
    <n v="583693.69999999995"/>
    <n v="130000"/>
    <n v="126614.69"/>
    <n v="130000"/>
    <n v="4.6100000000000003"/>
    <n v="3.4"/>
    <x v="0"/>
    <n v="442000"/>
    <n v="-157300"/>
    <n v="-153203.77490000005"/>
    <x v="1"/>
    <x v="0"/>
    <x v="1"/>
    <x v="8"/>
    <x v="0"/>
    <x v="1"/>
    <x v="0"/>
    <n v="-148645.64000000001"/>
    <n v="-152620"/>
    <x v="0"/>
    <x v="0"/>
    <x v="0"/>
    <n v="126614.69"/>
    <n v="148645.64000000001"/>
    <n v="0"/>
    <x v="0"/>
    <s v="DS#000303"/>
  </r>
  <r>
    <n v="22646"/>
    <n v="303"/>
    <d v="2001-02-20T00:00:00"/>
    <x v="13"/>
    <n v="9991588"/>
    <x v="8"/>
    <x v="0"/>
    <n v="673492.73"/>
    <n v="150000"/>
    <n v="146093.87"/>
    <n v="150000"/>
    <n v="4.6100000000000003"/>
    <n v="3.4"/>
    <x v="0"/>
    <n v="510000"/>
    <n v="-181500"/>
    <n v="-176773.58270000006"/>
    <x v="1"/>
    <x v="0"/>
    <x v="1"/>
    <x v="8"/>
    <x v="0"/>
    <x v="1"/>
    <x v="0"/>
    <n v="-171514.2"/>
    <n v="-176100"/>
    <x v="0"/>
    <x v="2"/>
    <x v="0"/>
    <n v="146093.87"/>
    <n v="171514.2"/>
    <n v="0"/>
    <x v="0"/>
    <s v="DS #000303"/>
  </r>
  <r>
    <n v="23777"/>
    <n v="347"/>
    <d v="2001-03-19T00:00:00"/>
    <x v="13"/>
    <n v="9992814"/>
    <x v="8"/>
    <x v="0"/>
    <n v="268052.03999999998"/>
    <n v="57710"/>
    <n v="56207.18"/>
    <n v="57710"/>
    <n v="4.7690000000000001"/>
    <n v="3.4"/>
    <x v="0"/>
    <n v="196214"/>
    <n v="-79004.990000000005"/>
    <n v="-76947.629420000012"/>
    <x v="1"/>
    <x v="0"/>
    <x v="1"/>
    <x v="8"/>
    <x v="0"/>
    <x v="1"/>
    <x v="0"/>
    <n v="-74924.17"/>
    <n v="-76927.429999999993"/>
    <x v="0"/>
    <x v="2"/>
    <x v="0"/>
    <n v="56207.18"/>
    <n v="74924.17"/>
    <n v="0"/>
    <x v="0"/>
    <s v="DS #000347"/>
  </r>
  <r>
    <n v="23792"/>
    <n v="348"/>
    <d v="2001-03-19T00:00:00"/>
    <x v="13"/>
    <n v="9992815"/>
    <x v="8"/>
    <x v="0"/>
    <n v="73891.31"/>
    <n v="15633"/>
    <n v="15225.9"/>
    <n v="15633"/>
    <n v="4.8529999999999998"/>
    <n v="3.4"/>
    <x v="0"/>
    <n v="53152.2"/>
    <n v="-22714.748999999996"/>
    <n v="-22123.232699999997"/>
    <x v="1"/>
    <x v="0"/>
    <x v="1"/>
    <x v="8"/>
    <x v="0"/>
    <x v="1"/>
    <x v="0"/>
    <n v="-21575.1"/>
    <n v="-22151.96"/>
    <x v="0"/>
    <x v="0"/>
    <x v="0"/>
    <n v="15225.9"/>
    <n v="21575.1"/>
    <n v="0"/>
    <x v="0"/>
    <s v="DS #000348"/>
  </r>
  <r>
    <n v="23794"/>
    <n v="348"/>
    <d v="2001-03-19T00:00:00"/>
    <x v="13"/>
    <n v="9992815"/>
    <x v="8"/>
    <x v="0"/>
    <n v="311957.15999999997"/>
    <n v="66000"/>
    <n v="64281.3"/>
    <n v="66000"/>
    <n v="4.8529999999999998"/>
    <n v="3.4"/>
    <x v="0"/>
    <n v="224400"/>
    <n v="-95898"/>
    <n v="-93400.728899999987"/>
    <x v="1"/>
    <x v="0"/>
    <x v="1"/>
    <x v="8"/>
    <x v="0"/>
    <x v="1"/>
    <x v="0"/>
    <n v="-91086.6"/>
    <n v="-93522"/>
    <x v="0"/>
    <x v="2"/>
    <x v="0"/>
    <n v="64281.3"/>
    <n v="91086.6"/>
    <n v="0"/>
    <x v="0"/>
    <s v="DS #000348"/>
  </r>
  <r>
    <n v="23914"/>
    <n v="359"/>
    <d v="2001-03-30T00:00:00"/>
    <x v="13"/>
    <n v="9992882"/>
    <x v="8"/>
    <x v="0"/>
    <n v="69136.009999999995"/>
    <n v="14639"/>
    <n v="14257.79"/>
    <n v="14639"/>
    <n v="4.8490000000000002"/>
    <n v="3.4"/>
    <x v="0"/>
    <n v="49772.6"/>
    <n v="-21211.911000000004"/>
    <n v="-20659.537710000004"/>
    <x v="1"/>
    <x v="0"/>
    <x v="1"/>
    <x v="8"/>
    <x v="0"/>
    <x v="1"/>
    <x v="0"/>
    <n v="-20146.25"/>
    <n v="-20684.91"/>
    <x v="0"/>
    <x v="2"/>
    <x v="0"/>
    <n v="14257.79"/>
    <n v="20146.25"/>
    <n v="0"/>
    <x v="0"/>
    <s v="DS #000359"/>
  </r>
  <r>
    <n v="24140"/>
    <n v="404"/>
    <d v="2001-04-11T00:00:00"/>
    <x v="13"/>
    <n v="9993134"/>
    <x v="8"/>
    <x v="0"/>
    <n v="326060.59999999998"/>
    <n v="68183"/>
    <n v="66407.45"/>
    <n v="68183"/>
    <n v="4.91"/>
    <n v="3.4"/>
    <x v="0"/>
    <n v="231822.2"/>
    <n v="-102956.33"/>
    <n v="-100275.24950000001"/>
    <x v="1"/>
    <x v="0"/>
    <x v="1"/>
    <x v="8"/>
    <x v="0"/>
    <x v="1"/>
    <x v="0"/>
    <n v="-97884.59"/>
    <n v="-100501.74"/>
    <x v="0"/>
    <x v="0"/>
    <x v="0"/>
    <n v="66407.45"/>
    <n v="97884.59"/>
    <n v="0"/>
    <x v="0"/>
    <s v="DS #000404"/>
  </r>
  <r>
    <n v="24193"/>
    <n v="408"/>
    <d v="2001-04-17T00:00:00"/>
    <x v="13"/>
    <n v="9993174"/>
    <x v="8"/>
    <x v="0"/>
    <n v="498675.78"/>
    <n v="102177"/>
    <n v="99516.22"/>
    <n v="102177"/>
    <n v="5.0110000000000001"/>
    <n v="3.4"/>
    <x v="0"/>
    <n v="347401.8"/>
    <n v="-164607.14700000003"/>
    <n v="-160320.63042000003"/>
    <x v="1"/>
    <x v="0"/>
    <x v="1"/>
    <x v="8"/>
    <x v="0"/>
    <x v="1"/>
    <x v="0"/>
    <n v="-156738.04999999999"/>
    <n v="-160928.78"/>
    <x v="0"/>
    <x v="0"/>
    <x v="0"/>
    <n v="99516.22"/>
    <n v="156738.04999999999"/>
    <n v="0"/>
    <x v="0"/>
    <s v="DS #000408"/>
  </r>
  <r>
    <n v="24224"/>
    <n v="412"/>
    <d v="2001-04-18T00:00:00"/>
    <x v="13"/>
    <n v="9993198"/>
    <x v="8"/>
    <x v="0"/>
    <n v="496451.65"/>
    <n v="104217"/>
    <n v="101503.1"/>
    <n v="104217"/>
    <n v="4.891"/>
    <n v="3.4"/>
    <x v="0"/>
    <n v="354337.8"/>
    <n v="-155387.54700000002"/>
    <n v="-151341.12210000001"/>
    <x v="1"/>
    <x v="0"/>
    <x v="1"/>
    <x v="8"/>
    <x v="0"/>
    <x v="1"/>
    <x v="0"/>
    <n v="-147687.01"/>
    <n v="-151635.73000000001"/>
    <x v="0"/>
    <x v="2"/>
    <x v="0"/>
    <n v="101503.1"/>
    <n v="147687.01"/>
    <n v="0"/>
    <x v="0"/>
    <s v="DS#000412"/>
  </r>
  <r>
    <n v="24448"/>
    <n v="404"/>
    <d v="2001-04-26T00:00:00"/>
    <x v="13"/>
    <n v="9993133"/>
    <x v="8"/>
    <x v="0"/>
    <n v="549946.02"/>
    <n v="115000"/>
    <n v="112005.3"/>
    <n v="115000"/>
    <n v="4.91"/>
    <n v="3.4"/>
    <x v="0"/>
    <n v="391000"/>
    <n v="-173650"/>
    <n v="-169128.00300000003"/>
    <x v="1"/>
    <x v="0"/>
    <x v="1"/>
    <x v="8"/>
    <x v="0"/>
    <x v="1"/>
    <x v="0"/>
    <n v="-165095.81"/>
    <n v="-169510"/>
    <x v="0"/>
    <x v="2"/>
    <x v="0"/>
    <n v="112005.3"/>
    <n v="165095.81"/>
    <n v="0"/>
    <x v="0"/>
    <s v="DS #000404"/>
  </r>
  <r>
    <n v="24454"/>
    <n v="438"/>
    <d v="2001-04-26T00:00:00"/>
    <x v="13"/>
    <n v="9993419"/>
    <x v="8"/>
    <x v="0"/>
    <n v="2950.75"/>
    <n v="623"/>
    <n v="606.78"/>
    <n v="623"/>
    <n v="4.8630000000000004"/>
    <n v="3.4"/>
    <x v="0"/>
    <n v="2118.1999999999998"/>
    <n v="-911.4490000000003"/>
    <n v="-887.71914000000027"/>
    <x v="1"/>
    <x v="0"/>
    <x v="1"/>
    <x v="8"/>
    <x v="0"/>
    <x v="1"/>
    <x v="0"/>
    <n v="-865.87"/>
    <n v="-889.02"/>
    <x v="0"/>
    <x v="1"/>
    <x v="0"/>
    <n v="606.78"/>
    <n v="865.87"/>
    <n v="0"/>
    <x v="0"/>
    <s v="DS #000438"/>
  </r>
  <r>
    <n v="24533"/>
    <n v="451"/>
    <d v="2001-05-07T00:00:00"/>
    <x v="13"/>
    <n v="9993481"/>
    <x v="8"/>
    <x v="0"/>
    <n v="420750.34"/>
    <n v="100000"/>
    <n v="97395.91"/>
    <n v="100000"/>
    <n v="4.32"/>
    <n v="3.4"/>
    <x v="0"/>
    <n v="340000"/>
    <n v="-92000"/>
    <n v="-89604.237200000032"/>
    <x v="1"/>
    <x v="0"/>
    <x v="1"/>
    <x v="8"/>
    <x v="0"/>
    <x v="1"/>
    <x v="0"/>
    <n v="-86097.99"/>
    <n v="-88400"/>
    <x v="0"/>
    <x v="1"/>
    <x v="0"/>
    <n v="97395.91"/>
    <n v="86097.99"/>
    <n v="0"/>
    <x v="0"/>
    <s v="DS #000451"/>
  </r>
  <r>
    <n v="24748"/>
    <n v="529"/>
    <d v="2001-05-17T00:00:00"/>
    <x v="13"/>
    <n v="9993675"/>
    <x v="8"/>
    <x v="0"/>
    <n v="805911.88"/>
    <n v="177719"/>
    <n v="173091.04"/>
    <n v="177719"/>
    <n v="4.6559999999999997"/>
    <n v="3.4"/>
    <x v="0"/>
    <n v="604244.6"/>
    <n v="-223215.06399999995"/>
    <n v="-217402.34623999998"/>
    <x v="1"/>
    <x v="0"/>
    <x v="1"/>
    <x v="8"/>
    <x v="0"/>
    <x v="1"/>
    <x v="0"/>
    <n v="-211171.07"/>
    <n v="-216817.18"/>
    <x v="0"/>
    <x v="0"/>
    <x v="0"/>
    <n v="173091.04"/>
    <n v="211171.07"/>
    <n v="0"/>
    <x v="0"/>
    <m/>
  </r>
  <r>
    <n v="24869"/>
    <n v="549"/>
    <d v="2001-05-24T00:00:00"/>
    <x v="13"/>
    <n v="9993753"/>
    <x v="8"/>
    <x v="0"/>
    <n v="207917.68"/>
    <n v="46000"/>
    <n v="44802.12"/>
    <n v="46000"/>
    <n v="4.6407999999999996"/>
    <n v="3.4"/>
    <x v="0"/>
    <n v="156400"/>
    <n v="-57076.800000000003"/>
    <n v="-55590.470495999987"/>
    <x v="1"/>
    <x v="0"/>
    <x v="1"/>
    <x v="8"/>
    <x v="0"/>
    <x v="1"/>
    <x v="0"/>
    <n v="-53977.59"/>
    <n v="-55420.800000000003"/>
    <x v="0"/>
    <x v="2"/>
    <x v="0"/>
    <n v="44802.12"/>
    <n v="53977.59"/>
    <n v="0"/>
    <x v="0"/>
    <m/>
  </r>
  <r>
    <n v="24870"/>
    <n v="549"/>
    <d v="2001-05-24T00:00:00"/>
    <x v="13"/>
    <n v="9993754"/>
    <x v="8"/>
    <x v="0"/>
    <n v="353663.45"/>
    <n v="78245"/>
    <n v="76207.429999999993"/>
    <n v="78245"/>
    <n v="4.6407999999999996"/>
    <n v="3.4"/>
    <x v="0"/>
    <n v="266033"/>
    <n v="-97086.395999999979"/>
    <n v="-94558.179143999965"/>
    <x v="1"/>
    <x v="0"/>
    <x v="1"/>
    <x v="8"/>
    <x v="0"/>
    <x v="1"/>
    <x v="0"/>
    <n v="-91814.71"/>
    <n v="-94269.58"/>
    <x v="0"/>
    <x v="0"/>
    <x v="0"/>
    <n v="76207.429999999993"/>
    <n v="91814.71"/>
    <n v="0"/>
    <x v="0"/>
    <m/>
  </r>
  <r>
    <n v="25038"/>
    <n v="596"/>
    <d v="2001-06-04T00:00:00"/>
    <x v="13"/>
    <n v="9993895"/>
    <x v="8"/>
    <x v="0"/>
    <n v="189337.94"/>
    <n v="44700"/>
    <n v="43535.97"/>
    <n v="44700"/>
    <n v="4.3490000000000002"/>
    <n v="3.4"/>
    <x v="0"/>
    <n v="151980"/>
    <n v="-42420.3"/>
    <n v="-41315.635530000014"/>
    <x v="1"/>
    <x v="0"/>
    <x v="1"/>
    <x v="8"/>
    <x v="0"/>
    <x v="1"/>
    <x v="0"/>
    <n v="-39748.339999999997"/>
    <n v="-40811.1"/>
    <x v="0"/>
    <x v="4"/>
    <x v="0"/>
    <n v="43535.97"/>
    <n v="39748.339999999997"/>
    <n v="0"/>
    <x v="0"/>
    <m/>
  </r>
  <r>
    <n v="25059"/>
    <n v="479"/>
    <d v="2001-06-06T00:00:00"/>
    <x v="13"/>
    <n v="9993568"/>
    <x v="8"/>
    <x v="0"/>
    <n v="648888.30000000005"/>
    <n v="144301"/>
    <n v="140543.26999999999"/>
    <n v="144301"/>
    <n v="4.617"/>
    <n v="3.4"/>
    <x v="0"/>
    <n v="490623.4"/>
    <n v="-175614.31700000001"/>
    <n v="-171041.15959"/>
    <x v="1"/>
    <x v="0"/>
    <x v="1"/>
    <x v="8"/>
    <x v="0"/>
    <x v="1"/>
    <x v="0"/>
    <n v="-165981.60999999999"/>
    <n v="-170419.48"/>
    <x v="0"/>
    <x v="0"/>
    <x v="0"/>
    <n v="140543.26999999999"/>
    <n v="165981.60999999999"/>
    <n v="0"/>
    <x v="0"/>
    <s v="DS #000479"/>
  </r>
  <r>
    <n v="25070"/>
    <n v="593"/>
    <d v="2001-06-06T00:00:00"/>
    <x v="13"/>
    <n v="9993887"/>
    <x v="8"/>
    <x v="0"/>
    <n v="68972.399999999994"/>
    <n v="17464"/>
    <n v="17009.22"/>
    <n v="17464"/>
    <n v="4.0549999999999997"/>
    <n v="3.4"/>
    <x v="0"/>
    <n v="59377.599999999999"/>
    <n v="-11438.92"/>
    <n v="-11141.039099999998"/>
    <x v="1"/>
    <x v="0"/>
    <x v="1"/>
    <x v="8"/>
    <x v="0"/>
    <x v="1"/>
    <x v="0"/>
    <n v="-10528.71"/>
    <n v="-10810.22"/>
    <x v="0"/>
    <x v="1"/>
    <x v="0"/>
    <n v="17009.22"/>
    <n v="10528.71"/>
    <n v="0"/>
    <x v="0"/>
    <m/>
  </r>
  <r>
    <n v="25071"/>
    <n v="445"/>
    <d v="2001-06-06T00:00:00"/>
    <x v="13"/>
    <n v="9993440"/>
    <x v="8"/>
    <x v="0"/>
    <n v="91064.11"/>
    <n v="19140"/>
    <n v="18641.580000000002"/>
    <n v="19140"/>
    <n v="4.8849999999999998"/>
    <n v="3.4"/>
    <x v="0"/>
    <n v="65076"/>
    <n v="-28422.9"/>
    <n v="-27682.746299999999"/>
    <x v="1"/>
    <x v="0"/>
    <x v="1"/>
    <x v="8"/>
    <x v="0"/>
    <x v="1"/>
    <x v="0"/>
    <n v="-27011.65"/>
    <n v="-27733.86"/>
    <x v="0"/>
    <x v="0"/>
    <x v="0"/>
    <n v="18641.580000000002"/>
    <n v="27011.65"/>
    <n v="0"/>
    <x v="0"/>
    <s v="DS #000445"/>
  </r>
  <r>
    <n v="25181"/>
    <n v="621"/>
    <d v="2001-06-13T00:00:00"/>
    <x v="13"/>
    <n v="9994009"/>
    <x v="8"/>
    <x v="0"/>
    <n v="285489.55"/>
    <n v="65298"/>
    <n v="63597.58"/>
    <n v="65298"/>
    <n v="4.4889999999999999"/>
    <n v="3.4"/>
    <x v="0"/>
    <n v="222013.2"/>
    <n v="-71109.521999999997"/>
    <n v="-69257.764620000002"/>
    <x v="1"/>
    <x v="0"/>
    <x v="1"/>
    <x v="8"/>
    <x v="0"/>
    <x v="1"/>
    <x v="0"/>
    <n v="-66968.25"/>
    <n v="-68758.789999999994"/>
    <x v="0"/>
    <x v="0"/>
    <x v="0"/>
    <n v="63597.58"/>
    <n v="66968.25"/>
    <n v="0"/>
    <x v="0"/>
    <m/>
  </r>
  <r>
    <n v="25182"/>
    <n v="621"/>
    <d v="2001-06-13T00:00:00"/>
    <x v="13"/>
    <n v="9994008"/>
    <x v="8"/>
    <x v="0"/>
    <n v="469729.95"/>
    <n v="107438"/>
    <n v="104640.22"/>
    <n v="107438"/>
    <n v="4.4889999999999999"/>
    <n v="3.4"/>
    <x v="0"/>
    <n v="365289.2"/>
    <n v="-116999.982"/>
    <n v="-113953.19958"/>
    <x v="1"/>
    <x v="0"/>
    <x v="1"/>
    <x v="8"/>
    <x v="0"/>
    <x v="1"/>
    <x v="0"/>
    <n v="-110186.15"/>
    <n v="-113132.21"/>
    <x v="0"/>
    <x v="2"/>
    <x v="0"/>
    <n v="104640.22"/>
    <n v="110186.15"/>
    <n v="0"/>
    <x v="0"/>
    <m/>
  </r>
  <r>
    <n v="26646"/>
    <n v="725"/>
    <d v="2001-07-09T00:00:00"/>
    <x v="13"/>
    <n v="9995438"/>
    <x v="8"/>
    <x v="0"/>
    <n v="180885.99"/>
    <n v="44304"/>
    <n v="43150.28"/>
    <n v="44304"/>
    <n v="4.1920000000000002"/>
    <n v="3.4"/>
    <x v="0"/>
    <n v="150633.60000000001"/>
    <n v="-35088.768000000011"/>
    <n v="-34175.021760000011"/>
    <x v="1"/>
    <x v="0"/>
    <x v="1"/>
    <x v="8"/>
    <x v="0"/>
    <x v="1"/>
    <x v="0"/>
    <n v="-32621.62"/>
    <n v="-33493.82"/>
    <x v="0"/>
    <x v="0"/>
    <x v="0"/>
    <n v="43150.28"/>
    <n v="32621.62"/>
    <n v="0"/>
    <x v="0"/>
    <m/>
  </r>
  <r>
    <n v="26851"/>
    <n v="709"/>
    <d v="2001-07-27T00:00:00"/>
    <x v="13"/>
    <n v="9994223"/>
    <x v="8"/>
    <x v="0"/>
    <n v="993723.81"/>
    <n v="253615"/>
    <n v="247010.64"/>
    <n v="253615"/>
    <n v="4.0229999999999997"/>
    <n v="3.4"/>
    <x v="0"/>
    <n v="862291"/>
    <n v="-158002.14499999993"/>
    <n v="-153887.62871999995"/>
    <x v="1"/>
    <x v="0"/>
    <x v="1"/>
    <x v="8"/>
    <x v="0"/>
    <x v="1"/>
    <x v="0"/>
    <n v="-144995.25"/>
    <n v="-148872"/>
    <x v="0"/>
    <x v="2"/>
    <x v="0"/>
    <n v="247010.64"/>
    <n v="144995.25"/>
    <n v="0"/>
    <x v="0"/>
    <m/>
  </r>
  <r>
    <n v="27044"/>
    <n v="812"/>
    <d v="2001-08-06T00:00:00"/>
    <x v="13"/>
    <n v="9995738"/>
    <x v="8"/>
    <x v="0"/>
    <n v="752634.96"/>
    <n v="195536"/>
    <n v="190444.07"/>
    <n v="195536"/>
    <n v="3.952"/>
    <n v="3.4"/>
    <x v="0"/>
    <n v="664822.4"/>
    <n v="-107935.872"/>
    <n v="-105125.12664000002"/>
    <x v="1"/>
    <x v="0"/>
    <x v="1"/>
    <x v="8"/>
    <x v="0"/>
    <x v="1"/>
    <x v="0"/>
    <n v="-98269.14"/>
    <n v="-100896.58"/>
    <x v="0"/>
    <x v="2"/>
    <x v="0"/>
    <n v="190444.07"/>
    <n v="98269.14"/>
    <n v="0"/>
    <x v="0"/>
    <m/>
  </r>
  <r>
    <n v="28058"/>
    <n v="782"/>
    <d v="2001-09-10T00:00:00"/>
    <x v="13"/>
    <n v="9995718"/>
    <x v="8"/>
    <x v="0"/>
    <n v="230731.27"/>
    <n v="57429"/>
    <n v="55933.5"/>
    <n v="57429"/>
    <n v="4.1250999999999998"/>
    <n v="3.4"/>
    <x v="0"/>
    <n v="195258.6"/>
    <n v="-41641.767899999992"/>
    <n v="-40557.380849999994"/>
    <x v="1"/>
    <x v="0"/>
    <x v="1"/>
    <x v="8"/>
    <x v="0"/>
    <x v="1"/>
    <x v="0"/>
    <n v="-38543.769999999997"/>
    <n v="-39574.32"/>
    <x v="0"/>
    <x v="2"/>
    <x v="0"/>
    <n v="55933.5"/>
    <n v="38543.769999999997"/>
    <n v="0"/>
    <x v="0"/>
    <m/>
  </r>
  <r>
    <n v="28094"/>
    <n v="833"/>
    <d v="2001-09-18T00:00:00"/>
    <x v="13"/>
    <n v="9996554"/>
    <x v="8"/>
    <x v="0"/>
    <n v="36315.040000000001"/>
    <n v="10300"/>
    <n v="10031.780000000001"/>
    <n v="10300"/>
    <n v="3.62"/>
    <n v="3.4"/>
    <x v="0"/>
    <n v="35020"/>
    <n v="-2266"/>
    <n v="-2206.9916000000021"/>
    <x v="1"/>
    <x v="0"/>
    <x v="1"/>
    <x v="8"/>
    <x v="0"/>
    <x v="1"/>
    <x v="0"/>
    <n v="-1845.85"/>
    <n v="-1895.2"/>
    <x v="0"/>
    <x v="9"/>
    <x v="0"/>
    <n v="10031.780000000001"/>
    <n v="1845.85"/>
    <n v="0"/>
    <x v="0"/>
    <m/>
  </r>
  <r>
    <n v="28096"/>
    <n v="833"/>
    <d v="2001-09-18T00:00:00"/>
    <x v="13"/>
    <n v="9996554"/>
    <x v="8"/>
    <x v="0"/>
    <n v="37020.19"/>
    <n v="10500"/>
    <n v="10226.57"/>
    <n v="10500"/>
    <n v="3.62"/>
    <n v="3.4"/>
    <x v="0"/>
    <n v="35700"/>
    <n v="-2310"/>
    <n v="-2249.845400000002"/>
    <x v="1"/>
    <x v="0"/>
    <x v="1"/>
    <x v="8"/>
    <x v="0"/>
    <x v="1"/>
    <x v="0"/>
    <n v="-1881.69"/>
    <n v="-1932"/>
    <x v="0"/>
    <x v="10"/>
    <x v="0"/>
    <n v="10226.57"/>
    <n v="1881.69"/>
    <n v="0"/>
    <x v="0"/>
    <m/>
  </r>
  <r>
    <n v="28097"/>
    <n v="833"/>
    <d v="2001-09-18T00:00:00"/>
    <x v="13"/>
    <n v="9996554"/>
    <x v="8"/>
    <x v="0"/>
    <n v="319403.11"/>
    <n v="90592"/>
    <n v="88232.9"/>
    <n v="90592"/>
    <n v="3.62"/>
    <n v="3.4"/>
    <x v="0"/>
    <n v="308012.79999999999"/>
    <n v="-19930.240000000002"/>
    <n v="-19411.238000000016"/>
    <x v="1"/>
    <x v="0"/>
    <x v="1"/>
    <x v="8"/>
    <x v="0"/>
    <x v="1"/>
    <x v="0"/>
    <n v="-16234.85"/>
    <n v="-16668.93"/>
    <x v="0"/>
    <x v="0"/>
    <x v="0"/>
    <n v="88232.9"/>
    <n v="16234.85"/>
    <n v="0"/>
    <x v="0"/>
    <m/>
  </r>
  <r>
    <n v="28112"/>
    <n v="825"/>
    <d v="2001-09-18T00:00:00"/>
    <x v="13"/>
    <n v="9995961"/>
    <x v="8"/>
    <x v="0"/>
    <n v="1132316.08"/>
    <n v="283905"/>
    <n v="276511.86"/>
    <n v="283905"/>
    <n v="4.0949999999999998"/>
    <n v="3.4"/>
    <x v="0"/>
    <n v="965277"/>
    <n v="-197313.97499999995"/>
    <n v="-192175.74269999994"/>
    <x v="1"/>
    <x v="0"/>
    <x v="1"/>
    <x v="8"/>
    <x v="0"/>
    <x v="1"/>
    <x v="0"/>
    <n v="-182221.32"/>
    <n v="-187093.39"/>
    <x v="0"/>
    <x v="2"/>
    <x v="0"/>
    <n v="276511.86"/>
    <n v="182221.32"/>
    <n v="0"/>
    <x v="0"/>
    <m/>
  </r>
  <r>
    <n v="28132"/>
    <n v="844"/>
    <d v="2001-09-19T00:00:00"/>
    <x v="13"/>
    <n v="9996594"/>
    <x v="8"/>
    <x v="0"/>
    <n v="75109.509999999995"/>
    <n v="21738"/>
    <n v="21171.919999999998"/>
    <n v="21738"/>
    <n v="3.5476000000000001"/>
    <n v="3.4"/>
    <x v="0"/>
    <n v="73909.2"/>
    <n v="-3208.5288000000037"/>
    <n v="-3124.9753920000035"/>
    <x v="1"/>
    <x v="0"/>
    <x v="1"/>
    <x v="8"/>
    <x v="0"/>
    <x v="1"/>
    <x v="0"/>
    <n v="-2362.79"/>
    <n v="-2425.96"/>
    <x v="0"/>
    <x v="8"/>
    <x v="0"/>
    <n v="21171.919999999998"/>
    <n v="2362.79"/>
    <n v="0"/>
    <x v="0"/>
    <m/>
  </r>
  <r>
    <n v="28133"/>
    <n v="844"/>
    <d v="2001-09-19T00:00:00"/>
    <x v="13"/>
    <n v="9996594"/>
    <x v="8"/>
    <x v="0"/>
    <n v="102678.69"/>
    <n v="29717"/>
    <n v="28943.14"/>
    <n v="29717"/>
    <n v="3.5476000000000001"/>
    <n v="3.4"/>
    <x v="0"/>
    <n v="101037.8"/>
    <n v="-4386.2292000000052"/>
    <n v="-4272.0074640000048"/>
    <x v="1"/>
    <x v="0"/>
    <x v="1"/>
    <x v="8"/>
    <x v="0"/>
    <x v="1"/>
    <x v="0"/>
    <n v="-3230.05"/>
    <n v="-3316.42"/>
    <x v="0"/>
    <x v="9"/>
    <x v="0"/>
    <n v="28943.14"/>
    <n v="3230.05"/>
    <n v="0"/>
    <x v="0"/>
    <m/>
  </r>
  <r>
    <n v="28134"/>
    <n v="823"/>
    <d v="2001-09-19T00:00:00"/>
    <x v="13"/>
    <n v="9995777"/>
    <x v="8"/>
    <x v="0"/>
    <n v="608548.26"/>
    <n v="158102"/>
    <n v="153984.88"/>
    <n v="158102"/>
    <n v="3.952"/>
    <n v="3.4"/>
    <x v="0"/>
    <n v="537546.80000000005"/>
    <n v="-87272.304000000004"/>
    <n v="-84999.653760000016"/>
    <x v="1"/>
    <x v="0"/>
    <x v="1"/>
    <x v="8"/>
    <x v="0"/>
    <x v="1"/>
    <x v="0"/>
    <n v="-79456.2"/>
    <n v="-81580.63"/>
    <x v="0"/>
    <x v="2"/>
    <x v="0"/>
    <n v="153984.88"/>
    <n v="79456.2"/>
    <n v="0"/>
    <x v="0"/>
    <m/>
  </r>
  <r>
    <n v="28136"/>
    <n v="856"/>
    <d v="2001-09-19T00:00:00"/>
    <x v="13"/>
    <n v="9996666"/>
    <x v="8"/>
    <x v="0"/>
    <n v="633865.73"/>
    <n v="180631"/>
    <n v="175927.21"/>
    <n v="180631"/>
    <n v="3.6030000000000002"/>
    <n v="3.4"/>
    <x v="0"/>
    <n v="614145.4"/>
    <n v="-36668.093000000052"/>
    <n v="-35713.223630000051"/>
    <x v="1"/>
    <x v="0"/>
    <x v="1"/>
    <x v="8"/>
    <x v="0"/>
    <x v="1"/>
    <x v="0"/>
    <n v="-29379.84"/>
    <n v="-30165.38"/>
    <x v="0"/>
    <x v="0"/>
    <x v="0"/>
    <n v="175927.21"/>
    <n v="29379.84"/>
    <n v="0"/>
    <x v="0"/>
    <m/>
  </r>
  <r>
    <n v="28137"/>
    <n v="856"/>
    <d v="2001-09-19T00:00:00"/>
    <x v="13"/>
    <n v="9996666"/>
    <x v="8"/>
    <x v="0"/>
    <n v="48974.04"/>
    <n v="13956"/>
    <n v="13592.57"/>
    <n v="13956"/>
    <n v="3.6030000000000002"/>
    <n v="3.4"/>
    <x v="0"/>
    <n v="47450.400000000001"/>
    <n v="-2833.0680000000038"/>
    <n v="-2759.2917100000041"/>
    <x v="1"/>
    <x v="0"/>
    <x v="1"/>
    <x v="8"/>
    <x v="0"/>
    <x v="1"/>
    <x v="0"/>
    <n v="-2269.96"/>
    <n v="-2330.65"/>
    <x v="0"/>
    <x v="10"/>
    <x v="0"/>
    <n v="13592.57"/>
    <n v="2269.96"/>
    <n v="0"/>
    <x v="0"/>
    <m/>
  </r>
  <r>
    <n v="28139"/>
    <n v="856"/>
    <d v="2001-09-19T00:00:00"/>
    <x v="13"/>
    <n v="9996666"/>
    <x v="8"/>
    <x v="0"/>
    <n v="339358.25"/>
    <n v="96706"/>
    <n v="94187.69"/>
    <n v="96706"/>
    <n v="3.6030000000000002"/>
    <n v="3.4"/>
    <x v="0"/>
    <n v="328800.40000000002"/>
    <n v="-19631.318000000028"/>
    <n v="-19120.10107000003"/>
    <x v="1"/>
    <x v="0"/>
    <x v="1"/>
    <x v="8"/>
    <x v="0"/>
    <x v="1"/>
    <x v="0"/>
    <n v="-15729.34"/>
    <n v="-16149.9"/>
    <x v="0"/>
    <x v="4"/>
    <x v="0"/>
    <n v="94187.69"/>
    <n v="15729.34"/>
    <n v="0"/>
    <x v="0"/>
    <m/>
  </r>
  <r>
    <n v="28140"/>
    <n v="856"/>
    <d v="2001-09-19T00:00:00"/>
    <x v="13"/>
    <n v="9996666"/>
    <x v="8"/>
    <x v="0"/>
    <n v="332694.33"/>
    <n v="94807"/>
    <n v="92338.14"/>
    <n v="94807"/>
    <n v="3.6030000000000002"/>
    <n v="3.4"/>
    <x v="0"/>
    <n v="322343.8"/>
    <n v="-19245.821000000029"/>
    <n v="-18744.642420000026"/>
    <x v="1"/>
    <x v="0"/>
    <x v="1"/>
    <x v="8"/>
    <x v="0"/>
    <x v="1"/>
    <x v="0"/>
    <n v="-15420.47"/>
    <n v="-15832.77"/>
    <x v="0"/>
    <x v="2"/>
    <x v="0"/>
    <n v="92338.14"/>
    <n v="15420.47"/>
    <n v="0"/>
    <x v="0"/>
    <m/>
  </r>
  <r>
    <n v="28142"/>
    <n v="856"/>
    <d v="2001-09-19T00:00:00"/>
    <x v="13"/>
    <n v="9996666"/>
    <x v="8"/>
    <x v="0"/>
    <n v="539616.31999999995"/>
    <n v="153773"/>
    <n v="149768.62"/>
    <n v="153773"/>
    <n v="3.6030000000000002"/>
    <n v="3.4"/>
    <x v="0"/>
    <n v="522828.2"/>
    <n v="-31215.919000000045"/>
    <n v="-30403.029860000042"/>
    <x v="1"/>
    <x v="0"/>
    <x v="1"/>
    <x v="8"/>
    <x v="0"/>
    <x v="1"/>
    <x v="0"/>
    <n v="-25011.360000000001"/>
    <n v="-25680.09"/>
    <x v="0"/>
    <x v="9"/>
    <x v="0"/>
    <n v="149768.62"/>
    <n v="25011.360000000001"/>
    <n v="0"/>
    <x v="0"/>
    <m/>
  </r>
  <r>
    <n v="28143"/>
    <n v="856"/>
    <d v="2001-09-19T00:00:00"/>
    <x v="13"/>
    <n v="9996666"/>
    <x v="8"/>
    <x v="0"/>
    <n v="27361.040000000001"/>
    <n v="7797"/>
    <n v="7593.96"/>
    <n v="7797"/>
    <n v="3.6030000000000002"/>
    <n v="3.4"/>
    <x v="0"/>
    <n v="26509.8"/>
    <n v="-1582.7910000000022"/>
    <n v="-1541.5738800000022"/>
    <x v="1"/>
    <x v="0"/>
    <x v="1"/>
    <x v="8"/>
    <x v="0"/>
    <x v="1"/>
    <x v="0"/>
    <n v="-1268.19"/>
    <n v="-1302.0999999999999"/>
    <x v="0"/>
    <x v="5"/>
    <x v="0"/>
    <n v="7593.96"/>
    <n v="1268.19"/>
    <n v="0"/>
    <x v="0"/>
    <m/>
  </r>
  <r>
    <n v="28144"/>
    <n v="856"/>
    <d v="2001-09-19T00:00:00"/>
    <x v="13"/>
    <n v="9996666"/>
    <x v="8"/>
    <x v="0"/>
    <n v="3172.29"/>
    <n v="904"/>
    <n v="880.46"/>
    <n v="904"/>
    <n v="3.6030000000000002"/>
    <n v="3.4"/>
    <x v="0"/>
    <n v="3073.6"/>
    <n v="-183.51200000000026"/>
    <n v="-178.73338000000027"/>
    <x v="1"/>
    <x v="0"/>
    <x v="1"/>
    <x v="8"/>
    <x v="0"/>
    <x v="1"/>
    <x v="0"/>
    <n v="-147.04"/>
    <n v="-150.97"/>
    <x v="0"/>
    <x v="6"/>
    <x v="0"/>
    <n v="880.46"/>
    <n v="147.04"/>
    <n v="0"/>
    <x v="0"/>
    <m/>
  </r>
  <r>
    <n v="28303"/>
    <n v="878"/>
    <d v="2001-09-24T00:00:00"/>
    <x v="13"/>
    <n v="9996818"/>
    <x v="8"/>
    <x v="0"/>
    <n v="79328.19"/>
    <n v="24496"/>
    <n v="23858.1"/>
    <n v="24496"/>
    <n v="3.3250000000000002"/>
    <n v="3.4"/>
    <x v="0"/>
    <n v="83286.399999999994"/>
    <n v="1837.1999999999935"/>
    <n v="1789.3574999999935"/>
    <x v="1"/>
    <x v="0"/>
    <x v="1"/>
    <x v="8"/>
    <x v="0"/>
    <x v="1"/>
    <x v="0"/>
    <n v="2648.25"/>
    <n v="2719.06"/>
    <x v="0"/>
    <x v="1"/>
    <x v="0"/>
    <n v="23858.1"/>
    <n v="-2648.25"/>
    <n v="0"/>
    <x v="0"/>
    <m/>
  </r>
  <r>
    <n v="25098"/>
    <n v="437"/>
    <d v="2001-06-07T00:00:00"/>
    <x v="14"/>
    <n v="9993933"/>
    <x v="0"/>
    <x v="0"/>
    <n v="82159.990000000005"/>
    <n v="319308"/>
    <n v="310037.69"/>
    <n v="319308"/>
    <n v="0.26500000000000001"/>
    <n v="0.24"/>
    <x v="0"/>
    <n v="76633.919999999998"/>
    <n v="-7982.7000000000071"/>
    <n v="-7750.9422500000073"/>
    <x v="0"/>
    <x v="0"/>
    <x v="0"/>
    <x v="0"/>
    <x v="0"/>
    <x v="1"/>
    <x v="0"/>
    <n v="-3100.38"/>
    <n v="-3193.08"/>
    <x v="0"/>
    <x v="0"/>
    <x v="0"/>
    <n v="0"/>
    <n v="3100.38"/>
    <n v="310037.69"/>
    <x v="0"/>
    <m/>
  </r>
  <r>
    <n v="25442"/>
    <n v="713"/>
    <d v="2001-06-29T00:00:00"/>
    <x v="14"/>
    <n v="9994234"/>
    <x v="0"/>
    <x v="0"/>
    <n v="97124.67"/>
    <n v="377467"/>
    <n v="366508.18"/>
    <n v="377467"/>
    <n v="0.26500000000000001"/>
    <n v="0.24"/>
    <x v="0"/>
    <n v="90592.08"/>
    <n v="-9436.6750000000084"/>
    <n v="-9162.7045000000071"/>
    <x v="0"/>
    <x v="0"/>
    <x v="0"/>
    <x v="0"/>
    <x v="0"/>
    <x v="1"/>
    <x v="0"/>
    <n v="-3665.08"/>
    <n v="-3774.67"/>
    <x v="0"/>
    <x v="0"/>
    <x v="0"/>
    <n v="0"/>
    <n v="3665.08"/>
    <n v="366508.18"/>
    <x v="0"/>
    <m/>
  </r>
  <r>
    <n v="20890"/>
    <m/>
    <d v="2000-11-06T00:00:00"/>
    <x v="14"/>
    <n v="319933"/>
    <x v="3"/>
    <x v="0"/>
    <n v="-1.46"/>
    <n v="60"/>
    <n v="58.26"/>
    <n v="60"/>
    <n v="-2.5000000000000001E-2"/>
    <n v="-0.01"/>
    <x v="0"/>
    <n v="-0.6"/>
    <n v="0.9"/>
    <n v="0.87390000000000001"/>
    <x v="0"/>
    <x v="0"/>
    <x v="0"/>
    <x v="3"/>
    <x v="0"/>
    <x v="1"/>
    <x v="0"/>
    <n v="-0.15"/>
    <n v="-0.15"/>
    <x v="0"/>
    <x v="2"/>
    <x v="0"/>
    <n v="0"/>
    <n v="0.15"/>
    <n v="58.26"/>
    <x v="0"/>
    <s v="Sonat Financial Buy - N73427.B Input as Physical s/b Financi"/>
  </r>
  <r>
    <n v="22627"/>
    <n v="307"/>
    <d v="2001-02-20T00:00:00"/>
    <x v="14"/>
    <n v="9991596"/>
    <x v="3"/>
    <x v="0"/>
    <n v="0"/>
    <n v="120000"/>
    <n v="116516.1"/>
    <n v="120000"/>
    <n v="0"/>
    <n v="-0.01"/>
    <x v="0"/>
    <n v="-1200"/>
    <n v="-1200"/>
    <n v="-1165.1610000000001"/>
    <x v="0"/>
    <x v="0"/>
    <x v="0"/>
    <x v="3"/>
    <x v="0"/>
    <x v="1"/>
    <x v="0"/>
    <n v="-3204.19"/>
    <n v="-3300"/>
    <x v="0"/>
    <x v="2"/>
    <x v="0"/>
    <n v="0"/>
    <n v="3204.19"/>
    <n v="116516.1"/>
    <x v="0"/>
    <s v="DS #000307"/>
  </r>
  <r>
    <n v="22628"/>
    <n v="307"/>
    <d v="2001-02-20T00:00:00"/>
    <x v="14"/>
    <n v="9991596"/>
    <x v="3"/>
    <x v="0"/>
    <n v="0"/>
    <n v="80000"/>
    <n v="77677.399999999994"/>
    <n v="80000"/>
    <n v="0"/>
    <n v="-0.01"/>
    <x v="0"/>
    <n v="-800"/>
    <n v="-800"/>
    <n v="-776.774"/>
    <x v="0"/>
    <x v="0"/>
    <x v="0"/>
    <x v="3"/>
    <x v="0"/>
    <x v="1"/>
    <x v="0"/>
    <n v="-2136.13"/>
    <n v="-2200"/>
    <x v="0"/>
    <x v="2"/>
    <x v="0"/>
    <n v="0"/>
    <n v="2136.13"/>
    <n v="77677.399999999994"/>
    <x v="0"/>
    <s v="DS #000307"/>
  </r>
  <r>
    <n v="27284"/>
    <n v="824"/>
    <d v="2001-08-20T00:00:00"/>
    <x v="14"/>
    <n v="9995964"/>
    <x v="3"/>
    <x v="0"/>
    <n v="-8719.08"/>
    <n v="718383"/>
    <n v="697526.54"/>
    <n v="718383"/>
    <n v="-1.2500000000000001E-2"/>
    <n v="-0.01"/>
    <x v="0"/>
    <n v="-7183.83"/>
    <n v="1795.9575000000004"/>
    <n v="1743.8163500000005"/>
    <x v="0"/>
    <x v="0"/>
    <x v="0"/>
    <x v="3"/>
    <x v="0"/>
    <x v="1"/>
    <x v="0"/>
    <n v="-10462.9"/>
    <n v="-10775.75"/>
    <x v="0"/>
    <x v="2"/>
    <x v="0"/>
    <n v="0"/>
    <n v="10462.9"/>
    <n v="697526.54"/>
    <x v="0"/>
    <m/>
  </r>
  <r>
    <n v="9941"/>
    <m/>
    <d v="2000-07-07T00:00:00"/>
    <x v="14"/>
    <n v="319941"/>
    <x v="4"/>
    <x v="0"/>
    <n v="156.6"/>
    <n v="-3584"/>
    <n v="-3479.95"/>
    <n v="3584"/>
    <n v="-4.4999999999999998E-2"/>
    <n v="-0.05"/>
    <x v="0"/>
    <n v="179.2"/>
    <n v="17.920000000000002"/>
    <n v="17.399750000000015"/>
    <x v="0"/>
    <x v="0"/>
    <x v="0"/>
    <x v="4"/>
    <x v="0"/>
    <x v="0"/>
    <x v="0"/>
    <n v="69.599999999999994"/>
    <n v="71.680000000000007"/>
    <x v="0"/>
    <x v="0"/>
    <x v="0"/>
    <n v="0"/>
    <n v="-69.599999999999994"/>
    <n v="-3479.95"/>
    <x v="0"/>
    <s v="Tetco-ELA Sale Financial - N73425.A"/>
  </r>
  <r>
    <n v="9952"/>
    <m/>
    <d v="2000-07-07T00:00:00"/>
    <x v="14"/>
    <n v="319952"/>
    <x v="5"/>
    <x v="0"/>
    <n v="2743.72"/>
    <n v="3248"/>
    <n v="3153.7"/>
    <n v="3248"/>
    <n v="0.87"/>
    <n v="1.1000000000000001"/>
    <x v="0"/>
    <n v="3572.8"/>
    <n v="747.04"/>
    <n v="725.35100000000023"/>
    <x v="0"/>
    <x v="0"/>
    <x v="0"/>
    <x v="5"/>
    <x v="0"/>
    <x v="1"/>
    <x v="0"/>
    <n v="599.20000000000005"/>
    <n v="617.12"/>
    <x v="0"/>
    <x v="0"/>
    <x v="0"/>
    <n v="0"/>
    <n v="-599.20000000000005"/>
    <n v="3153.7"/>
    <x v="0"/>
    <s v="TetcoM3 Buy Financial - N73425.8"/>
  </r>
  <r>
    <n v="27285"/>
    <n v="822"/>
    <d v="2001-08-20T00:00:00"/>
    <x v="14"/>
    <n v="9995965"/>
    <x v="6"/>
    <x v="0"/>
    <n v="16866.25"/>
    <n v="239594"/>
    <n v="232637.98"/>
    <n v="239594"/>
    <n v="7.2499999999999995E-2"/>
    <n v="5.5E-2"/>
    <x v="0"/>
    <n v="13177.67"/>
    <n v="-4192.8949999999986"/>
    <n v="-4071.1646499999988"/>
    <x v="0"/>
    <x v="0"/>
    <x v="0"/>
    <x v="6"/>
    <x v="0"/>
    <x v="1"/>
    <x v="0"/>
    <n v="-5815.95"/>
    <n v="-5989.85"/>
    <x v="0"/>
    <x v="2"/>
    <x v="0"/>
    <n v="0"/>
    <n v="5815.95"/>
    <n v="232637.98"/>
    <x v="0"/>
    <m/>
  </r>
  <r>
    <n v="22124"/>
    <n v="218"/>
    <d v="2001-01-17T00:00:00"/>
    <x v="14"/>
    <n v="9991378"/>
    <x v="8"/>
    <x v="0"/>
    <n v="-634138.87"/>
    <n v="-140000"/>
    <n v="-135935.45000000001"/>
    <n v="140000"/>
    <n v="4.665"/>
    <n v="3.3450000000000002"/>
    <x v="0"/>
    <n v="-468300"/>
    <n v="184800"/>
    <n v="179434.79399999999"/>
    <x v="1"/>
    <x v="0"/>
    <x v="1"/>
    <x v="8"/>
    <x v="0"/>
    <x v="0"/>
    <x v="0"/>
    <n v="176580.15"/>
    <n v="181860"/>
    <x v="0"/>
    <x v="2"/>
    <x v="0"/>
    <n v="-135935.45000000001"/>
    <n v="-176580.15"/>
    <n v="0"/>
    <x v="0"/>
    <s v="DS #000218"/>
  </r>
  <r>
    <n v="23886"/>
    <n v="393"/>
    <d v="2001-03-29T00:00:00"/>
    <x v="14"/>
    <n v="9992931"/>
    <x v="8"/>
    <x v="0"/>
    <n v="-411204.73"/>
    <n v="-100000"/>
    <n v="-97096.75"/>
    <n v="100000"/>
    <n v="4.2350000000000003"/>
    <n v="3.3450000000000002"/>
    <x v="0"/>
    <n v="-334500"/>
    <n v="89000"/>
    <n v="86416.107500000013"/>
    <x v="1"/>
    <x v="0"/>
    <x v="1"/>
    <x v="8"/>
    <x v="0"/>
    <x v="0"/>
    <x v="0"/>
    <n v="84377.07"/>
    <n v="86900"/>
    <x v="0"/>
    <x v="1"/>
    <x v="0"/>
    <n v="-97096.75"/>
    <n v="-84377.07"/>
    <n v="0"/>
    <x v="0"/>
    <s v="DS #000393"/>
  </r>
  <r>
    <n v="24215"/>
    <n v="409"/>
    <d v="2001-04-18T00:00:00"/>
    <x v="14"/>
    <n v="9993176"/>
    <x v="8"/>
    <x v="0"/>
    <n v="-334355.67"/>
    <n v="-73959"/>
    <n v="-71811.78"/>
    <n v="73959"/>
    <n v="4.6559999999999997"/>
    <n v="3.3450000000000002"/>
    <x v="0"/>
    <n v="-247392.85500000001"/>
    <n v="96960.248999999967"/>
    <n v="94145.243579999966"/>
    <x v="1"/>
    <x v="0"/>
    <x v="1"/>
    <x v="8"/>
    <x v="0"/>
    <x v="0"/>
    <x v="0"/>
    <n v="92637.2"/>
    <n v="95407.11"/>
    <x v="0"/>
    <x v="1"/>
    <x v="0"/>
    <n v="-71811.78"/>
    <n v="-92637.2"/>
    <n v="0"/>
    <x v="0"/>
    <s v="DS #000409"/>
  </r>
  <r>
    <n v="24828"/>
    <n v="538"/>
    <d v="2001-05-23T00:00:00"/>
    <x v="14"/>
    <n v="9993712"/>
    <x v="8"/>
    <x v="0"/>
    <n v="-6913288.5099999998"/>
    <n v="-1600000"/>
    <n v="-1553547.98"/>
    <n v="1600000"/>
    <n v="4.45"/>
    <n v="3.3450000000000002"/>
    <x v="0"/>
    <n v="-5352000"/>
    <n v="1768000"/>
    <n v="1716670.5178999999"/>
    <x v="1"/>
    <x v="0"/>
    <x v="1"/>
    <x v="8"/>
    <x v="0"/>
    <x v="0"/>
    <x v="0"/>
    <n v="1684046.01"/>
    <n v="1734400"/>
    <x v="0"/>
    <x v="11"/>
    <x v="0"/>
    <n v="-1553547.98"/>
    <n v="-1684046.01"/>
    <n v="0"/>
    <x v="0"/>
    <m/>
  </r>
  <r>
    <n v="25042"/>
    <n v="352"/>
    <d v="2001-06-05T00:00:00"/>
    <x v="14"/>
    <n v="9992828"/>
    <x v="8"/>
    <x v="0"/>
    <n v="-201845.34"/>
    <n v="-44495"/>
    <n v="-43203.199999999997"/>
    <n v="44495"/>
    <n v="4.6719999999999997"/>
    <n v="3.3450000000000002"/>
    <x v="0"/>
    <n v="-148835.77499999999"/>
    <n v="59044.864999999976"/>
    <n v="57330.646399999976"/>
    <x v="1"/>
    <x v="0"/>
    <x v="1"/>
    <x v="8"/>
    <x v="0"/>
    <x v="0"/>
    <x v="0"/>
    <n v="56423.38"/>
    <n v="58110.47"/>
    <x v="0"/>
    <x v="3"/>
    <x v="0"/>
    <n v="-43203.199999999997"/>
    <n v="-56423.38"/>
    <n v="0"/>
    <x v="0"/>
    <s v="DS #000352"/>
  </r>
  <r>
    <n v="25044"/>
    <n v="352"/>
    <d v="2001-06-05T00:00:00"/>
    <x v="14"/>
    <n v="9992828"/>
    <x v="8"/>
    <x v="0"/>
    <n v="-136090.79999999999"/>
    <n v="-30000"/>
    <n v="-29129.02"/>
    <n v="30000"/>
    <n v="4.6719999999999997"/>
    <n v="3.3450000000000002"/>
    <x v="0"/>
    <n v="-100350"/>
    <n v="39810"/>
    <n v="38654.209539999989"/>
    <x v="1"/>
    <x v="0"/>
    <x v="1"/>
    <x v="8"/>
    <x v="0"/>
    <x v="0"/>
    <x v="0"/>
    <n v="38042.51"/>
    <n v="39180"/>
    <x v="0"/>
    <x v="0"/>
    <x v="0"/>
    <n v="-29129.02"/>
    <n v="-38042.51"/>
    <n v="0"/>
    <x v="0"/>
    <s v="DS# 000352"/>
  </r>
  <r>
    <n v="25058"/>
    <n v="438"/>
    <d v="2001-06-06T00:00:00"/>
    <x v="14"/>
    <n v="9993419"/>
    <x v="8"/>
    <x v="0"/>
    <n v="-401967.22"/>
    <n v="-88026"/>
    <n v="-85470.38"/>
    <n v="88026"/>
    <n v="4.7030000000000003"/>
    <n v="3.3450000000000002"/>
    <x v="0"/>
    <n v="-294446.96999999997"/>
    <n v="119539.308"/>
    <n v="116068.77604000001"/>
    <x v="1"/>
    <x v="0"/>
    <x v="1"/>
    <x v="8"/>
    <x v="0"/>
    <x v="0"/>
    <x v="0"/>
    <n v="114273.9"/>
    <n v="117690.76"/>
    <x v="0"/>
    <x v="0"/>
    <x v="0"/>
    <n v="-85470.38"/>
    <n v="-114273.9"/>
    <n v="0"/>
    <x v="0"/>
    <s v="DS #000438"/>
  </r>
  <r>
    <n v="28125"/>
    <n v="833"/>
    <d v="2001-09-19T00:00:00"/>
    <x v="14"/>
    <n v="9996553"/>
    <x v="8"/>
    <x v="0"/>
    <n v="-366516.44"/>
    <n v="-104275"/>
    <n v="-101247.63"/>
    <n v="104275"/>
    <n v="3.62"/>
    <n v="3.3450000000000002"/>
    <x v="0"/>
    <n v="-348799.875"/>
    <n v="28675.624999999989"/>
    <n v="27843.098249999992"/>
    <x v="1"/>
    <x v="0"/>
    <x v="1"/>
    <x v="8"/>
    <x v="0"/>
    <x v="0"/>
    <x v="0"/>
    <n v="25716.9"/>
    <n v="26485.85"/>
    <x v="0"/>
    <x v="4"/>
    <x v="0"/>
    <n v="-101247.63"/>
    <n v="-25716.9"/>
    <n v="0"/>
    <x v="0"/>
    <m/>
  </r>
  <r>
    <n v="28126"/>
    <n v="833"/>
    <d v="2001-09-19T00:00:00"/>
    <x v="14"/>
    <n v="9996553"/>
    <x v="8"/>
    <x v="0"/>
    <n v="-204953.95"/>
    <n v="-58310"/>
    <n v="-56617.11"/>
    <n v="58310"/>
    <n v="3.62"/>
    <n v="3.3450000000000002"/>
    <x v="0"/>
    <n v="-195046.95"/>
    <n v="16035.25"/>
    <n v="15569.705249999995"/>
    <x v="1"/>
    <x v="0"/>
    <x v="1"/>
    <x v="8"/>
    <x v="0"/>
    <x v="0"/>
    <x v="0"/>
    <n v="14380.75"/>
    <n v="14810.74"/>
    <x v="0"/>
    <x v="1"/>
    <x v="0"/>
    <n v="-56617.11"/>
    <n v="-14380.75"/>
    <n v="0"/>
    <x v="0"/>
    <m/>
  </r>
  <r>
    <n v="28304"/>
    <n v="878"/>
    <d v="2001-09-24T00:00:00"/>
    <x v="14"/>
    <n v="9996818"/>
    <x v="8"/>
    <x v="0"/>
    <n v="-124340.14"/>
    <n v="-39671"/>
    <n v="-38519.25"/>
    <n v="39671"/>
    <n v="3.2280000000000002"/>
    <n v="3.3450000000000002"/>
    <x v="0"/>
    <n v="-132699.495"/>
    <n v="-4641.5069999999996"/>
    <n v="-4506.7522499999995"/>
    <x v="1"/>
    <x v="0"/>
    <x v="1"/>
    <x v="8"/>
    <x v="0"/>
    <x v="0"/>
    <x v="0"/>
    <n v="-5315.66"/>
    <n v="-5474.6"/>
    <x v="0"/>
    <x v="2"/>
    <x v="0"/>
    <n v="-38519.25"/>
    <n v="5315.66"/>
    <n v="0"/>
    <x v="0"/>
    <m/>
  </r>
  <r>
    <n v="9918"/>
    <m/>
    <d v="2000-07-07T00:00:00"/>
    <x v="14"/>
    <n v="319918"/>
    <x v="8"/>
    <x v="0"/>
    <n v="109.49"/>
    <n v="60"/>
    <n v="58.26"/>
    <n v="60"/>
    <n v="1.8794"/>
    <n v="3.37"/>
    <x v="0"/>
    <n v="202.2"/>
    <n v="89.436000000000007"/>
    <n v="86.842356000000009"/>
    <x v="1"/>
    <x v="0"/>
    <x v="1"/>
    <x v="8"/>
    <x v="0"/>
    <x v="1"/>
    <x v="0"/>
    <n v="86.61"/>
    <n v="89.2"/>
    <x v="0"/>
    <x v="2"/>
    <x v="0"/>
    <n v="58.26"/>
    <n v="-86.61"/>
    <n v="0"/>
    <x v="0"/>
    <s v="Nymex Buy N73425.2"/>
  </r>
  <r>
    <n v="22186"/>
    <n v="251"/>
    <d v="2001-01-26T00:00:00"/>
    <x v="14"/>
    <n v="9991435"/>
    <x v="8"/>
    <x v="0"/>
    <n v="166336.44"/>
    <n v="37000"/>
    <n v="35925.800000000003"/>
    <n v="37000"/>
    <n v="4.63"/>
    <n v="3.37"/>
    <x v="0"/>
    <n v="124690"/>
    <n v="-46620"/>
    <n v="-45266.507999999994"/>
    <x v="1"/>
    <x v="0"/>
    <x v="1"/>
    <x v="8"/>
    <x v="0"/>
    <x v="1"/>
    <x v="0"/>
    <n v="-45410.21"/>
    <n v="-46768"/>
    <x v="0"/>
    <x v="0"/>
    <x v="0"/>
    <n v="35925.800000000003"/>
    <n v="45410.21"/>
    <n v="0"/>
    <x v="0"/>
    <s v="DS #000251"/>
  </r>
  <r>
    <n v="22187"/>
    <n v="251"/>
    <d v="2001-01-26T00:00:00"/>
    <x v="14"/>
    <n v="9991435"/>
    <x v="8"/>
    <x v="0"/>
    <n v="89911.59"/>
    <n v="20000"/>
    <n v="19419.349999999999"/>
    <n v="20000"/>
    <n v="4.63"/>
    <n v="3.37"/>
    <x v="0"/>
    <n v="67400"/>
    <n v="-25200"/>
    <n v="-24468.380999999994"/>
    <x v="1"/>
    <x v="0"/>
    <x v="1"/>
    <x v="8"/>
    <x v="0"/>
    <x v="1"/>
    <x v="0"/>
    <n v="-24546.06"/>
    <n v="-25280"/>
    <x v="0"/>
    <x v="2"/>
    <x v="0"/>
    <n v="19419.349999999999"/>
    <n v="24546.06"/>
    <n v="0"/>
    <x v="0"/>
    <s v="DS #000251"/>
  </r>
  <r>
    <n v="22188"/>
    <n v="251"/>
    <d v="2001-01-26T00:00:00"/>
    <x v="14"/>
    <n v="9991435"/>
    <x v="8"/>
    <x v="0"/>
    <n v="13486.74"/>
    <n v="3000"/>
    <n v="2912.9"/>
    <n v="3000"/>
    <n v="4.63"/>
    <n v="3.37"/>
    <x v="0"/>
    <n v="10110"/>
    <n v="-3780"/>
    <n v="-3670.2539999999995"/>
    <x v="1"/>
    <x v="0"/>
    <x v="1"/>
    <x v="8"/>
    <x v="0"/>
    <x v="1"/>
    <x v="0"/>
    <n v="-3681.91"/>
    <n v="-3792"/>
    <x v="0"/>
    <x v="0"/>
    <x v="0"/>
    <n v="2912.9"/>
    <n v="3681.91"/>
    <n v="0"/>
    <x v="0"/>
    <s v="DS #000251"/>
  </r>
  <r>
    <n v="22253"/>
    <n v="232"/>
    <d v="2001-01-26T00:00:00"/>
    <x v="14"/>
    <n v="9991400"/>
    <x v="8"/>
    <x v="0"/>
    <n v="217982.2"/>
    <n v="50000"/>
    <n v="48548.37"/>
    <n v="50000"/>
    <n v="4.49"/>
    <n v="3.37"/>
    <x v="0"/>
    <n v="168500"/>
    <n v="-56000"/>
    <n v="-54374.174400000011"/>
    <x v="1"/>
    <x v="0"/>
    <x v="1"/>
    <x v="8"/>
    <x v="0"/>
    <x v="1"/>
    <x v="0"/>
    <n v="-54568.37"/>
    <n v="-56200"/>
    <x v="0"/>
    <x v="0"/>
    <x v="0"/>
    <n v="48548.37"/>
    <n v="54568.37"/>
    <n v="0"/>
    <x v="0"/>
    <s v="DS #000232"/>
  </r>
  <r>
    <n v="22254"/>
    <n v="232"/>
    <d v="2001-01-26T00:00:00"/>
    <x v="14"/>
    <n v="9991400"/>
    <x v="8"/>
    <x v="0"/>
    <n v="43596.44"/>
    <n v="10000"/>
    <n v="9709.67"/>
    <n v="10000"/>
    <n v="4.49"/>
    <n v="3.37"/>
    <x v="0"/>
    <n v="33700"/>
    <n v="-11200"/>
    <n v="-10874.830400000001"/>
    <x v="1"/>
    <x v="0"/>
    <x v="1"/>
    <x v="8"/>
    <x v="0"/>
    <x v="1"/>
    <x v="0"/>
    <n v="-10913.67"/>
    <n v="-11240"/>
    <x v="0"/>
    <x v="5"/>
    <x v="0"/>
    <n v="9709.67"/>
    <n v="10913.67"/>
    <n v="0"/>
    <x v="0"/>
    <s v="DS #000232"/>
  </r>
  <r>
    <n v="22259"/>
    <n v="208"/>
    <d v="2001-01-26T00:00:00"/>
    <x v="14"/>
    <n v="9991361"/>
    <x v="8"/>
    <x v="0"/>
    <n v="134721.74"/>
    <n v="30000"/>
    <n v="29129.02"/>
    <n v="30000"/>
    <n v="4.625"/>
    <n v="3.37"/>
    <x v="0"/>
    <n v="101100"/>
    <n v="-37650"/>
    <n v="-36556.920099999996"/>
    <x v="1"/>
    <x v="0"/>
    <x v="1"/>
    <x v="8"/>
    <x v="0"/>
    <x v="1"/>
    <x v="0"/>
    <n v="-36673.440000000002"/>
    <n v="-37770"/>
    <x v="0"/>
    <x v="2"/>
    <x v="0"/>
    <n v="29129.02"/>
    <n v="36673.440000000002"/>
    <n v="0"/>
    <x v="0"/>
    <s v="DS #000208"/>
  </r>
  <r>
    <n v="22260"/>
    <n v="208"/>
    <d v="2001-01-26T00:00:00"/>
    <x v="14"/>
    <n v="9991361"/>
    <x v="8"/>
    <x v="0"/>
    <n v="224536.23"/>
    <n v="50000"/>
    <n v="48548.37"/>
    <n v="50000"/>
    <n v="4.625"/>
    <n v="3.37"/>
    <x v="0"/>
    <n v="168500"/>
    <n v="-62750"/>
    <n v="-60928.20435"/>
    <x v="1"/>
    <x v="0"/>
    <x v="1"/>
    <x v="8"/>
    <x v="0"/>
    <x v="1"/>
    <x v="0"/>
    <n v="-61122.400000000001"/>
    <n v="-62950"/>
    <x v="0"/>
    <x v="0"/>
    <x v="0"/>
    <n v="48548.37"/>
    <n v="61122.400000000001"/>
    <n v="0"/>
    <x v="0"/>
    <s v="DS #000208"/>
  </r>
  <r>
    <n v="22261"/>
    <n v="208"/>
    <d v="2001-01-26T00:00:00"/>
    <x v="14"/>
    <n v="9991361"/>
    <x v="8"/>
    <x v="0"/>
    <n v="134721.74"/>
    <n v="30000"/>
    <n v="29129.02"/>
    <n v="30000"/>
    <n v="4.625"/>
    <n v="3.37"/>
    <x v="0"/>
    <n v="101100"/>
    <n v="-37650"/>
    <n v="-36556.920099999996"/>
    <x v="1"/>
    <x v="0"/>
    <x v="1"/>
    <x v="8"/>
    <x v="0"/>
    <x v="1"/>
    <x v="0"/>
    <n v="-36673.440000000002"/>
    <n v="-37770"/>
    <x v="0"/>
    <x v="0"/>
    <x v="0"/>
    <n v="29129.02"/>
    <n v="36673.440000000002"/>
    <n v="0"/>
    <x v="0"/>
    <s v="DS #000208"/>
  </r>
  <r>
    <n v="22263"/>
    <n v="207"/>
    <d v="2001-01-26T00:00:00"/>
    <x v="14"/>
    <n v="9991360"/>
    <x v="8"/>
    <x v="0"/>
    <n v="1355956.1"/>
    <n v="300000"/>
    <n v="291290.25"/>
    <n v="300000"/>
    <n v="4.6550000000000002"/>
    <n v="3.37"/>
    <x v="0"/>
    <n v="1011000"/>
    <n v="-385500"/>
    <n v="-374307.97125000006"/>
    <x v="1"/>
    <x v="0"/>
    <x v="1"/>
    <x v="8"/>
    <x v="0"/>
    <x v="1"/>
    <x v="0"/>
    <n v="-375473.13"/>
    <n v="-386700"/>
    <x v="0"/>
    <x v="2"/>
    <x v="0"/>
    <n v="291290.25"/>
    <n v="375473.13"/>
    <n v="0"/>
    <x v="0"/>
    <s v="DS #000207"/>
  </r>
  <r>
    <n v="22570"/>
    <n v="295"/>
    <d v="2001-02-16T00:00:00"/>
    <x v="14"/>
    <n v="9991566"/>
    <x v="8"/>
    <x v="0"/>
    <n v="543134.93999999994"/>
    <n v="125000"/>
    <n v="121370.94"/>
    <n v="125000"/>
    <n v="4.4749999999999996"/>
    <n v="3.37"/>
    <x v="0"/>
    <n v="421250"/>
    <n v="-138125"/>
    <n v="-134114.88869999995"/>
    <x v="1"/>
    <x v="0"/>
    <x v="1"/>
    <x v="8"/>
    <x v="0"/>
    <x v="1"/>
    <x v="0"/>
    <n v="-134600.37"/>
    <n v="-138625"/>
    <x v="0"/>
    <x v="2"/>
    <x v="0"/>
    <n v="121370.94"/>
    <n v="134600.37"/>
    <n v="0"/>
    <x v="0"/>
    <s v="DS #000295"/>
  </r>
  <r>
    <n v="22571"/>
    <n v="295"/>
    <d v="2001-02-16T00:00:00"/>
    <x v="14"/>
    <n v="9991566"/>
    <x v="8"/>
    <x v="0"/>
    <n v="564860.34"/>
    <n v="130000"/>
    <n v="126225.77"/>
    <n v="130000"/>
    <n v="4.4749999999999996"/>
    <n v="3.37"/>
    <x v="0"/>
    <n v="438100"/>
    <n v="-143650"/>
    <n v="-139479.47584999996"/>
    <x v="1"/>
    <x v="0"/>
    <x v="1"/>
    <x v="8"/>
    <x v="0"/>
    <x v="1"/>
    <x v="0"/>
    <n v="-139984.38"/>
    <n v="-144170"/>
    <x v="0"/>
    <x v="0"/>
    <x v="0"/>
    <n v="126225.77"/>
    <n v="139984.38"/>
    <n v="0"/>
    <x v="0"/>
    <s v="DS #000295"/>
  </r>
  <r>
    <n v="22572"/>
    <n v="295"/>
    <d v="2001-02-16T00:00:00"/>
    <x v="14"/>
    <n v="9991566"/>
    <x v="8"/>
    <x v="0"/>
    <n v="173803.18"/>
    <n v="40000"/>
    <n v="38838.699999999997"/>
    <n v="40000"/>
    <n v="4.4749999999999996"/>
    <n v="3.37"/>
    <x v="0"/>
    <n v="134800"/>
    <n v="-44200"/>
    <n v="-42916.763499999979"/>
    <x v="1"/>
    <x v="0"/>
    <x v="1"/>
    <x v="8"/>
    <x v="0"/>
    <x v="1"/>
    <x v="0"/>
    <n v="-43072.12"/>
    <n v="-44360"/>
    <x v="0"/>
    <x v="0"/>
    <x v="0"/>
    <n v="38838.699999999997"/>
    <n v="43072.12"/>
    <n v="0"/>
    <x v="0"/>
    <s v="DS #000295"/>
  </r>
  <r>
    <n v="22573"/>
    <n v="295"/>
    <d v="2001-02-16T00:00:00"/>
    <x v="14"/>
    <n v="9991566"/>
    <x v="8"/>
    <x v="0"/>
    <n v="195528.58"/>
    <n v="45000"/>
    <n v="43693.54"/>
    <n v="45000"/>
    <n v="4.4749999999999996"/>
    <n v="3.37"/>
    <x v="0"/>
    <n v="151650"/>
    <n v="-49725"/>
    <n v="-48281.361699999979"/>
    <x v="1"/>
    <x v="0"/>
    <x v="1"/>
    <x v="8"/>
    <x v="0"/>
    <x v="1"/>
    <x v="0"/>
    <n v="-48456.13"/>
    <n v="-49905"/>
    <x v="0"/>
    <x v="3"/>
    <x v="0"/>
    <n v="43693.54"/>
    <n v="48456.13"/>
    <n v="0"/>
    <x v="0"/>
    <s v="DS #000295"/>
  </r>
  <r>
    <n v="22644"/>
    <n v="303"/>
    <d v="2001-02-20T00:00:00"/>
    <x v="14"/>
    <n v="9991588"/>
    <x v="8"/>
    <x v="0"/>
    <n v="223808.01"/>
    <n v="50000"/>
    <n v="48548.37"/>
    <n v="50000"/>
    <n v="4.6100000000000003"/>
    <n v="3.37"/>
    <x v="0"/>
    <n v="168500"/>
    <n v="-62000"/>
    <n v="-60199.978800000012"/>
    <x v="1"/>
    <x v="0"/>
    <x v="1"/>
    <x v="8"/>
    <x v="0"/>
    <x v="1"/>
    <x v="0"/>
    <n v="-60394.18"/>
    <n v="-62200"/>
    <x v="0"/>
    <x v="0"/>
    <x v="0"/>
    <n v="48548.37"/>
    <n v="60394.18"/>
    <n v="0"/>
    <x v="0"/>
    <s v="DS#000303"/>
  </r>
  <r>
    <n v="22646"/>
    <n v="303"/>
    <d v="2001-02-20T00:00:00"/>
    <x v="14"/>
    <n v="9991588"/>
    <x v="8"/>
    <x v="0"/>
    <n v="537139.21"/>
    <n v="120000"/>
    <n v="116516.1"/>
    <n v="120000"/>
    <n v="4.6100000000000003"/>
    <n v="3.37"/>
    <x v="0"/>
    <n v="404400"/>
    <n v="-148800"/>
    <n v="-144479.96400000004"/>
    <x v="1"/>
    <x v="0"/>
    <x v="1"/>
    <x v="8"/>
    <x v="0"/>
    <x v="1"/>
    <x v="0"/>
    <n v="-144946.03"/>
    <n v="-149280"/>
    <x v="0"/>
    <x v="2"/>
    <x v="0"/>
    <n v="116516.1"/>
    <n v="144946.03"/>
    <n v="0"/>
    <x v="0"/>
    <s v="DS #000303"/>
  </r>
  <r>
    <n v="23777"/>
    <n v="347"/>
    <d v="2001-03-19T00:00:00"/>
    <x v="14"/>
    <n v="9992814"/>
    <x v="8"/>
    <x v="0"/>
    <n v="433133.12"/>
    <n v="96056"/>
    <n v="93267.25"/>
    <n v="96056"/>
    <n v="4.6440000000000001"/>
    <n v="3.37"/>
    <x v="0"/>
    <n v="323708.71999999997"/>
    <n v="-122375.344"/>
    <n v="-118822.4765"/>
    <x v="1"/>
    <x v="0"/>
    <x v="1"/>
    <x v="8"/>
    <x v="0"/>
    <x v="1"/>
    <x v="0"/>
    <n v="-119195.55"/>
    <n v="-122759.57"/>
    <x v="0"/>
    <x v="2"/>
    <x v="0"/>
    <n v="93267.25"/>
    <n v="119195.55"/>
    <n v="0"/>
    <x v="0"/>
    <s v="DS #000347"/>
  </r>
  <r>
    <n v="23778"/>
    <n v="347"/>
    <d v="2001-03-19T00:00:00"/>
    <x v="14"/>
    <n v="9992814"/>
    <x v="8"/>
    <x v="0"/>
    <n v="216440.3"/>
    <n v="48000"/>
    <n v="46606.44"/>
    <n v="48000"/>
    <n v="4.6440000000000001"/>
    <n v="3.37"/>
    <x v="0"/>
    <n v="161760"/>
    <n v="-61152"/>
    <n v="-59376.604560000007"/>
    <x v="1"/>
    <x v="0"/>
    <x v="1"/>
    <x v="8"/>
    <x v="0"/>
    <x v="1"/>
    <x v="0"/>
    <n v="-59563.03"/>
    <n v="-61344"/>
    <x v="0"/>
    <x v="0"/>
    <x v="0"/>
    <n v="46606.44"/>
    <n v="59563.03"/>
    <n v="0"/>
    <x v="0"/>
    <s v="DS #000347"/>
  </r>
  <r>
    <n v="23779"/>
    <n v="347"/>
    <d v="2001-03-19T00:00:00"/>
    <x v="14"/>
    <n v="9992814"/>
    <x v="8"/>
    <x v="0"/>
    <n v="4960.09"/>
    <n v="1100"/>
    <n v="1068.06"/>
    <n v="1100"/>
    <n v="4.6440000000000001"/>
    <n v="3.37"/>
    <x v="0"/>
    <n v="3707"/>
    <n v="-1401.4"/>
    <n v="-1360.7084399999999"/>
    <x v="1"/>
    <x v="0"/>
    <x v="1"/>
    <x v="8"/>
    <x v="0"/>
    <x v="1"/>
    <x v="0"/>
    <n v="-1364.99"/>
    <n v="-1405.8"/>
    <x v="0"/>
    <x v="0"/>
    <x v="0"/>
    <n v="1068.06"/>
    <n v="1364.99"/>
    <n v="0"/>
    <x v="0"/>
    <s v="DS #000347"/>
  </r>
  <r>
    <n v="23783"/>
    <n v="347"/>
    <d v="2001-03-19T00:00:00"/>
    <x v="14"/>
    <n v="9992814"/>
    <x v="8"/>
    <x v="0"/>
    <n v="180366.92"/>
    <n v="40000"/>
    <n v="38838.699999999997"/>
    <n v="40000"/>
    <n v="4.6440000000000001"/>
    <n v="3.37"/>
    <x v="0"/>
    <n v="134800"/>
    <n v="-50960"/>
    <n v="-49480.503799999999"/>
    <x v="1"/>
    <x v="0"/>
    <x v="1"/>
    <x v="8"/>
    <x v="0"/>
    <x v="1"/>
    <x v="0"/>
    <n v="-49635.86"/>
    <n v="-51120"/>
    <x v="0"/>
    <x v="2"/>
    <x v="0"/>
    <n v="38838.699999999997"/>
    <n v="49635.86"/>
    <n v="0"/>
    <x v="0"/>
    <s v="DS #000347"/>
  </r>
  <r>
    <n v="23789"/>
    <n v="347"/>
    <d v="2001-03-19T00:00:00"/>
    <x v="14"/>
    <n v="9992814"/>
    <x v="8"/>
    <x v="0"/>
    <n v="49149.99"/>
    <n v="10900"/>
    <n v="10583.55"/>
    <n v="10900"/>
    <n v="4.6440000000000001"/>
    <n v="3.37"/>
    <x v="0"/>
    <n v="36733"/>
    <n v="-13886.6"/>
    <n v="-13483.4427"/>
    <x v="1"/>
    <x v="0"/>
    <x v="1"/>
    <x v="8"/>
    <x v="0"/>
    <x v="1"/>
    <x v="0"/>
    <n v="-13525.77"/>
    <n v="-13930.2"/>
    <x v="0"/>
    <x v="0"/>
    <x v="0"/>
    <n v="10583.55"/>
    <n v="13525.77"/>
    <n v="0"/>
    <x v="0"/>
    <s v="DS #000347"/>
  </r>
  <r>
    <n v="23799"/>
    <n v="348"/>
    <d v="2001-03-19T00:00:00"/>
    <x v="14"/>
    <n v="9992815"/>
    <x v="8"/>
    <x v="0"/>
    <n v="373947.44"/>
    <n v="81457"/>
    <n v="79092.100000000006"/>
    <n v="81457"/>
    <n v="4.7279999999999998"/>
    <n v="3.37"/>
    <x v="0"/>
    <n v="274510.09000000003"/>
    <n v="-110618.60599999997"/>
    <n v="-107407.07179999998"/>
    <x v="1"/>
    <x v="0"/>
    <x v="1"/>
    <x v="8"/>
    <x v="0"/>
    <x v="1"/>
    <x v="0"/>
    <n v="-107723.44"/>
    <n v="-110944.43"/>
    <x v="0"/>
    <x v="0"/>
    <x v="0"/>
    <n v="79092.100000000006"/>
    <n v="107723.44"/>
    <n v="0"/>
    <x v="0"/>
    <s v="DS #000348"/>
  </r>
  <r>
    <n v="23919"/>
    <n v="359"/>
    <d v="2001-03-30T00:00:00"/>
    <x v="14"/>
    <n v="9992882"/>
    <x v="8"/>
    <x v="0"/>
    <n v="57805.58"/>
    <n v="12683"/>
    <n v="12314.78"/>
    <n v="12683"/>
    <n v="4.694"/>
    <n v="3.37"/>
    <x v="0"/>
    <n v="42741.71"/>
    <n v="-16792.291999999998"/>
    <n v="-16304.768719999998"/>
    <x v="1"/>
    <x v="0"/>
    <x v="1"/>
    <x v="8"/>
    <x v="0"/>
    <x v="1"/>
    <x v="0"/>
    <n v="-16354.03"/>
    <n v="-16843.02"/>
    <x v="0"/>
    <x v="5"/>
    <x v="0"/>
    <n v="12314.78"/>
    <n v="16354.03"/>
    <n v="0"/>
    <x v="0"/>
    <s v="DS #000359"/>
  </r>
  <r>
    <n v="24140"/>
    <n v="404"/>
    <d v="2001-04-11T00:00:00"/>
    <x v="14"/>
    <n v="9993134"/>
    <x v="8"/>
    <x v="0"/>
    <n v="296615.40999999997"/>
    <n v="64489"/>
    <n v="62616.72"/>
    <n v="64489"/>
    <n v="4.7370000000000001"/>
    <n v="3.37"/>
    <x v="0"/>
    <n v="217327.93"/>
    <n v="-88156.463000000003"/>
    <n v="-85597.056240000005"/>
    <x v="1"/>
    <x v="0"/>
    <x v="1"/>
    <x v="8"/>
    <x v="0"/>
    <x v="1"/>
    <x v="0"/>
    <n v="-85847.53"/>
    <n v="-88414.42"/>
    <x v="0"/>
    <x v="0"/>
    <x v="0"/>
    <n v="62616.72"/>
    <n v="85847.53"/>
    <n v="0"/>
    <x v="0"/>
    <s v="DS #000404"/>
  </r>
  <r>
    <n v="24193"/>
    <n v="408"/>
    <d v="2001-04-17T00:00:00"/>
    <x v="14"/>
    <n v="9993174"/>
    <x v="8"/>
    <x v="0"/>
    <n v="413197.67"/>
    <n v="88015"/>
    <n v="85459.7"/>
    <n v="88015"/>
    <n v="4.835"/>
    <n v="3.37"/>
    <x v="0"/>
    <n v="296610.55"/>
    <n v="-128941.97499999999"/>
    <n v="-125198.46049999999"/>
    <x v="1"/>
    <x v="0"/>
    <x v="1"/>
    <x v="8"/>
    <x v="0"/>
    <x v="1"/>
    <x v="0"/>
    <n v="-125540.3"/>
    <n v="-129294.03"/>
    <x v="0"/>
    <x v="0"/>
    <x v="0"/>
    <n v="85459.7"/>
    <n v="125540.3"/>
    <n v="0"/>
    <x v="0"/>
    <s v="DS #000408"/>
  </r>
  <r>
    <n v="24224"/>
    <n v="412"/>
    <d v="2001-04-18T00:00:00"/>
    <x v="14"/>
    <n v="9993198"/>
    <x v="8"/>
    <x v="0"/>
    <n v="378783.81"/>
    <n v="82738"/>
    <n v="80335.91"/>
    <n v="82738"/>
    <n v="4.7149999999999999"/>
    <n v="3.37"/>
    <x v="0"/>
    <n v="278827.06"/>
    <n v="-111282.61"/>
    <n v="-108051.79894999998"/>
    <x v="1"/>
    <x v="0"/>
    <x v="1"/>
    <x v="8"/>
    <x v="0"/>
    <x v="1"/>
    <x v="0"/>
    <n v="-108373.14"/>
    <n v="-111613.56"/>
    <x v="0"/>
    <x v="2"/>
    <x v="0"/>
    <n v="80335.91"/>
    <n v="108373.14"/>
    <n v="0"/>
    <x v="0"/>
    <s v="DS#000412"/>
  </r>
  <r>
    <n v="24448"/>
    <n v="404"/>
    <d v="2001-04-26T00:00:00"/>
    <x v="14"/>
    <n v="9993133"/>
    <x v="8"/>
    <x v="0"/>
    <n v="413952.57"/>
    <n v="90000"/>
    <n v="87387.07"/>
    <n v="90000"/>
    <n v="4.7370000000000001"/>
    <n v="3.37"/>
    <x v="0"/>
    <n v="303300"/>
    <n v="-123030"/>
    <n v="-119458.12469000001"/>
    <x v="1"/>
    <x v="0"/>
    <x v="1"/>
    <x v="8"/>
    <x v="0"/>
    <x v="1"/>
    <x v="0"/>
    <n v="-119807.67999999999"/>
    <n v="-123390"/>
    <x v="0"/>
    <x v="2"/>
    <x v="0"/>
    <n v="87387.07"/>
    <n v="119807.67999999999"/>
    <n v="0"/>
    <x v="0"/>
    <s v="DS #000404"/>
  </r>
  <r>
    <n v="24454"/>
    <n v="438"/>
    <d v="2001-04-26T00:00:00"/>
    <x v="14"/>
    <n v="9993419"/>
    <x v="8"/>
    <x v="0"/>
    <n v="2351.73"/>
    <n v="515"/>
    <n v="500.05"/>
    <n v="515"/>
    <n v="4.7030000000000003"/>
    <n v="3.37"/>
    <x v="0"/>
    <n v="1735.55"/>
    <n v="-686.495"/>
    <n v="-666.5666500000001"/>
    <x v="1"/>
    <x v="0"/>
    <x v="1"/>
    <x v="8"/>
    <x v="0"/>
    <x v="1"/>
    <x v="0"/>
    <n v="-668.56"/>
    <n v="-688.55"/>
    <x v="0"/>
    <x v="1"/>
    <x v="0"/>
    <n v="500.05"/>
    <n v="668.56"/>
    <n v="0"/>
    <x v="0"/>
    <s v="DS #000438"/>
  </r>
  <r>
    <n v="24533"/>
    <n v="451"/>
    <d v="2001-05-07T00:00:00"/>
    <x v="14"/>
    <n v="9993481"/>
    <x v="8"/>
    <x v="0"/>
    <n v="419457.95"/>
    <n v="100000"/>
    <n v="97096.75"/>
    <n v="100000"/>
    <n v="4.32"/>
    <n v="3.37"/>
    <x v="0"/>
    <n v="337000"/>
    <n v="-95000"/>
    <n v="-92241.91250000002"/>
    <x v="1"/>
    <x v="0"/>
    <x v="1"/>
    <x v="8"/>
    <x v="0"/>
    <x v="1"/>
    <x v="0"/>
    <n v="-92630.3"/>
    <n v="-95400"/>
    <x v="0"/>
    <x v="1"/>
    <x v="0"/>
    <n v="97096.75"/>
    <n v="92630.3"/>
    <n v="0"/>
    <x v="0"/>
    <s v="DS #000451"/>
  </r>
  <r>
    <n v="24748"/>
    <n v="529"/>
    <d v="2001-05-17T00:00:00"/>
    <x v="14"/>
    <n v="9993675"/>
    <x v="8"/>
    <x v="0"/>
    <n v="641725.36"/>
    <n v="146837"/>
    <n v="142573.95000000001"/>
    <n v="146837"/>
    <n v="4.5010000000000003"/>
    <n v="3.37"/>
    <x v="0"/>
    <n v="494840.69"/>
    <n v="-166072.64700000003"/>
    <n v="-161251.13745000004"/>
    <x v="1"/>
    <x v="0"/>
    <x v="1"/>
    <x v="8"/>
    <x v="0"/>
    <x v="1"/>
    <x v="0"/>
    <n v="-161821.44"/>
    <n v="-166659.99"/>
    <x v="0"/>
    <x v="0"/>
    <x v="0"/>
    <n v="142573.95000000001"/>
    <n v="161821.44"/>
    <n v="0"/>
    <x v="0"/>
    <m/>
  </r>
  <r>
    <n v="24869"/>
    <n v="549"/>
    <d v="2001-05-24T00:00:00"/>
    <x v="14"/>
    <n v="9993753"/>
    <x v="8"/>
    <x v="0"/>
    <n v="197223.89"/>
    <n v="45000"/>
    <n v="43693.54"/>
    <n v="45000"/>
    <n v="4.5137999999999998"/>
    <n v="3.37"/>
    <x v="0"/>
    <n v="151650"/>
    <n v="-51471"/>
    <n v="-49976.671051999991"/>
    <x v="1"/>
    <x v="0"/>
    <x v="1"/>
    <x v="8"/>
    <x v="0"/>
    <x v="1"/>
    <x v="0"/>
    <n v="-50151.44"/>
    <n v="-51651"/>
    <x v="0"/>
    <x v="2"/>
    <x v="0"/>
    <n v="43693.54"/>
    <n v="50151.44"/>
    <n v="0"/>
    <x v="0"/>
    <m/>
  </r>
  <r>
    <n v="24870"/>
    <n v="549"/>
    <d v="2001-05-24T00:00:00"/>
    <x v="14"/>
    <n v="9993754"/>
    <x v="8"/>
    <x v="0"/>
    <n v="365959.88"/>
    <n v="83500"/>
    <n v="81075.789999999994"/>
    <n v="83500"/>
    <n v="4.5137999999999998"/>
    <n v="3.37"/>
    <x v="0"/>
    <n v="281395"/>
    <n v="-95507.3"/>
    <n v="-92734.488601999969"/>
    <x v="1"/>
    <x v="0"/>
    <x v="1"/>
    <x v="8"/>
    <x v="0"/>
    <x v="1"/>
    <x v="0"/>
    <n v="-93058.79"/>
    <n v="-95841.3"/>
    <x v="0"/>
    <x v="0"/>
    <x v="0"/>
    <n v="81075.789999999994"/>
    <n v="93058.79"/>
    <n v="0"/>
    <x v="0"/>
    <m/>
  </r>
  <r>
    <n v="25038"/>
    <n v="596"/>
    <d v="2001-06-04T00:00:00"/>
    <x v="14"/>
    <n v="9993895"/>
    <x v="8"/>
    <x v="0"/>
    <n v="155572.41"/>
    <n v="37887"/>
    <n v="36787.050000000003"/>
    <n v="37887"/>
    <n v="4.2290000000000001"/>
    <n v="3.37"/>
    <x v="0"/>
    <n v="127679.19"/>
    <n v="-32544.933000000001"/>
    <n v="-31600.075950000002"/>
    <x v="1"/>
    <x v="0"/>
    <x v="1"/>
    <x v="8"/>
    <x v="0"/>
    <x v="1"/>
    <x v="0"/>
    <n v="-31747.22"/>
    <n v="-32696.48"/>
    <x v="0"/>
    <x v="4"/>
    <x v="0"/>
    <n v="36787.050000000003"/>
    <n v="31747.22"/>
    <n v="0"/>
    <x v="0"/>
    <m/>
  </r>
  <r>
    <n v="25059"/>
    <n v="479"/>
    <d v="2001-06-06T00:00:00"/>
    <x v="14"/>
    <n v="9993568"/>
    <x v="8"/>
    <x v="0"/>
    <n v="498544.48"/>
    <n v="115072"/>
    <n v="111731.17"/>
    <n v="115072"/>
    <n v="4.4619999999999997"/>
    <n v="3.37"/>
    <x v="0"/>
    <n v="387792.64000000001"/>
    <n v="-125658.62399999995"/>
    <n v="-122010.43763999996"/>
    <x v="1"/>
    <x v="0"/>
    <x v="1"/>
    <x v="8"/>
    <x v="0"/>
    <x v="1"/>
    <x v="0"/>
    <n v="-122457.36"/>
    <n v="-126118.91"/>
    <x v="0"/>
    <x v="0"/>
    <x v="0"/>
    <n v="111731.17"/>
    <n v="122457.36"/>
    <n v="0"/>
    <x v="0"/>
    <s v="DS #000479"/>
  </r>
  <r>
    <n v="25070"/>
    <n v="593"/>
    <d v="2001-06-06T00:00:00"/>
    <x v="14"/>
    <n v="9993887"/>
    <x v="8"/>
    <x v="0"/>
    <n v="128343.29"/>
    <n v="32597"/>
    <n v="31650.63"/>
    <n v="32597"/>
    <n v="4.0549999999999997"/>
    <n v="3.37"/>
    <x v="0"/>
    <n v="109851.89"/>
    <n v="-22328.944999999989"/>
    <n v="-21680.681549999987"/>
    <x v="1"/>
    <x v="0"/>
    <x v="1"/>
    <x v="8"/>
    <x v="0"/>
    <x v="1"/>
    <x v="0"/>
    <n v="-21807.279999999999"/>
    <n v="-22459.33"/>
    <x v="0"/>
    <x v="1"/>
    <x v="0"/>
    <n v="31650.63"/>
    <n v="21807.279999999999"/>
    <n v="0"/>
    <x v="0"/>
    <m/>
  </r>
  <r>
    <n v="25071"/>
    <n v="445"/>
    <d v="2001-06-06T00:00:00"/>
    <x v="14"/>
    <n v="9993440"/>
    <x v="8"/>
    <x v="0"/>
    <n v="102306.46"/>
    <n v="22276"/>
    <n v="21629.27"/>
    <n v="22276"/>
    <n v="4.7300000000000004"/>
    <n v="3.37"/>
    <x v="0"/>
    <n v="75070.12"/>
    <n v="-30295.360000000001"/>
    <n v="-29415.807200000007"/>
    <x v="1"/>
    <x v="0"/>
    <x v="1"/>
    <x v="8"/>
    <x v="0"/>
    <x v="1"/>
    <x v="0"/>
    <n v="-29502.33"/>
    <n v="-30384.46"/>
    <x v="0"/>
    <x v="0"/>
    <x v="0"/>
    <n v="21629.27"/>
    <n v="29502.33"/>
    <n v="0"/>
    <x v="0"/>
    <s v="DS #000445"/>
  </r>
  <r>
    <n v="25181"/>
    <n v="621"/>
    <d v="2001-06-13T00:00:00"/>
    <x v="14"/>
    <n v="9994009"/>
    <x v="8"/>
    <x v="0"/>
    <n v="239331.86"/>
    <n v="56353"/>
    <n v="54716.93"/>
    <n v="56353"/>
    <n v="4.3739999999999997"/>
    <n v="3.37"/>
    <x v="0"/>
    <n v="189909.61"/>
    <n v="-56578.411999999975"/>
    <n v="-54935.797719999973"/>
    <x v="1"/>
    <x v="0"/>
    <x v="1"/>
    <x v="8"/>
    <x v="0"/>
    <x v="1"/>
    <x v="0"/>
    <n v="-55154.67"/>
    <n v="-56803.82"/>
    <x v="0"/>
    <x v="0"/>
    <x v="0"/>
    <n v="54716.93"/>
    <n v="55154.67"/>
    <n v="0"/>
    <x v="0"/>
    <m/>
  </r>
  <r>
    <n v="25182"/>
    <n v="621"/>
    <d v="2001-06-13T00:00:00"/>
    <x v="14"/>
    <n v="9994008"/>
    <x v="8"/>
    <x v="0"/>
    <n v="361008.74"/>
    <n v="85003"/>
    <n v="82535.149999999994"/>
    <n v="85003"/>
    <n v="4.3739999999999997"/>
    <n v="3.37"/>
    <x v="0"/>
    <n v="286460.11"/>
    <n v="-85343.011999999959"/>
    <n v="-82865.290599999964"/>
    <x v="1"/>
    <x v="0"/>
    <x v="1"/>
    <x v="8"/>
    <x v="0"/>
    <x v="1"/>
    <x v="0"/>
    <n v="-83195.429999999993"/>
    <n v="-85683.02"/>
    <x v="0"/>
    <x v="2"/>
    <x v="0"/>
    <n v="82535.149999999994"/>
    <n v="83195.429999999993"/>
    <n v="0"/>
    <x v="0"/>
    <m/>
  </r>
  <r>
    <n v="26646"/>
    <n v="725"/>
    <d v="2001-07-09T00:00:00"/>
    <x v="14"/>
    <n v="9995438"/>
    <x v="8"/>
    <x v="0"/>
    <n v="161013.72"/>
    <n v="40724"/>
    <n v="39541.68"/>
    <n v="40724"/>
    <n v="4.0720000000000001"/>
    <n v="3.37"/>
    <x v="0"/>
    <n v="137239.88"/>
    <n v="-28588.248"/>
    <n v="-27758.25936"/>
    <x v="1"/>
    <x v="0"/>
    <x v="1"/>
    <x v="8"/>
    <x v="0"/>
    <x v="1"/>
    <x v="0"/>
    <n v="-27916.43"/>
    <n v="-28751.14"/>
    <x v="0"/>
    <x v="0"/>
    <x v="0"/>
    <n v="39541.68"/>
    <n v="27916.43"/>
    <n v="0"/>
    <x v="0"/>
    <m/>
  </r>
  <r>
    <n v="26851"/>
    <n v="709"/>
    <d v="2001-07-27T00:00:00"/>
    <x v="14"/>
    <n v="9994223"/>
    <x v="8"/>
    <x v="0"/>
    <n v="718471.43"/>
    <n v="189586"/>
    <n v="184081.84"/>
    <n v="189586"/>
    <n v="3.903"/>
    <n v="3.37"/>
    <x v="0"/>
    <n v="638904.81999999995"/>
    <n v="-101049.33799999999"/>
    <n v="-98115.620719999977"/>
    <x v="1"/>
    <x v="0"/>
    <x v="1"/>
    <x v="8"/>
    <x v="0"/>
    <x v="1"/>
    <x v="0"/>
    <n v="-98851.95"/>
    <n v="-101807.67999999999"/>
    <x v="0"/>
    <x v="2"/>
    <x v="0"/>
    <n v="184081.84"/>
    <n v="98851.95"/>
    <n v="0"/>
    <x v="0"/>
    <m/>
  </r>
  <r>
    <n v="27044"/>
    <n v="812"/>
    <d v="2001-08-06T00:00:00"/>
    <x v="14"/>
    <n v="9995738"/>
    <x v="8"/>
    <x v="0"/>
    <n v="570878.93000000005"/>
    <n v="152833"/>
    <n v="148395.87"/>
    <n v="152833"/>
    <n v="3.847"/>
    <n v="3.37"/>
    <x v="0"/>
    <n v="515047.21"/>
    <n v="-72901.340999999986"/>
    <n v="-70784.829989999984"/>
    <x v="1"/>
    <x v="0"/>
    <x v="1"/>
    <x v="8"/>
    <x v="0"/>
    <x v="1"/>
    <x v="0"/>
    <n v="-71378.42"/>
    <n v="-73512.67"/>
    <x v="0"/>
    <x v="2"/>
    <x v="0"/>
    <n v="148395.87"/>
    <n v="71378.42"/>
    <n v="0"/>
    <x v="0"/>
    <m/>
  </r>
  <r>
    <n v="28058"/>
    <n v="782"/>
    <d v="2001-09-10T00:00:00"/>
    <x v="14"/>
    <n v="9995718"/>
    <x v="8"/>
    <x v="0"/>
    <n v="233594.26"/>
    <n v="59844"/>
    <n v="58106.58"/>
    <n v="59844"/>
    <n v="4.0201000000000002"/>
    <n v="3.37"/>
    <x v="0"/>
    <n v="201674.28"/>
    <n v="-38904.584400000007"/>
    <n v="-37775.087658000011"/>
    <x v="1"/>
    <x v="0"/>
    <x v="1"/>
    <x v="8"/>
    <x v="0"/>
    <x v="1"/>
    <x v="0"/>
    <n v="-38007.51"/>
    <n v="-39143.96"/>
    <x v="0"/>
    <x v="2"/>
    <x v="0"/>
    <n v="58106.58"/>
    <n v="38007.51"/>
    <n v="0"/>
    <x v="0"/>
    <m/>
  </r>
  <r>
    <n v="28094"/>
    <n v="833"/>
    <d v="2001-09-18T00:00:00"/>
    <x v="14"/>
    <n v="9996554"/>
    <x v="8"/>
    <x v="0"/>
    <n v="28470.71"/>
    <n v="8100"/>
    <n v="7864.84"/>
    <n v="8100"/>
    <n v="3.62"/>
    <n v="3.37"/>
    <x v="0"/>
    <n v="27297"/>
    <n v="-2025"/>
    <n v="-1966.21"/>
    <x v="1"/>
    <x v="0"/>
    <x v="1"/>
    <x v="8"/>
    <x v="0"/>
    <x v="1"/>
    <x v="0"/>
    <n v="-1997.67"/>
    <n v="-2057.4"/>
    <x v="0"/>
    <x v="9"/>
    <x v="0"/>
    <n v="7864.84"/>
    <n v="1997.67"/>
    <n v="0"/>
    <x v="0"/>
    <m/>
  </r>
  <r>
    <n v="28096"/>
    <n v="833"/>
    <d v="2001-09-18T00:00:00"/>
    <x v="14"/>
    <n v="9996554"/>
    <x v="8"/>
    <x v="0"/>
    <n v="30579.65"/>
    <n v="8700"/>
    <n v="8447.42"/>
    <n v="8700"/>
    <n v="3.62"/>
    <n v="3.37"/>
    <x v="0"/>
    <n v="29319"/>
    <n v="-2175"/>
    <n v="-2111.855"/>
    <x v="1"/>
    <x v="0"/>
    <x v="1"/>
    <x v="8"/>
    <x v="0"/>
    <x v="1"/>
    <x v="0"/>
    <n v="-2145.64"/>
    <n v="-2209.8000000000002"/>
    <x v="0"/>
    <x v="10"/>
    <x v="0"/>
    <n v="8447.42"/>
    <n v="2145.64"/>
    <n v="0"/>
    <x v="0"/>
    <m/>
  </r>
  <r>
    <n v="28097"/>
    <n v="833"/>
    <d v="2001-09-18T00:00:00"/>
    <x v="14"/>
    <n v="9996554"/>
    <x v="8"/>
    <x v="0"/>
    <n v="262672.15999999997"/>
    <n v="74731"/>
    <n v="72561.37"/>
    <n v="74731"/>
    <n v="3.62"/>
    <n v="3.37"/>
    <x v="0"/>
    <n v="251843.47"/>
    <n v="-18682.75"/>
    <n v="-18140.342499999999"/>
    <x v="1"/>
    <x v="0"/>
    <x v="1"/>
    <x v="8"/>
    <x v="0"/>
    <x v="1"/>
    <x v="0"/>
    <n v="-18430.59"/>
    <n v="-18981.669999999998"/>
    <x v="0"/>
    <x v="0"/>
    <x v="0"/>
    <n v="72561.37"/>
    <n v="18430.59"/>
    <n v="0"/>
    <x v="0"/>
    <m/>
  </r>
  <r>
    <n v="28112"/>
    <n v="825"/>
    <d v="2001-09-18T00:00:00"/>
    <x v="14"/>
    <n v="9995961"/>
    <x v="8"/>
    <x v="0"/>
    <n v="945117.89"/>
    <n v="244383"/>
    <n v="237287.95"/>
    <n v="244383"/>
    <n v="3.9830000000000001"/>
    <n v="3.37"/>
    <x v="0"/>
    <n v="823570.71"/>
    <n v="-149806.77900000001"/>
    <n v="-145457.51334999999"/>
    <x v="1"/>
    <x v="0"/>
    <x v="1"/>
    <x v="8"/>
    <x v="0"/>
    <x v="1"/>
    <x v="0"/>
    <n v="-146406.66"/>
    <n v="-150784.31"/>
    <x v="0"/>
    <x v="2"/>
    <x v="0"/>
    <n v="237287.95"/>
    <n v="146406.66"/>
    <n v="0"/>
    <x v="0"/>
    <m/>
  </r>
  <r>
    <n v="28132"/>
    <n v="844"/>
    <d v="2001-09-19T00:00:00"/>
    <x v="14"/>
    <n v="9996594"/>
    <x v="8"/>
    <x v="0"/>
    <n v="86439.88"/>
    <n v="25935"/>
    <n v="25182.04"/>
    <n v="25935"/>
    <n v="3.4325999999999999"/>
    <n v="3.37"/>
    <x v="0"/>
    <n v="87400.95"/>
    <n v="-1623.530999999994"/>
    <n v="-1576.3957039999941"/>
    <x v="1"/>
    <x v="0"/>
    <x v="1"/>
    <x v="8"/>
    <x v="0"/>
    <x v="1"/>
    <x v="0"/>
    <n v="-1677.12"/>
    <n v="-1727.27"/>
    <x v="0"/>
    <x v="8"/>
    <x v="0"/>
    <n v="25182.04"/>
    <n v="1677.12"/>
    <n v="0"/>
    <x v="0"/>
    <m/>
  </r>
  <r>
    <n v="28133"/>
    <n v="844"/>
    <d v="2001-09-19T00:00:00"/>
    <x v="14"/>
    <n v="9996594"/>
    <x v="8"/>
    <x v="0"/>
    <n v="40318.61"/>
    <n v="12097"/>
    <n v="11745.79"/>
    <n v="12097"/>
    <n v="3.4325999999999999"/>
    <n v="3.37"/>
    <x v="0"/>
    <n v="40766.89"/>
    <n v="-757.27219999999716"/>
    <n v="-735.28645399999732"/>
    <x v="1"/>
    <x v="0"/>
    <x v="1"/>
    <x v="8"/>
    <x v="0"/>
    <x v="1"/>
    <x v="0"/>
    <n v="-782.27"/>
    <n v="-805.66"/>
    <x v="0"/>
    <x v="9"/>
    <x v="0"/>
    <n v="11745.79"/>
    <n v="782.27"/>
    <n v="0"/>
    <x v="0"/>
    <m/>
  </r>
  <r>
    <n v="28134"/>
    <n v="823"/>
    <d v="2001-09-19T00:00:00"/>
    <x v="14"/>
    <n v="9995777"/>
    <x v="8"/>
    <x v="0"/>
    <n v="503907.64"/>
    <n v="134554"/>
    <n v="130647.56"/>
    <n v="134554"/>
    <n v="3.8570000000000002"/>
    <n v="3.37"/>
    <x v="0"/>
    <n v="453446.98"/>
    <n v="-65527.79800000001"/>
    <n v="-63625.361720000015"/>
    <x v="1"/>
    <x v="0"/>
    <x v="1"/>
    <x v="8"/>
    <x v="0"/>
    <x v="1"/>
    <x v="0"/>
    <n v="-64147.95"/>
    <n v="-66066.009999999995"/>
    <x v="0"/>
    <x v="2"/>
    <x v="0"/>
    <n v="130647.56"/>
    <n v="64147.95"/>
    <n v="0"/>
    <x v="0"/>
    <m/>
  </r>
  <r>
    <n v="28136"/>
    <n v="856"/>
    <d v="2001-09-19T00:00:00"/>
    <x v="14"/>
    <n v="9996666"/>
    <x v="8"/>
    <x v="0"/>
    <n v="673604.58"/>
    <n v="198895"/>
    <n v="193120.58"/>
    <n v="198895"/>
    <n v="3.488"/>
    <n v="3.37"/>
    <x v="0"/>
    <n v="670276.15"/>
    <n v="-23469.61"/>
    <n v="-22788.228439999977"/>
    <x v="1"/>
    <x v="0"/>
    <x v="1"/>
    <x v="8"/>
    <x v="0"/>
    <x v="1"/>
    <x v="0"/>
    <n v="-23560.71"/>
    <n v="-24265.19"/>
    <x v="0"/>
    <x v="0"/>
    <x v="0"/>
    <n v="193120.58"/>
    <n v="23560.71"/>
    <n v="0"/>
    <x v="0"/>
    <m/>
  </r>
  <r>
    <n v="28137"/>
    <n v="856"/>
    <d v="2001-09-19T00:00:00"/>
    <x v="14"/>
    <n v="9996666"/>
    <x v="8"/>
    <x v="0"/>
    <n v="15358.84"/>
    <n v="4535"/>
    <n v="4403.34"/>
    <n v="4535"/>
    <n v="3.488"/>
    <n v="3.37"/>
    <x v="0"/>
    <n v="15282.95"/>
    <n v="-535.12999999999943"/>
    <n v="-519.59411999999952"/>
    <x v="1"/>
    <x v="0"/>
    <x v="1"/>
    <x v="8"/>
    <x v="0"/>
    <x v="1"/>
    <x v="0"/>
    <n v="-537.21"/>
    <n v="-553.27"/>
    <x v="0"/>
    <x v="10"/>
    <x v="0"/>
    <n v="4403.34"/>
    <n v="537.21"/>
    <n v="0"/>
    <x v="0"/>
    <m/>
  </r>
  <r>
    <n v="28139"/>
    <n v="856"/>
    <d v="2001-09-19T00:00:00"/>
    <x v="14"/>
    <n v="9996666"/>
    <x v="8"/>
    <x v="0"/>
    <n v="166380.10999999999"/>
    <n v="49127"/>
    <n v="47700.72"/>
    <n v="49127"/>
    <n v="3.488"/>
    <n v="3.37"/>
    <x v="0"/>
    <n v="165557.99"/>
    <n v="-5796.9859999999944"/>
    <n v="-5628.6849599999941"/>
    <x v="1"/>
    <x v="0"/>
    <x v="1"/>
    <x v="8"/>
    <x v="0"/>
    <x v="1"/>
    <x v="0"/>
    <n v="-5819.49"/>
    <n v="-5993.49"/>
    <x v="0"/>
    <x v="4"/>
    <x v="0"/>
    <n v="47700.72"/>
    <n v="5819.49"/>
    <n v="0"/>
    <x v="0"/>
    <m/>
  </r>
  <r>
    <n v="28140"/>
    <n v="856"/>
    <d v="2001-09-19T00:00:00"/>
    <x v="14"/>
    <n v="9996666"/>
    <x v="8"/>
    <x v="0"/>
    <n v="239672.43"/>
    <n v="70768"/>
    <n v="68713.429999999993"/>
    <n v="70768"/>
    <n v="3.488"/>
    <n v="3.37"/>
    <x v="0"/>
    <n v="238488.16"/>
    <n v="-8350.6239999999925"/>
    <n v="-8108.1847399999915"/>
    <x v="1"/>
    <x v="0"/>
    <x v="1"/>
    <x v="8"/>
    <x v="0"/>
    <x v="1"/>
    <x v="0"/>
    <n v="-8383.0400000000009"/>
    <n v="-8633.7000000000007"/>
    <x v="0"/>
    <x v="2"/>
    <x v="0"/>
    <n v="68713.429999999993"/>
    <n v="8383.0400000000009"/>
    <n v="0"/>
    <x v="0"/>
    <m/>
  </r>
  <r>
    <n v="28142"/>
    <n v="856"/>
    <d v="2001-09-19T00:00:00"/>
    <x v="14"/>
    <n v="9996666"/>
    <x v="8"/>
    <x v="0"/>
    <n v="528882.63"/>
    <n v="156163"/>
    <n v="151629.20000000001"/>
    <n v="156163"/>
    <n v="3.488"/>
    <n v="3.37"/>
    <x v="0"/>
    <n v="526269.31000000006"/>
    <n v="-18427.233999999982"/>
    <n v="-17892.245599999984"/>
    <x v="1"/>
    <x v="0"/>
    <x v="1"/>
    <x v="8"/>
    <x v="0"/>
    <x v="1"/>
    <x v="0"/>
    <n v="-18498.759999999998"/>
    <n v="-19051.89"/>
    <x v="0"/>
    <x v="9"/>
    <x v="0"/>
    <n v="151629.20000000001"/>
    <n v="18498.759999999998"/>
    <n v="0"/>
    <x v="0"/>
    <m/>
  </r>
  <r>
    <n v="28143"/>
    <n v="856"/>
    <d v="2001-09-19T00:00:00"/>
    <x v="14"/>
    <n v="9996666"/>
    <x v="8"/>
    <x v="0"/>
    <n v="11657.14"/>
    <n v="3442"/>
    <n v="3342.07"/>
    <n v="3442"/>
    <n v="3.488"/>
    <n v="3.37"/>
    <x v="0"/>
    <n v="11599.54"/>
    <n v="-406.15599999999961"/>
    <n v="-394.3642599999996"/>
    <x v="1"/>
    <x v="0"/>
    <x v="1"/>
    <x v="8"/>
    <x v="0"/>
    <x v="1"/>
    <x v="0"/>
    <n v="-407.73"/>
    <n v="-419.92"/>
    <x v="0"/>
    <x v="5"/>
    <x v="0"/>
    <n v="3342.07"/>
    <n v="407.73"/>
    <n v="0"/>
    <x v="0"/>
    <m/>
  </r>
  <r>
    <n v="28144"/>
    <n v="856"/>
    <d v="2001-09-19T00:00:00"/>
    <x v="14"/>
    <n v="9996666"/>
    <x v="8"/>
    <x v="0"/>
    <n v="2546.8200000000002"/>
    <n v="752"/>
    <n v="730.17"/>
    <n v="752"/>
    <n v="3.488"/>
    <n v="3.37"/>
    <x v="0"/>
    <n v="2534.2399999999998"/>
    <n v="-88.735999999999905"/>
    <n v="-86.160059999999916"/>
    <x v="1"/>
    <x v="0"/>
    <x v="1"/>
    <x v="8"/>
    <x v="0"/>
    <x v="1"/>
    <x v="0"/>
    <n v="-89.08"/>
    <n v="-91.74"/>
    <x v="0"/>
    <x v="6"/>
    <x v="0"/>
    <n v="730.17"/>
    <n v="89.08"/>
    <n v="0"/>
    <x v="0"/>
    <m/>
  </r>
  <r>
    <n v="28303"/>
    <n v="878"/>
    <d v="2001-09-24T00:00:00"/>
    <x v="14"/>
    <n v="9996818"/>
    <x v="8"/>
    <x v="0"/>
    <n v="62381.64"/>
    <n v="19903"/>
    <n v="19325.169999999998"/>
    <n v="19903"/>
    <n v="3.2280000000000002"/>
    <n v="3.37"/>
    <x v="0"/>
    <n v="67073.11"/>
    <n v="2826.2259999999983"/>
    <n v="2744.1741399999978"/>
    <x v="1"/>
    <x v="0"/>
    <x v="1"/>
    <x v="8"/>
    <x v="0"/>
    <x v="1"/>
    <x v="0"/>
    <n v="2666.87"/>
    <n v="2746.61"/>
    <x v="0"/>
    <x v="1"/>
    <x v="0"/>
    <n v="19325.169999999998"/>
    <n v="-2666.87"/>
    <n v="0"/>
    <x v="0"/>
    <m/>
  </r>
  <r>
    <n v="25098"/>
    <n v="437"/>
    <d v="2001-06-07T00:00:00"/>
    <x v="15"/>
    <n v="9993933"/>
    <x v="0"/>
    <x v="0"/>
    <n v="65427.97"/>
    <n v="255020"/>
    <n v="246898"/>
    <n v="255020"/>
    <n v="0.26500000000000001"/>
    <n v="0.22"/>
    <x v="0"/>
    <n v="56104.4"/>
    <n v="-11475.9"/>
    <n v="-11110.41"/>
    <x v="0"/>
    <x v="0"/>
    <x v="0"/>
    <x v="0"/>
    <x v="0"/>
    <x v="1"/>
    <x v="0"/>
    <n v="-12344.9"/>
    <n v="-12751"/>
    <x v="0"/>
    <x v="0"/>
    <x v="0"/>
    <n v="0"/>
    <n v="12344.9"/>
    <n v="246898"/>
    <x v="0"/>
    <m/>
  </r>
  <r>
    <n v="25442"/>
    <n v="713"/>
    <d v="2001-06-29T00:00:00"/>
    <x v="15"/>
    <n v="9994234"/>
    <x v="0"/>
    <x v="0"/>
    <n v="77078.37"/>
    <n v="300430"/>
    <n v="290861.76"/>
    <n v="300430"/>
    <n v="0.26500000000000001"/>
    <n v="0.22"/>
    <x v="0"/>
    <n v="66094.600000000006"/>
    <n v="-13519.35"/>
    <n v="-13088.779200000004"/>
    <x v="0"/>
    <x v="0"/>
    <x v="0"/>
    <x v="0"/>
    <x v="0"/>
    <x v="1"/>
    <x v="0"/>
    <n v="-14543.09"/>
    <n v="-15021.5"/>
    <x v="0"/>
    <x v="0"/>
    <x v="0"/>
    <n v="0"/>
    <n v="14543.09"/>
    <n v="290861.76"/>
    <x v="0"/>
    <m/>
  </r>
  <r>
    <n v="20890"/>
    <m/>
    <d v="2000-11-06T00:00:00"/>
    <x v="15"/>
    <n v="319933"/>
    <x v="3"/>
    <x v="0"/>
    <n v="-1.0900000000000001"/>
    <n v="45"/>
    <n v="43.57"/>
    <n v="45"/>
    <n v="-2.5000000000000001E-2"/>
    <n v="-0.01"/>
    <x v="0"/>
    <n v="-0.45"/>
    <n v="0.67500000000000004"/>
    <n v="0.65355000000000008"/>
    <x v="0"/>
    <x v="0"/>
    <x v="0"/>
    <x v="3"/>
    <x v="0"/>
    <x v="1"/>
    <x v="0"/>
    <n v="-0.11"/>
    <n v="-0.11"/>
    <x v="0"/>
    <x v="2"/>
    <x v="0"/>
    <n v="0"/>
    <n v="0.11"/>
    <n v="43.57"/>
    <x v="0"/>
    <s v="Sonat Financial Buy - N73427.B Input as Physical s/b Financi"/>
  </r>
  <r>
    <n v="22627"/>
    <n v="307"/>
    <d v="2001-02-20T00:00:00"/>
    <x v="15"/>
    <n v="9991596"/>
    <x v="3"/>
    <x v="0"/>
    <n v="0"/>
    <n v="85000"/>
    <n v="82292.88"/>
    <n v="85000"/>
    <n v="0"/>
    <n v="-0.01"/>
    <x v="0"/>
    <n v="-850"/>
    <n v="-850"/>
    <n v="-822.92880000000002"/>
    <x v="0"/>
    <x v="0"/>
    <x v="0"/>
    <x v="3"/>
    <x v="0"/>
    <x v="1"/>
    <x v="0"/>
    <n v="-2263.0500000000002"/>
    <n v="-2337.5"/>
    <x v="0"/>
    <x v="2"/>
    <x v="0"/>
    <n v="0"/>
    <n v="2263.0500000000002"/>
    <n v="82292.88"/>
    <x v="0"/>
    <s v="DS #000307"/>
  </r>
  <r>
    <n v="22629"/>
    <n v="307"/>
    <d v="2001-02-20T00:00:00"/>
    <x v="15"/>
    <n v="9991596"/>
    <x v="3"/>
    <x v="0"/>
    <n v="0"/>
    <n v="95000"/>
    <n v="91974.39"/>
    <n v="95000"/>
    <n v="0"/>
    <n v="-0.01"/>
    <x v="0"/>
    <n v="-950"/>
    <n v="-950"/>
    <n v="-919.74390000000005"/>
    <x v="0"/>
    <x v="0"/>
    <x v="0"/>
    <x v="3"/>
    <x v="0"/>
    <x v="1"/>
    <x v="0"/>
    <n v="-2529.3000000000002"/>
    <n v="-2612.5"/>
    <x v="0"/>
    <x v="2"/>
    <x v="0"/>
    <n v="0"/>
    <n v="2529.3000000000002"/>
    <n v="91974.39"/>
    <x v="0"/>
    <s v="DS #000307"/>
  </r>
  <r>
    <n v="22630"/>
    <n v="307"/>
    <d v="2001-02-20T00:00:00"/>
    <x v="15"/>
    <n v="9991596"/>
    <x v="3"/>
    <x v="0"/>
    <n v="0"/>
    <n v="20000"/>
    <n v="19363.03"/>
    <n v="20000"/>
    <n v="0"/>
    <n v="-0.01"/>
    <x v="0"/>
    <n v="-200"/>
    <n v="-200"/>
    <n v="-193.63030000000001"/>
    <x v="0"/>
    <x v="0"/>
    <x v="0"/>
    <x v="3"/>
    <x v="0"/>
    <x v="1"/>
    <x v="0"/>
    <n v="-532.48"/>
    <n v="-550"/>
    <x v="0"/>
    <x v="2"/>
    <x v="0"/>
    <n v="0"/>
    <n v="532.48"/>
    <n v="19363.03"/>
    <x v="0"/>
    <s v="DS #000307"/>
  </r>
  <r>
    <n v="27284"/>
    <n v="824"/>
    <d v="2001-08-20T00:00:00"/>
    <x v="15"/>
    <n v="9995964"/>
    <x v="3"/>
    <x v="0"/>
    <n v="-4108.3999999999996"/>
    <n v="339484"/>
    <n v="328671.95"/>
    <n v="339484"/>
    <n v="-1.2500000000000001E-2"/>
    <n v="-0.01"/>
    <x v="0"/>
    <n v="-3394.84"/>
    <n v="848.71"/>
    <n v="821.67987500000015"/>
    <x v="0"/>
    <x v="0"/>
    <x v="0"/>
    <x v="3"/>
    <x v="0"/>
    <x v="1"/>
    <x v="0"/>
    <n v="-4930.08"/>
    <n v="-5092.26"/>
    <x v="0"/>
    <x v="2"/>
    <x v="0"/>
    <n v="0"/>
    <n v="4930.08"/>
    <n v="328671.95"/>
    <x v="0"/>
    <m/>
  </r>
  <r>
    <n v="9941"/>
    <m/>
    <d v="2000-07-07T00:00:00"/>
    <x v="15"/>
    <n v="319941"/>
    <x v="4"/>
    <x v="0"/>
    <n v="153.66999999999999"/>
    <n v="-3968"/>
    <n v="-3841.63"/>
    <n v="3968"/>
    <n v="-0.04"/>
    <n v="-0.05"/>
    <x v="0"/>
    <n v="198.4"/>
    <n v="39.68"/>
    <n v="38.416300000000007"/>
    <x v="0"/>
    <x v="0"/>
    <x v="0"/>
    <x v="4"/>
    <x v="0"/>
    <x v="0"/>
    <x v="0"/>
    <n v="96.04"/>
    <n v="99.2"/>
    <x v="0"/>
    <x v="0"/>
    <x v="0"/>
    <n v="0"/>
    <n v="-96.04"/>
    <n v="-3841.63"/>
    <x v="0"/>
    <s v="Tetco-ELA Sale Financial - N73425.A"/>
  </r>
  <r>
    <n v="9952"/>
    <m/>
    <d v="2000-07-07T00:00:00"/>
    <x v="15"/>
    <n v="319952"/>
    <x v="5"/>
    <x v="0"/>
    <n v="1462.22"/>
    <n v="3596"/>
    <n v="3481.47"/>
    <n v="3596"/>
    <n v="0.42"/>
    <n v="0.56000000000000005"/>
    <x v="0"/>
    <n v="2013.76"/>
    <n v="503.44"/>
    <n v="487.40580000000023"/>
    <x v="0"/>
    <x v="0"/>
    <x v="0"/>
    <x v="5"/>
    <x v="0"/>
    <x v="1"/>
    <x v="0"/>
    <n v="435.18"/>
    <n v="449.5"/>
    <x v="0"/>
    <x v="0"/>
    <x v="0"/>
    <n v="0"/>
    <n v="-435.18"/>
    <n v="3481.47"/>
    <x v="0"/>
    <s v="TetcoM3 Buy Financial - N73425.8"/>
  </r>
  <r>
    <n v="27285"/>
    <n v="822"/>
    <d v="2001-08-20T00:00:00"/>
    <x v="15"/>
    <n v="9995965"/>
    <x v="6"/>
    <x v="0"/>
    <n v="9879.17"/>
    <n v="140747"/>
    <n v="136264.42000000001"/>
    <n v="140747"/>
    <n v="7.2499999999999995E-2"/>
    <n v="5.5E-2"/>
    <x v="0"/>
    <n v="7741.085"/>
    <n v="-2463.0724999999993"/>
    <n v="-2384.6273499999993"/>
    <x v="0"/>
    <x v="0"/>
    <x v="0"/>
    <x v="6"/>
    <x v="0"/>
    <x v="1"/>
    <x v="0"/>
    <n v="-3406.61"/>
    <n v="-3518.68"/>
    <x v="0"/>
    <x v="2"/>
    <x v="0"/>
    <n v="0"/>
    <n v="3406.61"/>
    <n v="136264.42000000001"/>
    <x v="0"/>
    <m/>
  </r>
  <r>
    <n v="22124"/>
    <n v="218"/>
    <d v="2001-01-17T00:00:00"/>
    <x v="15"/>
    <n v="9991378"/>
    <x v="8"/>
    <x v="0"/>
    <n v="-632299.76"/>
    <n v="-140000"/>
    <n v="-135541.21"/>
    <n v="140000"/>
    <n v="4.665"/>
    <n v="3.2250000000000001"/>
    <x v="0"/>
    <n v="-451500"/>
    <n v="201600"/>
    <n v="195179.34239999999"/>
    <x v="1"/>
    <x v="0"/>
    <x v="1"/>
    <x v="8"/>
    <x v="0"/>
    <x v="0"/>
    <x v="0"/>
    <n v="190299.86"/>
    <n v="196560"/>
    <x v="0"/>
    <x v="2"/>
    <x v="0"/>
    <n v="-135541.21"/>
    <n v="-190299.86"/>
    <n v="0"/>
    <x v="0"/>
    <s v="DS #000218"/>
  </r>
  <r>
    <n v="23886"/>
    <n v="393"/>
    <d v="2001-03-29T00:00:00"/>
    <x v="15"/>
    <n v="9992931"/>
    <x v="8"/>
    <x v="0"/>
    <n v="-410012.17"/>
    <n v="-100000"/>
    <n v="-96815.15"/>
    <n v="100000"/>
    <n v="4.2350000000000003"/>
    <n v="3.2250000000000001"/>
    <x v="0"/>
    <n v="-322500"/>
    <n v="101000"/>
    <n v="97783.301500000016"/>
    <x v="1"/>
    <x v="0"/>
    <x v="1"/>
    <x v="8"/>
    <x v="0"/>
    <x v="0"/>
    <x v="0"/>
    <n v="94297.96"/>
    <n v="97400"/>
    <x v="0"/>
    <x v="1"/>
    <x v="0"/>
    <n v="-96815.15"/>
    <n v="-94297.96"/>
    <n v="0"/>
    <x v="0"/>
    <s v="DS #000393"/>
  </r>
  <r>
    <n v="24215"/>
    <n v="409"/>
    <d v="2001-04-18T00:00:00"/>
    <x v="15"/>
    <n v="9993176"/>
    <x v="8"/>
    <x v="0"/>
    <n v="-291760.84000000003"/>
    <n v="-68227"/>
    <n v="-66054.070000000007"/>
    <n v="68227"/>
    <n v="4.4169999999999998"/>
    <n v="3.2250000000000001"/>
    <x v="0"/>
    <n v="-220032.07500000001"/>
    <n v="81326.583999999988"/>
    <n v="78736.45143999999"/>
    <x v="1"/>
    <x v="0"/>
    <x v="1"/>
    <x v="8"/>
    <x v="0"/>
    <x v="0"/>
    <x v="0"/>
    <n v="76358.509999999995"/>
    <n v="78870.41"/>
    <x v="0"/>
    <x v="1"/>
    <x v="0"/>
    <n v="-66054.070000000007"/>
    <n v="-76358.509999999995"/>
    <n v="0"/>
    <x v="0"/>
    <s v="DS #000409"/>
  </r>
  <r>
    <n v="24828"/>
    <n v="538"/>
    <d v="2001-05-23T00:00:00"/>
    <x v="15"/>
    <n v="9993712"/>
    <x v="8"/>
    <x v="0"/>
    <n v="-4308274.26"/>
    <n v="-1000000"/>
    <n v="-968151.52"/>
    <n v="1000000"/>
    <n v="4.45"/>
    <n v="3.2250000000000001"/>
    <x v="0"/>
    <n v="-3225000"/>
    <n v="1225000"/>
    <n v="1185985.6120000002"/>
    <x v="1"/>
    <x v="0"/>
    <x v="1"/>
    <x v="8"/>
    <x v="0"/>
    <x v="0"/>
    <x v="0"/>
    <n v="1151132.1599999999"/>
    <n v="1189000"/>
    <x v="0"/>
    <x v="11"/>
    <x v="0"/>
    <n v="-968151.52"/>
    <n v="-1151132.1599999999"/>
    <n v="0"/>
    <x v="0"/>
    <m/>
  </r>
  <r>
    <n v="25042"/>
    <n v="352"/>
    <d v="2001-06-05T00:00:00"/>
    <x v="15"/>
    <n v="9992828"/>
    <x v="8"/>
    <x v="0"/>
    <n v="-218414.98"/>
    <n v="-50000"/>
    <n v="-48407.58"/>
    <n v="50000"/>
    <n v="4.5119999999999996"/>
    <n v="3.2250000000000001"/>
    <x v="0"/>
    <n v="-161250"/>
    <n v="64350"/>
    <n v="62300.555459999974"/>
    <x v="1"/>
    <x v="0"/>
    <x v="1"/>
    <x v="8"/>
    <x v="0"/>
    <x v="0"/>
    <x v="0"/>
    <n v="60557.88"/>
    <n v="62550"/>
    <x v="0"/>
    <x v="3"/>
    <x v="0"/>
    <n v="-48407.58"/>
    <n v="-60557.88"/>
    <n v="0"/>
    <x v="0"/>
    <s v="DS #000352"/>
  </r>
  <r>
    <n v="25044"/>
    <n v="352"/>
    <d v="2001-06-05T00:00:00"/>
    <x v="15"/>
    <n v="9992828"/>
    <x v="8"/>
    <x v="0"/>
    <n v="-46723.33"/>
    <n v="-10696"/>
    <n v="-10355.35"/>
    <n v="10696"/>
    <n v="4.5119999999999996"/>
    <n v="3.2250000000000001"/>
    <x v="0"/>
    <n v="-34494.6"/>
    <n v="13765.751999999995"/>
    <n v="13327.335449999995"/>
    <x v="1"/>
    <x v="0"/>
    <x v="1"/>
    <x v="8"/>
    <x v="0"/>
    <x v="0"/>
    <x v="0"/>
    <n v="12954.54"/>
    <n v="13380.7"/>
    <x v="0"/>
    <x v="0"/>
    <x v="0"/>
    <n v="-10355.35"/>
    <n v="-12954.54"/>
    <n v="0"/>
    <x v="0"/>
    <s v="DS# 000352"/>
  </r>
  <r>
    <n v="25058"/>
    <n v="438"/>
    <d v="2001-06-06T00:00:00"/>
    <x v="15"/>
    <n v="9993419"/>
    <x v="8"/>
    <x v="0"/>
    <n v="-272626.78000000003"/>
    <n v="-62814"/>
    <n v="-60813.47"/>
    <n v="62814"/>
    <n v="4.4829999999999997"/>
    <n v="3.2250000000000001"/>
    <x v="0"/>
    <n v="-202575.15"/>
    <n v="79020.011999999973"/>
    <n v="76503.345259999973"/>
    <x v="1"/>
    <x v="0"/>
    <x v="1"/>
    <x v="8"/>
    <x v="0"/>
    <x v="0"/>
    <x v="0"/>
    <n v="74314.06"/>
    <n v="76758.710000000006"/>
    <x v="0"/>
    <x v="0"/>
    <x v="0"/>
    <n v="-60813.47"/>
    <n v="-74314.06"/>
    <n v="0"/>
    <x v="0"/>
    <s v="DS #000438"/>
  </r>
  <r>
    <n v="28125"/>
    <n v="833"/>
    <d v="2001-09-19T00:00:00"/>
    <x v="15"/>
    <n v="9996553"/>
    <x v="8"/>
    <x v="0"/>
    <n v="-417435.32"/>
    <n v="-119107"/>
    <n v="-115313.62"/>
    <n v="119107"/>
    <n v="3.62"/>
    <n v="3.2250000000000001"/>
    <x v="0"/>
    <n v="-384120.07500000001"/>
    <n v="47047.264999999999"/>
    <n v="45548.8799"/>
    <x v="1"/>
    <x v="0"/>
    <x v="1"/>
    <x v="8"/>
    <x v="0"/>
    <x v="0"/>
    <x v="0"/>
    <n v="41397.589999999997"/>
    <n v="42759.41"/>
    <x v="0"/>
    <x v="4"/>
    <x v="0"/>
    <n v="-115313.62"/>
    <n v="-41397.589999999997"/>
    <n v="0"/>
    <x v="0"/>
    <m/>
  </r>
  <r>
    <n v="28126"/>
    <n v="833"/>
    <d v="2001-09-19T00:00:00"/>
    <x v="15"/>
    <n v="9996553"/>
    <x v="8"/>
    <x v="0"/>
    <n v="-220894.77"/>
    <n v="-63028"/>
    <n v="-61020.65"/>
    <n v="63028"/>
    <n v="3.62"/>
    <n v="3.2250000000000001"/>
    <x v="0"/>
    <n v="-203265.3"/>
    <n v="24896.06"/>
    <n v="24103.156750000002"/>
    <x v="1"/>
    <x v="0"/>
    <x v="1"/>
    <x v="8"/>
    <x v="0"/>
    <x v="0"/>
    <x v="0"/>
    <n v="21906.41"/>
    <n v="22627.05"/>
    <x v="0"/>
    <x v="1"/>
    <x v="0"/>
    <n v="-61020.65"/>
    <n v="-21906.41"/>
    <n v="0"/>
    <x v="0"/>
    <m/>
  </r>
  <r>
    <n v="28304"/>
    <n v="878"/>
    <d v="2001-09-24T00:00:00"/>
    <x v="15"/>
    <n v="9996818"/>
    <x v="8"/>
    <x v="0"/>
    <n v="-81650.45"/>
    <n v="-27179"/>
    <n v="-26313.39"/>
    <n v="27179"/>
    <n v="3.1030000000000002"/>
    <n v="3.2250000000000001"/>
    <x v="0"/>
    <n v="-87652.275000000009"/>
    <n v="-3315.837999999997"/>
    <n v="-3210.2335799999969"/>
    <x v="1"/>
    <x v="0"/>
    <x v="1"/>
    <x v="8"/>
    <x v="0"/>
    <x v="0"/>
    <x v="0"/>
    <n v="-4157.5200000000004"/>
    <n v="-4294.28"/>
    <x v="0"/>
    <x v="2"/>
    <x v="0"/>
    <n v="-26313.39"/>
    <n v="4157.5200000000004"/>
    <n v="0"/>
    <x v="0"/>
    <m/>
  </r>
  <r>
    <n v="9918"/>
    <m/>
    <d v="2000-07-07T00:00:00"/>
    <x v="15"/>
    <n v="319918"/>
    <x v="8"/>
    <x v="0"/>
    <n v="90.34"/>
    <n v="45"/>
    <n v="43.57"/>
    <n v="45"/>
    <n v="2.0735000000000001"/>
    <n v="3.24"/>
    <x v="0"/>
    <n v="145.80000000000001"/>
    <n v="52.4925"/>
    <n v="50.824405000000006"/>
    <x v="1"/>
    <x v="0"/>
    <x v="1"/>
    <x v="8"/>
    <x v="0"/>
    <x v="1"/>
    <x v="0"/>
    <n v="51.74"/>
    <n v="53.44"/>
    <x v="0"/>
    <x v="2"/>
    <x v="0"/>
    <n v="43.57"/>
    <n v="-51.74"/>
    <n v="0"/>
    <x v="0"/>
    <s v="Nymex Buy N73425.2"/>
  </r>
  <r>
    <n v="22186"/>
    <n v="251"/>
    <d v="2001-01-26T00:00:00"/>
    <x v="15"/>
    <n v="9991435"/>
    <x v="8"/>
    <x v="0"/>
    <n v="165854.04"/>
    <n v="37000"/>
    <n v="35821.61"/>
    <n v="37000"/>
    <n v="4.63"/>
    <n v="3.24"/>
    <x v="0"/>
    <n v="119880"/>
    <n v="-51430"/>
    <n v="-49792.037899999988"/>
    <x v="1"/>
    <x v="0"/>
    <x v="1"/>
    <x v="8"/>
    <x v="0"/>
    <x v="1"/>
    <x v="0"/>
    <n v="-49039.78"/>
    <n v="-50653"/>
    <x v="0"/>
    <x v="0"/>
    <x v="0"/>
    <n v="35821.61"/>
    <n v="49039.78"/>
    <n v="0"/>
    <x v="0"/>
    <s v="DS #000251"/>
  </r>
  <r>
    <n v="22187"/>
    <n v="251"/>
    <d v="2001-01-26T00:00:00"/>
    <x v="15"/>
    <n v="9991435"/>
    <x v="8"/>
    <x v="0"/>
    <n v="89650.83"/>
    <n v="20000"/>
    <n v="19363.03"/>
    <n v="20000"/>
    <n v="4.63"/>
    <n v="3.24"/>
    <x v="0"/>
    <n v="64800"/>
    <n v="-27800"/>
    <n v="-26914.61169999999"/>
    <x v="1"/>
    <x v="0"/>
    <x v="1"/>
    <x v="8"/>
    <x v="0"/>
    <x v="1"/>
    <x v="0"/>
    <n v="-26507.99"/>
    <n v="-27380"/>
    <x v="0"/>
    <x v="2"/>
    <x v="0"/>
    <n v="19363.03"/>
    <n v="26507.99"/>
    <n v="0"/>
    <x v="0"/>
    <s v="DS #000251"/>
  </r>
  <r>
    <n v="22188"/>
    <n v="251"/>
    <d v="2001-01-26T00:00:00"/>
    <x v="15"/>
    <n v="9991435"/>
    <x v="8"/>
    <x v="0"/>
    <n v="13447.62"/>
    <n v="3000"/>
    <n v="2904.45"/>
    <n v="3000"/>
    <n v="4.63"/>
    <n v="3.24"/>
    <x v="0"/>
    <n v="9720"/>
    <n v="-4170"/>
    <n v="-4037.1854999999987"/>
    <x v="1"/>
    <x v="0"/>
    <x v="1"/>
    <x v="8"/>
    <x v="0"/>
    <x v="1"/>
    <x v="0"/>
    <n v="-3976.2"/>
    <n v="-4107"/>
    <x v="0"/>
    <x v="0"/>
    <x v="0"/>
    <n v="2904.45"/>
    <n v="3976.2"/>
    <n v="0"/>
    <x v="0"/>
    <s v="DS #000251"/>
  </r>
  <r>
    <n v="22253"/>
    <n v="232"/>
    <d v="2001-01-26T00:00:00"/>
    <x v="15"/>
    <n v="9991400"/>
    <x v="8"/>
    <x v="0"/>
    <n v="217350.02"/>
    <n v="50000"/>
    <n v="48407.58"/>
    <n v="50000"/>
    <n v="4.49"/>
    <n v="3.24"/>
    <x v="0"/>
    <n v="162000"/>
    <n v="-62500"/>
    <n v="-60509.475000000006"/>
    <x v="1"/>
    <x v="0"/>
    <x v="1"/>
    <x v="8"/>
    <x v="0"/>
    <x v="1"/>
    <x v="0"/>
    <n v="-59492.91"/>
    <n v="-61450"/>
    <x v="0"/>
    <x v="0"/>
    <x v="0"/>
    <n v="48407.58"/>
    <n v="59492.91"/>
    <n v="0"/>
    <x v="0"/>
    <s v="DS #000232"/>
  </r>
  <r>
    <n v="22259"/>
    <n v="208"/>
    <d v="2001-01-26T00:00:00"/>
    <x v="15"/>
    <n v="9991361"/>
    <x v="8"/>
    <x v="0"/>
    <n v="492547.09"/>
    <n v="110000"/>
    <n v="106496.67"/>
    <n v="110000"/>
    <n v="4.625"/>
    <n v="3.24"/>
    <x v="0"/>
    <n v="356400"/>
    <n v="-152350"/>
    <n v="-147497.88794999997"/>
    <x v="1"/>
    <x v="0"/>
    <x v="1"/>
    <x v="8"/>
    <x v="0"/>
    <x v="1"/>
    <x v="0"/>
    <n v="-145261.45000000001"/>
    <n v="-150040"/>
    <x v="0"/>
    <x v="2"/>
    <x v="0"/>
    <n v="106496.67"/>
    <n v="145261.45000000001"/>
    <n v="0"/>
    <x v="0"/>
    <s v="DS #000208"/>
  </r>
  <r>
    <n v="22570"/>
    <n v="295"/>
    <d v="2001-02-16T00:00:00"/>
    <x v="15"/>
    <n v="9991566"/>
    <x v="8"/>
    <x v="0"/>
    <n v="216623.9"/>
    <n v="50000"/>
    <n v="48407.58"/>
    <n v="50000"/>
    <n v="4.4749999999999996"/>
    <n v="3.24"/>
    <x v="0"/>
    <n v="162000"/>
    <n v="-61750"/>
    <n v="-59783.361299999975"/>
    <x v="1"/>
    <x v="0"/>
    <x v="1"/>
    <x v="8"/>
    <x v="0"/>
    <x v="1"/>
    <x v="0"/>
    <n v="-58766.8"/>
    <n v="-60700"/>
    <x v="0"/>
    <x v="2"/>
    <x v="0"/>
    <n v="48407.58"/>
    <n v="58766.8"/>
    <n v="0"/>
    <x v="0"/>
    <s v="DS #000295"/>
  </r>
  <r>
    <n v="22571"/>
    <n v="295"/>
    <d v="2001-02-16T00:00:00"/>
    <x v="15"/>
    <n v="9991566"/>
    <x v="8"/>
    <x v="0"/>
    <n v="433247.81"/>
    <n v="100000"/>
    <n v="96815.15"/>
    <n v="100000"/>
    <n v="4.4749999999999996"/>
    <n v="3.24"/>
    <x v="0"/>
    <n v="324000"/>
    <n v="-123500"/>
    <n v="-119566.71024999993"/>
    <x v="1"/>
    <x v="0"/>
    <x v="1"/>
    <x v="8"/>
    <x v="0"/>
    <x v="1"/>
    <x v="0"/>
    <n v="-117533.59"/>
    <n v="-121400"/>
    <x v="0"/>
    <x v="0"/>
    <x v="0"/>
    <n v="96815.15"/>
    <n v="117533.59"/>
    <n v="0"/>
    <x v="0"/>
    <s v="DS #000295"/>
  </r>
  <r>
    <n v="22572"/>
    <n v="295"/>
    <d v="2001-02-16T00:00:00"/>
    <x v="15"/>
    <n v="9991566"/>
    <x v="8"/>
    <x v="0"/>
    <n v="303273.46000000002"/>
    <n v="70000"/>
    <n v="67770.61"/>
    <n v="70000"/>
    <n v="4.4749999999999996"/>
    <n v="3.24"/>
    <x v="0"/>
    <n v="226800"/>
    <n v="-86450"/>
    <n v="-83696.703349999967"/>
    <x v="1"/>
    <x v="0"/>
    <x v="1"/>
    <x v="8"/>
    <x v="0"/>
    <x v="1"/>
    <x v="0"/>
    <n v="-82273.52"/>
    <n v="-84980"/>
    <x v="0"/>
    <x v="0"/>
    <x v="0"/>
    <n v="67770.61"/>
    <n v="82273.52"/>
    <n v="0"/>
    <x v="0"/>
    <s v="DS #000295"/>
  </r>
  <r>
    <n v="22573"/>
    <n v="295"/>
    <d v="2001-02-16T00:00:00"/>
    <x v="15"/>
    <n v="9991566"/>
    <x v="8"/>
    <x v="0"/>
    <n v="259948.68"/>
    <n v="60000"/>
    <n v="58089.09"/>
    <n v="60000"/>
    <n v="4.4749999999999996"/>
    <n v="3.24"/>
    <x v="0"/>
    <n v="194400"/>
    <n v="-74100"/>
    <n v="-71740.026149999961"/>
    <x v="1"/>
    <x v="0"/>
    <x v="1"/>
    <x v="8"/>
    <x v="0"/>
    <x v="1"/>
    <x v="0"/>
    <n v="-70520.160000000003"/>
    <n v="-72840"/>
    <x v="0"/>
    <x v="3"/>
    <x v="0"/>
    <n v="58089.09"/>
    <n v="70520.160000000003"/>
    <n v="0"/>
    <x v="0"/>
    <s v="DS #000295"/>
  </r>
  <r>
    <n v="22574"/>
    <n v="295"/>
    <d v="2001-02-16T00:00:00"/>
    <x v="15"/>
    <n v="9991566"/>
    <x v="8"/>
    <x v="0"/>
    <n v="43324.78"/>
    <n v="10000"/>
    <n v="9681.52"/>
    <n v="10000"/>
    <n v="4.4749999999999996"/>
    <n v="3.24"/>
    <x v="0"/>
    <n v="32400"/>
    <n v="-12350"/>
    <n v="-11956.677199999995"/>
    <x v="1"/>
    <x v="0"/>
    <x v="1"/>
    <x v="8"/>
    <x v="0"/>
    <x v="1"/>
    <x v="0"/>
    <n v="-11753.36"/>
    <n v="-12140"/>
    <x v="0"/>
    <x v="5"/>
    <x v="0"/>
    <n v="9681.52"/>
    <n v="11753.36"/>
    <n v="0"/>
    <x v="0"/>
    <s v="DS #000295"/>
  </r>
  <r>
    <n v="22644"/>
    <n v="303"/>
    <d v="2001-02-20T00:00:00"/>
    <x v="15"/>
    <n v="9991588"/>
    <x v="8"/>
    <x v="0"/>
    <n v="200843.03"/>
    <n v="45000"/>
    <n v="43566.82"/>
    <n v="45000"/>
    <n v="4.6100000000000003"/>
    <n v="3.24"/>
    <x v="0"/>
    <n v="145800"/>
    <n v="-61650"/>
    <n v="-59686.543400000002"/>
    <x v="1"/>
    <x v="0"/>
    <x v="1"/>
    <x v="8"/>
    <x v="0"/>
    <x v="1"/>
    <x v="0"/>
    <n v="-58771.64"/>
    <n v="-60705"/>
    <x v="0"/>
    <x v="0"/>
    <x v="0"/>
    <n v="43566.82"/>
    <n v="58771.64"/>
    <n v="0"/>
    <x v="0"/>
    <s v="DS#000303"/>
  </r>
  <r>
    <n v="22646"/>
    <n v="303"/>
    <d v="2001-02-20T00:00:00"/>
    <x v="15"/>
    <n v="9991588"/>
    <x v="8"/>
    <x v="0"/>
    <n v="379370.17"/>
    <n v="85000"/>
    <n v="82292.88"/>
    <n v="85000"/>
    <n v="4.6100000000000003"/>
    <n v="3.24"/>
    <x v="0"/>
    <n v="275400"/>
    <n v="-116450"/>
    <n v="-112741.24560000001"/>
    <x v="1"/>
    <x v="0"/>
    <x v="1"/>
    <x v="8"/>
    <x v="0"/>
    <x v="1"/>
    <x v="0"/>
    <n v="-111013.09"/>
    <n v="-114665"/>
    <x v="0"/>
    <x v="2"/>
    <x v="0"/>
    <n v="82292.88"/>
    <n v="111013.09"/>
    <n v="0"/>
    <x v="0"/>
    <s v="DS #000303"/>
  </r>
  <r>
    <n v="23777"/>
    <n v="347"/>
    <d v="2001-03-19T00:00:00"/>
    <x v="15"/>
    <n v="9992814"/>
    <x v="8"/>
    <x v="0"/>
    <n v="289718.09000000003"/>
    <n v="66737"/>
    <n v="64611.53"/>
    <n v="66737"/>
    <n v="4.484"/>
    <n v="3.24"/>
    <x v="0"/>
    <n v="216227.88"/>
    <n v="-83020.82799999998"/>
    <n v="-80376.74331999998"/>
    <x v="1"/>
    <x v="0"/>
    <x v="1"/>
    <x v="8"/>
    <x v="0"/>
    <x v="1"/>
    <x v="0"/>
    <n v="-79019.899999999994"/>
    <n v="-81619.350000000006"/>
    <x v="0"/>
    <x v="2"/>
    <x v="0"/>
    <n v="64611.53"/>
    <n v="79019.899999999994"/>
    <n v="0"/>
    <x v="0"/>
    <s v="DS #000347"/>
  </r>
  <r>
    <n v="23778"/>
    <n v="347"/>
    <d v="2001-03-19T00:00:00"/>
    <x v="15"/>
    <n v="9992814"/>
    <x v="8"/>
    <x v="0"/>
    <n v="166701.75"/>
    <n v="38400"/>
    <n v="37177.019999999997"/>
    <n v="38400"/>
    <n v="4.484"/>
    <n v="3.24"/>
    <x v="0"/>
    <n v="124416"/>
    <n v="-47769.599999999999"/>
    <n v="-46248.212879999985"/>
    <x v="1"/>
    <x v="0"/>
    <x v="1"/>
    <x v="8"/>
    <x v="0"/>
    <x v="1"/>
    <x v="0"/>
    <n v="-45467.49"/>
    <n v="-46963.199999999997"/>
    <x v="0"/>
    <x v="0"/>
    <x v="0"/>
    <n v="37177.019999999997"/>
    <n v="45467.49"/>
    <n v="0"/>
    <x v="0"/>
    <s v="DS #000347"/>
  </r>
  <r>
    <n v="23779"/>
    <n v="347"/>
    <d v="2001-03-19T00:00:00"/>
    <x v="15"/>
    <n v="9992814"/>
    <x v="8"/>
    <x v="0"/>
    <n v="5209.43"/>
    <n v="1200"/>
    <n v="1161.78"/>
    <n v="1200"/>
    <n v="4.484"/>
    <n v="3.24"/>
    <x v="0"/>
    <n v="3888"/>
    <n v="-1492.8"/>
    <n v="-1445.2543199999998"/>
    <x v="1"/>
    <x v="0"/>
    <x v="1"/>
    <x v="8"/>
    <x v="0"/>
    <x v="1"/>
    <x v="0"/>
    <n v="-1420.86"/>
    <n v="-1467.6"/>
    <x v="0"/>
    <x v="0"/>
    <x v="0"/>
    <n v="1161.78"/>
    <n v="1420.86"/>
    <n v="0"/>
    <x v="0"/>
    <s v="DS #000347"/>
  </r>
  <r>
    <n v="23784"/>
    <n v="347"/>
    <d v="2001-03-19T00:00:00"/>
    <x v="15"/>
    <n v="9992814"/>
    <x v="8"/>
    <x v="0"/>
    <n v="144995.79"/>
    <n v="33400"/>
    <n v="32336.26"/>
    <n v="33400"/>
    <n v="4.484"/>
    <n v="3.24"/>
    <x v="0"/>
    <n v="108216"/>
    <n v="-41549.599999999999"/>
    <n v="-40226.30743999999"/>
    <x v="1"/>
    <x v="0"/>
    <x v="1"/>
    <x v="8"/>
    <x v="0"/>
    <x v="1"/>
    <x v="0"/>
    <n v="-39547.25"/>
    <n v="-40848.199999999997"/>
    <x v="0"/>
    <x v="0"/>
    <x v="0"/>
    <n v="32336.26"/>
    <n v="39547.25"/>
    <n v="0"/>
    <x v="0"/>
    <s v="DS #000347"/>
  </r>
  <r>
    <n v="23799"/>
    <n v="348"/>
    <d v="2001-03-19T00:00:00"/>
    <x v="15"/>
    <n v="9992815"/>
    <x v="8"/>
    <x v="0"/>
    <n v="293000.53999999998"/>
    <n v="66252"/>
    <n v="64141.97"/>
    <n v="66252"/>
    <n v="4.5679999999999996"/>
    <n v="3.24"/>
    <x v="0"/>
    <n v="214656.48"/>
    <n v="-87982.655999999959"/>
    <n v="-85180.53615999996"/>
    <x v="1"/>
    <x v="0"/>
    <x v="1"/>
    <x v="8"/>
    <x v="0"/>
    <x v="1"/>
    <x v="0"/>
    <n v="-83833.56"/>
    <n v="-86591.360000000001"/>
    <x v="0"/>
    <x v="0"/>
    <x v="0"/>
    <n v="64141.97"/>
    <n v="83833.56"/>
    <n v="0"/>
    <x v="0"/>
    <s v="DS #000348"/>
  </r>
  <r>
    <n v="23914"/>
    <n v="359"/>
    <d v="2001-03-30T00:00:00"/>
    <x v="15"/>
    <n v="9992882"/>
    <x v="8"/>
    <x v="0"/>
    <n v="52875.28"/>
    <n v="12107"/>
    <n v="11721.41"/>
    <n v="12107"/>
    <n v="4.5110000000000001"/>
    <n v="3.24"/>
    <x v="0"/>
    <n v="39226.68"/>
    <n v="-15387.996999999999"/>
    <n v="-14897.912109999999"/>
    <x v="1"/>
    <x v="0"/>
    <x v="1"/>
    <x v="8"/>
    <x v="0"/>
    <x v="1"/>
    <x v="0"/>
    <n v="-14651.76"/>
    <n v="-15133.75"/>
    <x v="0"/>
    <x v="2"/>
    <x v="0"/>
    <n v="11721.41"/>
    <n v="14651.76"/>
    <n v="0"/>
    <x v="0"/>
    <s v="DS #000359"/>
  </r>
  <r>
    <n v="24140"/>
    <n v="404"/>
    <d v="2001-04-11T00:00:00"/>
    <x v="15"/>
    <n v="9993134"/>
    <x v="8"/>
    <x v="0"/>
    <n v="242575.06"/>
    <n v="55716"/>
    <n v="53941.53"/>
    <n v="55716"/>
    <n v="4.4969999999999999"/>
    <n v="3.24"/>
    <x v="0"/>
    <n v="180519.84"/>
    <n v="-70035.011999999988"/>
    <n v="-67804.503209999981"/>
    <x v="1"/>
    <x v="0"/>
    <x v="1"/>
    <x v="8"/>
    <x v="0"/>
    <x v="1"/>
    <x v="0"/>
    <n v="-66671.73"/>
    <n v="-68864.98"/>
    <x v="0"/>
    <x v="0"/>
    <x v="0"/>
    <n v="53941.53"/>
    <n v="66671.73"/>
    <n v="0"/>
    <x v="0"/>
    <s v="DS #000404"/>
  </r>
  <r>
    <n v="24193"/>
    <n v="408"/>
    <d v="2001-04-17T00:00:00"/>
    <x v="15"/>
    <n v="9993174"/>
    <x v="8"/>
    <x v="0"/>
    <n v="300972.59000000003"/>
    <n v="67640"/>
    <n v="65485.77"/>
    <n v="67640"/>
    <n v="4.5960000000000001"/>
    <n v="3.24"/>
    <x v="0"/>
    <n v="219153.6"/>
    <n v="-91719.84"/>
    <n v="-88798.70411999998"/>
    <x v="1"/>
    <x v="0"/>
    <x v="1"/>
    <x v="8"/>
    <x v="0"/>
    <x v="1"/>
    <x v="0"/>
    <n v="-87423.5"/>
    <n v="-90299.4"/>
    <x v="0"/>
    <x v="0"/>
    <x v="0"/>
    <n v="65485.77"/>
    <n v="87423.5"/>
    <n v="0"/>
    <x v="0"/>
    <s v="DS #000408"/>
  </r>
  <r>
    <n v="24224"/>
    <n v="412"/>
    <d v="2001-04-18T00:00:00"/>
    <x v="15"/>
    <n v="9993198"/>
    <x v="8"/>
    <x v="0"/>
    <n v="262975.18"/>
    <n v="60685"/>
    <n v="58752.27"/>
    <n v="60685"/>
    <n v="4.476"/>
    <n v="3.24"/>
    <x v="0"/>
    <n v="196619.4"/>
    <n v="-75006.66"/>
    <n v="-72617.805719999989"/>
    <x v="1"/>
    <x v="0"/>
    <x v="1"/>
    <x v="8"/>
    <x v="0"/>
    <x v="1"/>
    <x v="0"/>
    <n v="-71384.009999999995"/>
    <n v="-73732.28"/>
    <x v="0"/>
    <x v="2"/>
    <x v="0"/>
    <n v="58752.27"/>
    <n v="71384.009999999995"/>
    <n v="0"/>
    <x v="0"/>
    <s v="DS#000412"/>
  </r>
  <r>
    <n v="24448"/>
    <n v="404"/>
    <d v="2001-04-26T00:00:00"/>
    <x v="15"/>
    <n v="9993133"/>
    <x v="8"/>
    <x v="0"/>
    <n v="261226.64"/>
    <n v="60000"/>
    <n v="58089.09"/>
    <n v="60000"/>
    <n v="4.4969999999999999"/>
    <n v="3.24"/>
    <x v="0"/>
    <n v="194400"/>
    <n v="-75420"/>
    <n v="-73017.986129999976"/>
    <x v="1"/>
    <x v="0"/>
    <x v="1"/>
    <x v="8"/>
    <x v="0"/>
    <x v="1"/>
    <x v="0"/>
    <n v="-71798.12"/>
    <n v="-74160"/>
    <x v="0"/>
    <x v="2"/>
    <x v="0"/>
    <n v="58089.09"/>
    <n v="71798.12"/>
    <n v="0"/>
    <x v="0"/>
    <s v="DS #000404"/>
  </r>
  <r>
    <n v="24454"/>
    <n v="438"/>
    <d v="2001-04-26T00:00:00"/>
    <x v="15"/>
    <n v="9993419"/>
    <x v="8"/>
    <x v="0"/>
    <n v="2078.9699999999998"/>
    <n v="479"/>
    <n v="463.74"/>
    <n v="479"/>
    <n v="4.4829999999999997"/>
    <n v="3.24"/>
    <x v="0"/>
    <n v="1551.96"/>
    <n v="-595.39699999999971"/>
    <n v="-576.42881999999975"/>
    <x v="1"/>
    <x v="0"/>
    <x v="1"/>
    <x v="8"/>
    <x v="0"/>
    <x v="1"/>
    <x v="0"/>
    <n v="-566.70000000000005"/>
    <n v="-585.34"/>
    <x v="0"/>
    <x v="1"/>
    <x v="0"/>
    <n v="463.74"/>
    <n v="566.70000000000005"/>
    <n v="0"/>
    <x v="0"/>
    <s v="DS #000438"/>
  </r>
  <r>
    <n v="24533"/>
    <n v="451"/>
    <d v="2001-05-07T00:00:00"/>
    <x v="15"/>
    <n v="9993481"/>
    <x v="8"/>
    <x v="0"/>
    <n v="418241.46"/>
    <n v="100000"/>
    <n v="96815.15"/>
    <n v="100000"/>
    <n v="4.32"/>
    <n v="3.24"/>
    <x v="0"/>
    <n v="324000"/>
    <n v="-108000"/>
    <n v="-104560.36199999999"/>
    <x v="1"/>
    <x v="0"/>
    <x v="1"/>
    <x v="8"/>
    <x v="0"/>
    <x v="1"/>
    <x v="0"/>
    <n v="-102527.25"/>
    <n v="-105900"/>
    <x v="0"/>
    <x v="1"/>
    <x v="0"/>
    <n v="96815.15"/>
    <n v="102527.25"/>
    <n v="0"/>
    <x v="0"/>
    <s v="DS #000451"/>
  </r>
  <r>
    <n v="24748"/>
    <n v="529"/>
    <d v="2001-05-17T00:00:00"/>
    <x v="15"/>
    <n v="9993675"/>
    <x v="8"/>
    <x v="0"/>
    <n v="499567.11"/>
    <n v="119279"/>
    <n v="115480.15"/>
    <n v="119279"/>
    <n v="4.3259999999999996"/>
    <n v="3.24"/>
    <x v="0"/>
    <n v="386463.96"/>
    <n v="-129536.99399999993"/>
    <n v="-125411.44289999992"/>
    <x v="1"/>
    <x v="0"/>
    <x v="1"/>
    <x v="8"/>
    <x v="0"/>
    <x v="1"/>
    <x v="0"/>
    <n v="-122986.35"/>
    <n v="-127032.14"/>
    <x v="0"/>
    <x v="0"/>
    <x v="0"/>
    <n v="115480.15"/>
    <n v="122986.35"/>
    <n v="0"/>
    <x v="0"/>
    <m/>
  </r>
  <r>
    <n v="24869"/>
    <n v="549"/>
    <d v="2001-05-24T00:00:00"/>
    <x v="15"/>
    <n v="9993753"/>
    <x v="8"/>
    <x v="0"/>
    <n v="147631.49"/>
    <n v="35000"/>
    <n v="33885.300000000003"/>
    <n v="35000"/>
    <n v="4.3567999999999998"/>
    <n v="3.24"/>
    <x v="0"/>
    <n v="113400"/>
    <n v="-39088"/>
    <n v="-37843.103039999987"/>
    <x v="1"/>
    <x v="0"/>
    <x v="1"/>
    <x v="8"/>
    <x v="0"/>
    <x v="1"/>
    <x v="0"/>
    <n v="-37131.519999999997"/>
    <n v="-38353"/>
    <x v="0"/>
    <x v="2"/>
    <x v="0"/>
    <n v="33885.300000000003"/>
    <n v="37131.519999999997"/>
    <n v="0"/>
    <x v="0"/>
    <m/>
  </r>
  <r>
    <n v="24870"/>
    <n v="549"/>
    <d v="2001-05-24T00:00:00"/>
    <x v="15"/>
    <n v="9993754"/>
    <x v="8"/>
    <x v="0"/>
    <n v="304011.2"/>
    <n v="72074"/>
    <n v="69778.55"/>
    <n v="72074"/>
    <n v="4.3567999999999998"/>
    <n v="3.24"/>
    <x v="0"/>
    <n v="233519.76"/>
    <n v="-80492.243199999968"/>
    <n v="-77928.684639999978"/>
    <x v="1"/>
    <x v="0"/>
    <x v="1"/>
    <x v="8"/>
    <x v="0"/>
    <x v="1"/>
    <x v="0"/>
    <n v="-76463.34"/>
    <n v="-78978.69"/>
    <x v="0"/>
    <x v="0"/>
    <x v="0"/>
    <n v="69778.55"/>
    <n v="76463.34"/>
    <n v="0"/>
    <x v="0"/>
    <m/>
  </r>
  <r>
    <n v="25038"/>
    <n v="596"/>
    <d v="2001-06-04T00:00:00"/>
    <x v="15"/>
    <n v="9993895"/>
    <x v="8"/>
    <x v="0"/>
    <n v="127977.44"/>
    <n v="32383"/>
    <n v="31351.65"/>
    <n v="32383"/>
    <n v="4.0819999999999999"/>
    <n v="3.24"/>
    <x v="0"/>
    <n v="104920.92"/>
    <n v="-27266.48599999999"/>
    <n v="-26398.089299999989"/>
    <x v="1"/>
    <x v="0"/>
    <x v="1"/>
    <x v="8"/>
    <x v="0"/>
    <x v="1"/>
    <x v="0"/>
    <n v="-25739.71"/>
    <n v="-26586.44"/>
    <x v="0"/>
    <x v="4"/>
    <x v="0"/>
    <n v="31351.65"/>
    <n v="25739.71"/>
    <n v="0"/>
    <x v="0"/>
    <m/>
  </r>
  <r>
    <n v="25059"/>
    <n v="479"/>
    <d v="2001-06-06T00:00:00"/>
    <x v="15"/>
    <n v="9993568"/>
    <x v="8"/>
    <x v="0"/>
    <n v="345740.53"/>
    <n v="83555"/>
    <n v="80893.899999999994"/>
    <n v="83555"/>
    <n v="4.274"/>
    <n v="3.24"/>
    <x v="0"/>
    <n v="270718.2"/>
    <n v="-86395.87"/>
    <n v="-83644.292599999972"/>
    <x v="1"/>
    <x v="0"/>
    <x v="1"/>
    <x v="8"/>
    <x v="0"/>
    <x v="1"/>
    <x v="0"/>
    <n v="-81945.52"/>
    <n v="-84641.22"/>
    <x v="0"/>
    <x v="0"/>
    <x v="0"/>
    <n v="80893.899999999994"/>
    <n v="81945.52"/>
    <n v="0"/>
    <x v="0"/>
    <s v="DS #000479"/>
  </r>
  <r>
    <n v="25070"/>
    <n v="593"/>
    <d v="2001-06-06T00:00:00"/>
    <x v="15"/>
    <n v="9993887"/>
    <x v="8"/>
    <x v="0"/>
    <n v="161772.68"/>
    <n v="41207"/>
    <n v="39894.620000000003"/>
    <n v="41207"/>
    <n v="4.0549999999999997"/>
    <n v="3.24"/>
    <x v="0"/>
    <n v="133510.68"/>
    <n v="-33583.70499999998"/>
    <n v="-32514.115299999983"/>
    <x v="1"/>
    <x v="0"/>
    <x v="1"/>
    <x v="8"/>
    <x v="0"/>
    <x v="1"/>
    <x v="0"/>
    <n v="-31676.33"/>
    <n v="-32718.36"/>
    <x v="0"/>
    <x v="1"/>
    <x v="0"/>
    <n v="39894.620000000003"/>
    <n v="31676.33"/>
    <n v="0"/>
    <x v="0"/>
    <m/>
  </r>
  <r>
    <n v="25071"/>
    <n v="445"/>
    <d v="2001-06-06T00:00:00"/>
    <x v="15"/>
    <n v="9993440"/>
    <x v="8"/>
    <x v="0"/>
    <n v="146854.97"/>
    <n v="33596"/>
    <n v="32526.02"/>
    <n v="33596"/>
    <n v="4.5149999999999997"/>
    <n v="3.24"/>
    <x v="0"/>
    <n v="108851.04"/>
    <n v="-42834.9"/>
    <n v="-41470.675499999983"/>
    <x v="1"/>
    <x v="0"/>
    <x v="1"/>
    <x v="8"/>
    <x v="0"/>
    <x v="1"/>
    <x v="0"/>
    <n v="-40787.629999999997"/>
    <n v="-42129.38"/>
    <x v="0"/>
    <x v="0"/>
    <x v="0"/>
    <n v="32526.02"/>
    <n v="40787.629999999997"/>
    <n v="0"/>
    <x v="0"/>
    <s v="DS #000445"/>
  </r>
  <r>
    <n v="25181"/>
    <n v="621"/>
    <d v="2001-06-13T00:00:00"/>
    <x v="15"/>
    <n v="9994009"/>
    <x v="8"/>
    <x v="0"/>
    <n v="182141.32"/>
    <n v="44518"/>
    <n v="43100.17"/>
    <n v="44518"/>
    <n v="4.226"/>
    <n v="3.24"/>
    <x v="0"/>
    <n v="144238.32"/>
    <n v="-43894.747999999992"/>
    <n v="-42496.767619999991"/>
    <x v="1"/>
    <x v="0"/>
    <x v="1"/>
    <x v="8"/>
    <x v="0"/>
    <x v="1"/>
    <x v="0"/>
    <n v="-41591.660000000003"/>
    <n v="-42959.87"/>
    <x v="0"/>
    <x v="0"/>
    <x v="0"/>
    <n v="43100.17"/>
    <n v="41591.660000000003"/>
    <n v="0"/>
    <x v="0"/>
    <m/>
  </r>
  <r>
    <n v="25182"/>
    <n v="621"/>
    <d v="2001-06-13T00:00:00"/>
    <x v="15"/>
    <n v="9994008"/>
    <x v="8"/>
    <x v="0"/>
    <n v="245938.65"/>
    <n v="60111"/>
    <n v="58196.56"/>
    <n v="60111"/>
    <n v="4.226"/>
    <n v="3.24"/>
    <x v="0"/>
    <n v="194759.64"/>
    <n v="-59269.445999999989"/>
    <n v="-57381.808159999986"/>
    <x v="1"/>
    <x v="0"/>
    <x v="1"/>
    <x v="8"/>
    <x v="0"/>
    <x v="1"/>
    <x v="0"/>
    <n v="-56159.68"/>
    <n v="-58007.11"/>
    <x v="0"/>
    <x v="2"/>
    <x v="0"/>
    <n v="58196.56"/>
    <n v="56159.68"/>
    <n v="0"/>
    <x v="0"/>
    <m/>
  </r>
  <r>
    <n v="26646"/>
    <n v="725"/>
    <d v="2001-07-09T00:00:00"/>
    <x v="15"/>
    <n v="9995438"/>
    <x v="8"/>
    <x v="0"/>
    <n v="156727"/>
    <n v="41223"/>
    <n v="39910.11"/>
    <n v="41223"/>
    <n v="3.927"/>
    <n v="3.24"/>
    <x v="0"/>
    <n v="133562.51999999999"/>
    <n v="-28320.200999999994"/>
    <n v="-27418.245569999995"/>
    <x v="1"/>
    <x v="0"/>
    <x v="1"/>
    <x v="8"/>
    <x v="0"/>
    <x v="1"/>
    <x v="0"/>
    <n v="-26580.13"/>
    <n v="-27454.52"/>
    <x v="0"/>
    <x v="0"/>
    <x v="0"/>
    <n v="39910.11"/>
    <n v="26580.13"/>
    <n v="0"/>
    <x v="0"/>
    <m/>
  </r>
  <r>
    <n v="26851"/>
    <n v="709"/>
    <d v="2001-07-27T00:00:00"/>
    <x v="15"/>
    <n v="9994223"/>
    <x v="8"/>
    <x v="0"/>
    <n v="403037.81"/>
    <n v="110776"/>
    <n v="107247.95"/>
    <n v="110776"/>
    <n v="3.758"/>
    <n v="3.24"/>
    <x v="0"/>
    <n v="358914.24"/>
    <n v="-57381.967999999979"/>
    <n v="-55554.438099999978"/>
    <x v="1"/>
    <x v="0"/>
    <x v="1"/>
    <x v="8"/>
    <x v="0"/>
    <x v="1"/>
    <x v="0"/>
    <n v="-53302.23"/>
    <n v="-55055.67"/>
    <x v="0"/>
    <x v="2"/>
    <x v="0"/>
    <n v="107247.95"/>
    <n v="53302.23"/>
    <n v="0"/>
    <x v="0"/>
    <m/>
  </r>
  <r>
    <n v="27044"/>
    <n v="812"/>
    <d v="2001-08-06T00:00:00"/>
    <x v="15"/>
    <n v="9995738"/>
    <x v="8"/>
    <x v="0"/>
    <n v="382114.5"/>
    <n v="106041"/>
    <n v="102663.76"/>
    <n v="106041"/>
    <n v="3.722"/>
    <n v="3.24"/>
    <x v="0"/>
    <n v="343572.84"/>
    <n v="-51111.761999999973"/>
    <n v="-49483.932319999971"/>
    <x v="1"/>
    <x v="0"/>
    <x v="1"/>
    <x v="8"/>
    <x v="0"/>
    <x v="1"/>
    <x v="0"/>
    <n v="-47327.99"/>
    <n v="-48884.9"/>
    <x v="0"/>
    <x v="2"/>
    <x v="0"/>
    <n v="102663.76"/>
    <n v="47327.99"/>
    <n v="0"/>
    <x v="0"/>
    <m/>
  </r>
  <r>
    <n v="28058"/>
    <n v="782"/>
    <d v="2001-09-10T00:00:00"/>
    <x v="15"/>
    <n v="9995718"/>
    <x v="8"/>
    <x v="0"/>
    <n v="176364.33"/>
    <n v="46768"/>
    <n v="45278.51"/>
    <n v="46768"/>
    <n v="3.8950999999999998"/>
    <n v="3.24"/>
    <x v="0"/>
    <n v="151528.32000000001"/>
    <n v="-30637.71679999998"/>
    <n v="-29661.951900999982"/>
    <x v="1"/>
    <x v="0"/>
    <x v="1"/>
    <x v="8"/>
    <x v="0"/>
    <x v="1"/>
    <x v="0"/>
    <n v="-28711.1"/>
    <n v="-29655.59"/>
    <x v="0"/>
    <x v="2"/>
    <x v="0"/>
    <n v="45278.51"/>
    <n v="28711.1"/>
    <n v="0"/>
    <x v="0"/>
    <m/>
  </r>
  <r>
    <n v="28094"/>
    <n v="833"/>
    <d v="2001-09-18T00:00:00"/>
    <x v="15"/>
    <n v="9996554"/>
    <x v="8"/>
    <x v="0"/>
    <n v="23131.08"/>
    <n v="6600"/>
    <n v="6389.8"/>
    <n v="6600"/>
    <n v="3.62"/>
    <n v="3.24"/>
    <x v="0"/>
    <n v="21384"/>
    <n v="-2508"/>
    <n v="-2428.1239999999993"/>
    <x v="1"/>
    <x v="0"/>
    <x v="1"/>
    <x v="8"/>
    <x v="0"/>
    <x v="1"/>
    <x v="0"/>
    <n v="-2293.94"/>
    <n v="-2369.4"/>
    <x v="0"/>
    <x v="9"/>
    <x v="0"/>
    <n v="6389.8"/>
    <n v="2293.94"/>
    <n v="0"/>
    <x v="0"/>
    <m/>
  </r>
  <r>
    <n v="28096"/>
    <n v="833"/>
    <d v="2001-09-18T00:00:00"/>
    <x v="15"/>
    <n v="9996554"/>
    <x v="8"/>
    <x v="0"/>
    <n v="25433.67"/>
    <n v="7257"/>
    <n v="7025.88"/>
    <n v="7257"/>
    <n v="3.62"/>
    <n v="3.24"/>
    <x v="0"/>
    <n v="23512.68"/>
    <n v="-2757.66"/>
    <n v="-2669.8343999999993"/>
    <x v="1"/>
    <x v="0"/>
    <x v="1"/>
    <x v="8"/>
    <x v="0"/>
    <x v="1"/>
    <x v="0"/>
    <n v="-2522.29"/>
    <n v="-2605.2600000000002"/>
    <x v="0"/>
    <x v="10"/>
    <x v="0"/>
    <n v="7025.88"/>
    <n v="2522.29"/>
    <n v="0"/>
    <x v="0"/>
    <m/>
  </r>
  <r>
    <n v="28097"/>
    <n v="833"/>
    <d v="2001-09-18T00:00:00"/>
    <x v="15"/>
    <n v="9996554"/>
    <x v="8"/>
    <x v="0"/>
    <n v="224795.51"/>
    <n v="64141"/>
    <n v="62098.21"/>
    <n v="64141"/>
    <n v="3.62"/>
    <n v="3.24"/>
    <x v="0"/>
    <n v="207816.84"/>
    <n v="-24373.58"/>
    <n v="-23597.319799999994"/>
    <x v="1"/>
    <x v="0"/>
    <x v="1"/>
    <x v="8"/>
    <x v="0"/>
    <x v="1"/>
    <x v="0"/>
    <n v="-22293.26"/>
    <n v="-23026.62"/>
    <x v="0"/>
    <x v="0"/>
    <x v="0"/>
    <n v="62098.21"/>
    <n v="22293.26"/>
    <n v="0"/>
    <x v="0"/>
    <m/>
  </r>
  <r>
    <n v="28112"/>
    <n v="825"/>
    <d v="2001-09-18T00:00:00"/>
    <x v="15"/>
    <n v="9995961"/>
    <x v="8"/>
    <x v="0"/>
    <n v="841908.2"/>
    <n v="224820"/>
    <n v="217659.82"/>
    <n v="224820"/>
    <n v="3.8679999999999999"/>
    <n v="3.24"/>
    <x v="0"/>
    <n v="728416.8"/>
    <n v="-141186.96"/>
    <n v="-136690.36695999993"/>
    <x v="1"/>
    <x v="0"/>
    <x v="1"/>
    <x v="8"/>
    <x v="0"/>
    <x v="1"/>
    <x v="0"/>
    <n v="-132119.51"/>
    <n v="-136465.74"/>
    <x v="0"/>
    <x v="2"/>
    <x v="0"/>
    <n v="217659.82"/>
    <n v="132119.51"/>
    <n v="0"/>
    <x v="0"/>
    <m/>
  </r>
  <r>
    <n v="28132"/>
    <n v="844"/>
    <d v="2001-09-19T00:00:00"/>
    <x v="15"/>
    <n v="9996594"/>
    <x v="8"/>
    <x v="0"/>
    <n v="41589.379999999997"/>
    <n v="12964"/>
    <n v="12551.12"/>
    <n v="12964"/>
    <n v="3.3136000000000001"/>
    <n v="3.24"/>
    <x v="0"/>
    <n v="42003.360000000001"/>
    <n v="-954.15039999999851"/>
    <n v="-923.76243199999863"/>
    <x v="1"/>
    <x v="0"/>
    <x v="1"/>
    <x v="8"/>
    <x v="0"/>
    <x v="1"/>
    <x v="0"/>
    <n v="-660.19"/>
    <n v="-681.91"/>
    <x v="0"/>
    <x v="8"/>
    <x v="0"/>
    <n v="12551.12"/>
    <n v="660.19"/>
    <n v="0"/>
    <x v="0"/>
    <m/>
  </r>
  <r>
    <n v="28134"/>
    <n v="823"/>
    <d v="2001-09-19T00:00:00"/>
    <x v="15"/>
    <n v="9995777"/>
    <x v="8"/>
    <x v="0"/>
    <n v="403252.8"/>
    <n v="111309"/>
    <n v="107763.98"/>
    <n v="111309"/>
    <n v="3.742"/>
    <n v="3.24"/>
    <x v="0"/>
    <n v="360641.16"/>
    <n v="-55877.117999999973"/>
    <n v="-54097.517959999976"/>
    <x v="1"/>
    <x v="0"/>
    <x v="1"/>
    <x v="8"/>
    <x v="0"/>
    <x v="1"/>
    <x v="0"/>
    <n v="-51834.47"/>
    <n v="-53539.63"/>
    <x v="0"/>
    <x v="2"/>
    <x v="0"/>
    <n v="107763.98"/>
    <n v="51834.47"/>
    <n v="0"/>
    <x v="0"/>
    <m/>
  </r>
  <r>
    <n v="28136"/>
    <n v="856"/>
    <d v="2001-09-19T00:00:00"/>
    <x v="15"/>
    <n v="9996666"/>
    <x v="8"/>
    <x v="0"/>
    <n v="410312.39"/>
    <n v="125797"/>
    <n v="121790.56"/>
    <n v="125797"/>
    <n v="3.3690000000000002"/>
    <n v="3.24"/>
    <x v="0"/>
    <n v="407582.28"/>
    <n v="-16227.813"/>
    <n v="-15710.982239999999"/>
    <x v="1"/>
    <x v="0"/>
    <x v="1"/>
    <x v="8"/>
    <x v="0"/>
    <x v="1"/>
    <x v="0"/>
    <n v="-13153.38"/>
    <n v="-13586.08"/>
    <x v="0"/>
    <x v="0"/>
    <x v="0"/>
    <n v="121790.56"/>
    <n v="13153.38"/>
    <n v="0"/>
    <x v="0"/>
    <m/>
  </r>
  <r>
    <n v="28137"/>
    <n v="856"/>
    <d v="2001-09-19T00:00:00"/>
    <x v="15"/>
    <n v="9996666"/>
    <x v="8"/>
    <x v="0"/>
    <n v="8708.75"/>
    <n v="2670"/>
    <n v="2584.96"/>
    <n v="2670"/>
    <n v="3.3690000000000002"/>
    <n v="3.24"/>
    <x v="0"/>
    <n v="8650.7999999999993"/>
    <n v="-344.43"/>
    <n v="-333.45983999999999"/>
    <x v="1"/>
    <x v="0"/>
    <x v="1"/>
    <x v="8"/>
    <x v="0"/>
    <x v="1"/>
    <x v="0"/>
    <n v="-279.18"/>
    <n v="-288.36"/>
    <x v="0"/>
    <x v="10"/>
    <x v="0"/>
    <n v="2584.96"/>
    <n v="279.18"/>
    <n v="0"/>
    <x v="0"/>
    <m/>
  </r>
  <r>
    <n v="28139"/>
    <n v="856"/>
    <d v="2001-09-19T00:00:00"/>
    <x v="15"/>
    <n v="9996666"/>
    <x v="8"/>
    <x v="0"/>
    <n v="175835.12"/>
    <n v="53909"/>
    <n v="52192.08"/>
    <n v="53909"/>
    <n v="3.3690000000000002"/>
    <n v="3.24"/>
    <x v="0"/>
    <n v="174665.16"/>
    <n v="-6954.2610000000004"/>
    <n v="-6732.7783200000003"/>
    <x v="1"/>
    <x v="0"/>
    <x v="1"/>
    <x v="8"/>
    <x v="0"/>
    <x v="1"/>
    <x v="0"/>
    <n v="-5636.74"/>
    <n v="-5822.17"/>
    <x v="0"/>
    <x v="4"/>
    <x v="0"/>
    <n v="52192.08"/>
    <n v="5636.74"/>
    <n v="0"/>
    <x v="0"/>
    <m/>
  </r>
  <r>
    <n v="28140"/>
    <n v="856"/>
    <d v="2001-09-19T00:00:00"/>
    <x v="15"/>
    <n v="9996666"/>
    <x v="8"/>
    <x v="0"/>
    <n v="186765.08"/>
    <n v="57260"/>
    <n v="55436.36"/>
    <n v="57260"/>
    <n v="3.3690000000000002"/>
    <n v="3.24"/>
    <x v="0"/>
    <n v="185522.4"/>
    <n v="-7386.54"/>
    <n v="-7151.2904400000007"/>
    <x v="1"/>
    <x v="0"/>
    <x v="1"/>
    <x v="8"/>
    <x v="0"/>
    <x v="1"/>
    <x v="0"/>
    <n v="-5987.13"/>
    <n v="-6184.08"/>
    <x v="0"/>
    <x v="2"/>
    <x v="0"/>
    <n v="55436.36"/>
    <n v="5987.13"/>
    <n v="0"/>
    <x v="0"/>
    <m/>
  </r>
  <r>
    <n v="28142"/>
    <n v="856"/>
    <d v="2001-09-19T00:00:00"/>
    <x v="15"/>
    <n v="9996666"/>
    <x v="8"/>
    <x v="0"/>
    <n v="364397.4"/>
    <n v="111720"/>
    <n v="108161.89"/>
    <n v="111720"/>
    <n v="3.3690000000000002"/>
    <n v="3.24"/>
    <x v="0"/>
    <n v="361972.8"/>
    <n v="-14411.88"/>
    <n v="-13952.883810000001"/>
    <x v="1"/>
    <x v="0"/>
    <x v="1"/>
    <x v="8"/>
    <x v="0"/>
    <x v="1"/>
    <x v="0"/>
    <n v="-11681.48"/>
    <n v="-12065.76"/>
    <x v="0"/>
    <x v="9"/>
    <x v="0"/>
    <n v="108161.89"/>
    <n v="11681.48"/>
    <n v="0"/>
    <x v="0"/>
    <m/>
  </r>
  <r>
    <n v="28143"/>
    <n v="856"/>
    <d v="2001-09-19T00:00:00"/>
    <x v="15"/>
    <n v="9996666"/>
    <x v="8"/>
    <x v="0"/>
    <n v="11471.41"/>
    <n v="3517"/>
    <n v="3404.99"/>
    <n v="3517"/>
    <n v="3.3690000000000002"/>
    <n v="3.24"/>
    <x v="0"/>
    <n v="11395.08"/>
    <n v="-453.69300000000004"/>
    <n v="-439.24370999999996"/>
    <x v="1"/>
    <x v="0"/>
    <x v="1"/>
    <x v="8"/>
    <x v="0"/>
    <x v="1"/>
    <x v="0"/>
    <n v="-367.74"/>
    <n v="-379.84"/>
    <x v="0"/>
    <x v="5"/>
    <x v="0"/>
    <n v="3404.99"/>
    <n v="367.74"/>
    <n v="0"/>
    <x v="0"/>
    <m/>
  </r>
  <r>
    <n v="28144"/>
    <n v="856"/>
    <d v="2001-09-19T00:00:00"/>
    <x v="15"/>
    <n v="9996666"/>
    <x v="8"/>
    <x v="0"/>
    <n v="1722.18"/>
    <n v="528"/>
    <n v="511.18"/>
    <n v="528"/>
    <n v="3.3690000000000002"/>
    <n v="3.24"/>
    <x v="0"/>
    <n v="1710.72"/>
    <n v="-68.111999999999995"/>
    <n v="-65.942220000000006"/>
    <x v="1"/>
    <x v="0"/>
    <x v="1"/>
    <x v="8"/>
    <x v="0"/>
    <x v="1"/>
    <x v="0"/>
    <n v="-55.21"/>
    <n v="-57.02"/>
    <x v="0"/>
    <x v="6"/>
    <x v="0"/>
    <n v="511.18"/>
    <n v="55.21"/>
    <n v="0"/>
    <x v="0"/>
    <m/>
  </r>
  <r>
    <n v="28303"/>
    <n v="878"/>
    <d v="2001-09-24T00:00:00"/>
    <x v="15"/>
    <n v="9996818"/>
    <x v="8"/>
    <x v="0"/>
    <n v="49106.23"/>
    <n v="16346"/>
    <n v="15825.4"/>
    <n v="16346"/>
    <n v="3.1030000000000002"/>
    <n v="3.24"/>
    <x v="0"/>
    <n v="52961.04"/>
    <n v="2239.402"/>
    <n v="2168.0798"/>
    <x v="1"/>
    <x v="0"/>
    <x v="1"/>
    <x v="8"/>
    <x v="0"/>
    <x v="1"/>
    <x v="0"/>
    <n v="2500.41"/>
    <n v="2582.67"/>
    <x v="0"/>
    <x v="1"/>
    <x v="0"/>
    <n v="15825.4"/>
    <n v="-2500.41"/>
    <n v="0"/>
    <x v="0"/>
    <m/>
  </r>
  <r>
    <n v="25098"/>
    <n v="437"/>
    <d v="2001-06-07T00:00:00"/>
    <x v="16"/>
    <n v="9993933"/>
    <x v="0"/>
    <x v="0"/>
    <n v="39680.11"/>
    <n v="155181"/>
    <n v="149736.26999999999"/>
    <n v="155181"/>
    <n v="0.26500000000000001"/>
    <n v="0.19"/>
    <x v="0"/>
    <n v="29484.39"/>
    <n v="-11638.575000000003"/>
    <n v="-11230.22025"/>
    <x v="0"/>
    <x v="0"/>
    <x v="0"/>
    <x v="0"/>
    <x v="0"/>
    <x v="1"/>
    <x v="0"/>
    <n v="-13476.26"/>
    <n v="-13966.29"/>
    <x v="0"/>
    <x v="0"/>
    <x v="0"/>
    <n v="0"/>
    <n v="13476.26"/>
    <n v="149736.26999999999"/>
    <x v="0"/>
    <m/>
  </r>
  <r>
    <n v="20890"/>
    <m/>
    <d v="2000-11-06T00:00:00"/>
    <x v="16"/>
    <n v="319933"/>
    <x v="3"/>
    <x v="0"/>
    <n v="-0.36"/>
    <n v="15"/>
    <n v="14.47"/>
    <n v="15"/>
    <n v="-2.5000000000000001E-2"/>
    <n v="-0.01"/>
    <x v="0"/>
    <n v="-0.15"/>
    <n v="0.22500000000000001"/>
    <n v="0.21705000000000002"/>
    <x v="0"/>
    <x v="0"/>
    <x v="0"/>
    <x v="3"/>
    <x v="0"/>
    <x v="1"/>
    <x v="0"/>
    <n v="0.04"/>
    <n v="0.04"/>
    <x v="0"/>
    <x v="2"/>
    <x v="0"/>
    <n v="0"/>
    <n v="-0.04"/>
    <n v="14.47"/>
    <x v="0"/>
    <s v="Sonat Financial Buy - N73427.B Input as Physical s/b Financi"/>
  </r>
  <r>
    <n v="27284"/>
    <n v="824"/>
    <d v="2001-08-20T00:00:00"/>
    <x v="16"/>
    <n v="9995964"/>
    <x v="3"/>
    <x v="0"/>
    <n v="-3169.73"/>
    <n v="262799"/>
    <n v="253578.35"/>
    <n v="262799"/>
    <n v="-1.2500000000000001E-2"/>
    <n v="-0.01"/>
    <x v="0"/>
    <n v="-2627.99"/>
    <n v="656.99749999999995"/>
    <n v="633.94587500000011"/>
    <x v="0"/>
    <x v="0"/>
    <x v="0"/>
    <x v="3"/>
    <x v="0"/>
    <x v="1"/>
    <x v="0"/>
    <n v="-2535.7800000000002"/>
    <n v="-2627.99"/>
    <x v="0"/>
    <x v="2"/>
    <x v="0"/>
    <n v="0"/>
    <n v="2535.7800000000002"/>
    <n v="253578.35"/>
    <x v="0"/>
    <m/>
  </r>
  <r>
    <n v="9941"/>
    <m/>
    <d v="2000-07-07T00:00:00"/>
    <x v="16"/>
    <n v="319941"/>
    <x v="4"/>
    <x v="0"/>
    <n v="129.68"/>
    <n v="-3840"/>
    <n v="-3705.27"/>
    <n v="3840"/>
    <n v="-3.5000000000000003E-2"/>
    <n v="-0.05"/>
    <x v="0"/>
    <n v="192"/>
    <n v="57.6"/>
    <n v="55.579049999999995"/>
    <x v="0"/>
    <x v="0"/>
    <x v="0"/>
    <x v="4"/>
    <x v="0"/>
    <x v="0"/>
    <x v="0"/>
    <n v="111.16"/>
    <n v="115.2"/>
    <x v="0"/>
    <x v="0"/>
    <x v="0"/>
    <n v="0"/>
    <n v="-111.16"/>
    <n v="-3705.27"/>
    <x v="0"/>
    <s v="Tetco-ELA Sale Financial - N73425.A"/>
  </r>
  <r>
    <n v="9952"/>
    <m/>
    <d v="2000-07-07T00:00:00"/>
    <x v="16"/>
    <n v="319952"/>
    <x v="5"/>
    <x v="0"/>
    <n v="-100.74"/>
    <n v="3480"/>
    <n v="3357.9"/>
    <n v="3480"/>
    <n v="-0.03"/>
    <n v="0.36"/>
    <x v="0"/>
    <n v="1252.8"/>
    <n v="1357.2"/>
    <n v="1309.5810000000001"/>
    <x v="0"/>
    <x v="0"/>
    <x v="0"/>
    <x v="5"/>
    <x v="0"/>
    <x v="1"/>
    <x v="0"/>
    <n v="1309.58"/>
    <n v="1357.2"/>
    <x v="0"/>
    <x v="0"/>
    <x v="0"/>
    <n v="0"/>
    <n v="-1309.58"/>
    <n v="3357.9"/>
    <x v="0"/>
    <s v="TetcoM3 Buy Financial - N73425.8"/>
  </r>
  <r>
    <n v="27285"/>
    <n v="822"/>
    <d v="2001-08-20T00:00:00"/>
    <x v="16"/>
    <n v="9995965"/>
    <x v="6"/>
    <x v="0"/>
    <n v="4796.2"/>
    <n v="68560"/>
    <n v="66154.48"/>
    <n v="68560"/>
    <n v="7.2499999999999995E-2"/>
    <n v="7.0000000000000007E-2"/>
    <x v="0"/>
    <n v="4799.2"/>
    <n v="-171.39999999999921"/>
    <n v="-165.38619999999921"/>
    <x v="0"/>
    <x v="0"/>
    <x v="0"/>
    <x v="6"/>
    <x v="0"/>
    <x v="1"/>
    <x v="0"/>
    <n v="-1157.7"/>
    <n v="-1199.8"/>
    <x v="0"/>
    <x v="2"/>
    <x v="0"/>
    <n v="0"/>
    <n v="1157.7"/>
    <n v="66154.48"/>
    <x v="0"/>
    <m/>
  </r>
  <r>
    <n v="23886"/>
    <n v="393"/>
    <d v="2001-03-29T00:00:00"/>
    <x v="16"/>
    <n v="9992931"/>
    <x v="8"/>
    <x v="0"/>
    <n v="-408640.94"/>
    <n v="-100000"/>
    <n v="-96491.37"/>
    <n v="100000"/>
    <n v="4.2350000000000003"/>
    <n v="3.085"/>
    <x v="0"/>
    <n v="-308500"/>
    <n v="115000"/>
    <n v="110965.07550000004"/>
    <x v="1"/>
    <x v="0"/>
    <x v="1"/>
    <x v="8"/>
    <x v="0"/>
    <x v="0"/>
    <x v="0"/>
    <n v="107973.84"/>
    <n v="111900"/>
    <x v="0"/>
    <x v="1"/>
    <x v="0"/>
    <n v="-96491.37"/>
    <n v="-107973.84"/>
    <n v="0"/>
    <x v="0"/>
    <s v="DS #000393"/>
  </r>
  <r>
    <n v="24215"/>
    <n v="409"/>
    <d v="2001-04-18T00:00:00"/>
    <x v="16"/>
    <n v="9993176"/>
    <x v="8"/>
    <x v="0"/>
    <n v="-196131.87"/>
    <n v="-49492"/>
    <n v="-47755.51"/>
    <n v="49492"/>
    <n v="4.1070000000000002"/>
    <n v="3.085"/>
    <x v="0"/>
    <n v="-152682.82"/>
    <n v="50580.824000000015"/>
    <n v="48806.13122000001"/>
    <x v="1"/>
    <x v="0"/>
    <x v="1"/>
    <x v="8"/>
    <x v="0"/>
    <x v="0"/>
    <x v="0"/>
    <n v="47325.71"/>
    <n v="49046.57"/>
    <x v="0"/>
    <x v="1"/>
    <x v="0"/>
    <n v="-47755.51"/>
    <n v="-47325.71"/>
    <n v="0"/>
    <x v="0"/>
    <s v="DS #000409"/>
  </r>
  <r>
    <n v="24456"/>
    <n v="438"/>
    <d v="2001-04-26T00:00:00"/>
    <x v="16"/>
    <n v="9993420"/>
    <x v="8"/>
    <x v="0"/>
    <n v="-1444.77"/>
    <n v="-350"/>
    <n v="-337.72"/>
    <n v="350"/>
    <n v="4.2779999999999996"/>
    <n v="3.085"/>
    <x v="0"/>
    <n v="-1079.75"/>
    <n v="417.55"/>
    <n v="402.89995999999991"/>
    <x v="1"/>
    <x v="0"/>
    <x v="1"/>
    <x v="8"/>
    <x v="0"/>
    <x v="0"/>
    <x v="0"/>
    <n v="392.43"/>
    <n v="406.7"/>
    <x v="0"/>
    <x v="1"/>
    <x v="0"/>
    <n v="-337.72"/>
    <n v="-392.43"/>
    <n v="0"/>
    <x v="0"/>
    <s v="DS #0000438"/>
  </r>
  <r>
    <n v="28125"/>
    <n v="833"/>
    <d v="2001-09-19T00:00:00"/>
    <x v="16"/>
    <n v="9996553"/>
    <x v="8"/>
    <x v="0"/>
    <n v="-160191.9"/>
    <n v="-45861"/>
    <n v="-44251.91"/>
    <n v="45861"/>
    <n v="3.62"/>
    <n v="3.085"/>
    <x v="0"/>
    <n v="-141481.185"/>
    <n v="24535.635000000006"/>
    <n v="23674.771850000008"/>
    <x v="1"/>
    <x v="0"/>
    <x v="1"/>
    <x v="8"/>
    <x v="0"/>
    <x v="0"/>
    <x v="0"/>
    <n v="22302.959999999999"/>
    <n v="23113.94"/>
    <x v="0"/>
    <x v="4"/>
    <x v="0"/>
    <n v="-44251.91"/>
    <n v="-22302.959999999999"/>
    <n v="0"/>
    <x v="0"/>
    <m/>
  </r>
  <r>
    <n v="28126"/>
    <n v="833"/>
    <d v="2001-09-19T00:00:00"/>
    <x v="16"/>
    <n v="9996553"/>
    <x v="8"/>
    <x v="0"/>
    <n v="-129041.44"/>
    <n v="-36943"/>
    <n v="-35646.81"/>
    <n v="36943"/>
    <n v="3.62"/>
    <n v="3.085"/>
    <x v="0"/>
    <n v="-113969.155"/>
    <n v="19764.505000000005"/>
    <n v="19071.043350000004"/>
    <x v="1"/>
    <x v="0"/>
    <x v="1"/>
    <x v="8"/>
    <x v="0"/>
    <x v="0"/>
    <x v="0"/>
    <n v="17965.990000000002"/>
    <n v="18619.27"/>
    <x v="0"/>
    <x v="1"/>
    <x v="0"/>
    <n v="-35646.81"/>
    <n v="-17965.990000000002"/>
    <n v="0"/>
    <x v="0"/>
    <m/>
  </r>
  <r>
    <n v="28304"/>
    <n v="878"/>
    <d v="2001-09-24T00:00:00"/>
    <x v="16"/>
    <n v="9996818"/>
    <x v="8"/>
    <x v="0"/>
    <n v="-30910.58"/>
    <n v="-10885"/>
    <n v="-10503.09"/>
    <n v="10885"/>
    <n v="2.9430000000000001"/>
    <n v="3.085"/>
    <x v="0"/>
    <n v="-33580.224999999999"/>
    <n v="-1545.67"/>
    <n v="-1491.438779999999"/>
    <x v="1"/>
    <x v="0"/>
    <x v="1"/>
    <x v="8"/>
    <x v="0"/>
    <x v="0"/>
    <x v="0"/>
    <n v="-1817.03"/>
    <n v="-1883.1"/>
    <x v="0"/>
    <x v="2"/>
    <x v="0"/>
    <n v="-10503.09"/>
    <n v="1817.03"/>
    <n v="0"/>
    <x v="0"/>
    <m/>
  </r>
  <r>
    <n v="9918"/>
    <m/>
    <d v="2000-07-07T00:00:00"/>
    <x v="16"/>
    <n v="319918"/>
    <x v="8"/>
    <x v="0"/>
    <n v="34.17"/>
    <n v="15"/>
    <n v="14.47"/>
    <n v="15"/>
    <n v="2.3607999999999998"/>
    <n v="3.1"/>
    <x v="0"/>
    <n v="46.5"/>
    <n v="11.088000000000005"/>
    <n v="10.696224000000004"/>
    <x v="1"/>
    <x v="0"/>
    <x v="1"/>
    <x v="8"/>
    <x v="0"/>
    <x v="1"/>
    <x v="0"/>
    <n v="10.93"/>
    <n v="11.33"/>
    <x v="0"/>
    <x v="2"/>
    <x v="0"/>
    <n v="14.47"/>
    <n v="-10.93"/>
    <n v="0"/>
    <x v="0"/>
    <s v="Nymex Buy N73425.2"/>
  </r>
  <r>
    <n v="22571"/>
    <n v="295"/>
    <d v="2001-02-16T00:00:00"/>
    <x v="16"/>
    <n v="9991566"/>
    <x v="8"/>
    <x v="0"/>
    <n v="367029.03"/>
    <n v="85000"/>
    <n v="82017.66"/>
    <n v="85000"/>
    <n v="4.4749999999999996"/>
    <n v="3.1"/>
    <x v="0"/>
    <n v="263500"/>
    <n v="-116875"/>
    <n v="-112774.28249999997"/>
    <x v="1"/>
    <x v="0"/>
    <x v="1"/>
    <x v="8"/>
    <x v="0"/>
    <x v="1"/>
    <x v="0"/>
    <n v="-111462"/>
    <n v="-115515"/>
    <x v="0"/>
    <x v="0"/>
    <x v="0"/>
    <n v="82017.66"/>
    <n v="111462"/>
    <n v="0"/>
    <x v="0"/>
    <s v="DS #000295"/>
  </r>
  <r>
    <n v="22572"/>
    <n v="295"/>
    <d v="2001-02-16T00:00:00"/>
    <x v="16"/>
    <n v="9991566"/>
    <x v="8"/>
    <x v="0"/>
    <n v="237489.37"/>
    <n v="55000"/>
    <n v="53070.25"/>
    <n v="55000"/>
    <n v="4.4749999999999996"/>
    <n v="3.1"/>
    <x v="0"/>
    <n v="170500"/>
    <n v="-75625"/>
    <n v="-72971.593749999971"/>
    <x v="1"/>
    <x v="0"/>
    <x v="1"/>
    <x v="8"/>
    <x v="0"/>
    <x v="1"/>
    <x v="0"/>
    <n v="-72122.47"/>
    <n v="-74745"/>
    <x v="0"/>
    <x v="0"/>
    <x v="0"/>
    <n v="53070.25"/>
    <n v="72122.47"/>
    <n v="0"/>
    <x v="0"/>
    <s v="DS #000295"/>
  </r>
  <r>
    <n v="23777"/>
    <n v="347"/>
    <d v="2001-03-19T00:00:00"/>
    <x v="16"/>
    <n v="9992814"/>
    <x v="8"/>
    <x v="0"/>
    <n v="141627.06"/>
    <n v="34158"/>
    <n v="32959.519999999997"/>
    <n v="34158"/>
    <n v="4.2969999999999997"/>
    <n v="3.1"/>
    <x v="0"/>
    <n v="105889.8"/>
    <n v="-40887.125999999989"/>
    <n v="-39452.545439999987"/>
    <x v="1"/>
    <x v="0"/>
    <x v="1"/>
    <x v="8"/>
    <x v="0"/>
    <x v="1"/>
    <x v="0"/>
    <n v="-38925.19"/>
    <n v="-40340.6"/>
    <x v="0"/>
    <x v="2"/>
    <x v="0"/>
    <n v="32959.519999999997"/>
    <n v="38925.19"/>
    <n v="0"/>
    <x v="0"/>
    <s v="DS #000347"/>
  </r>
  <r>
    <n v="23778"/>
    <n v="347"/>
    <d v="2001-03-19T00:00:00"/>
    <x v="16"/>
    <n v="9992814"/>
    <x v="8"/>
    <x v="0"/>
    <n v="105728.97"/>
    <n v="25500"/>
    <n v="24605.3"/>
    <n v="25500"/>
    <n v="4.2969999999999997"/>
    <n v="3.1"/>
    <x v="0"/>
    <n v="79050"/>
    <n v="-30523.5"/>
    <n v="-29452.544099999988"/>
    <x v="1"/>
    <x v="0"/>
    <x v="1"/>
    <x v="8"/>
    <x v="0"/>
    <x v="1"/>
    <x v="0"/>
    <n v="-29058.86"/>
    <n v="-30115.5"/>
    <x v="0"/>
    <x v="0"/>
    <x v="0"/>
    <n v="24605.3"/>
    <n v="29058.86"/>
    <n v="0"/>
    <x v="0"/>
    <s v="DS #000347"/>
  </r>
  <r>
    <n v="23779"/>
    <n v="347"/>
    <d v="2001-03-19T00:00:00"/>
    <x v="16"/>
    <n v="9992814"/>
    <x v="8"/>
    <x v="0"/>
    <n v="4975.4799999999996"/>
    <n v="1200"/>
    <n v="1157.9000000000001"/>
    <n v="1200"/>
    <n v="4.2969999999999997"/>
    <n v="3.1"/>
    <x v="0"/>
    <n v="3720"/>
    <n v="-1436.4"/>
    <n v="-1386.0062999999996"/>
    <x v="1"/>
    <x v="0"/>
    <x v="1"/>
    <x v="8"/>
    <x v="0"/>
    <x v="1"/>
    <x v="0"/>
    <n v="-1367.48"/>
    <n v="-1417.2"/>
    <x v="0"/>
    <x v="0"/>
    <x v="0"/>
    <n v="1157.9000000000001"/>
    <n v="1367.48"/>
    <n v="0"/>
    <x v="0"/>
    <s v="DS #000347"/>
  </r>
  <r>
    <n v="23784"/>
    <n v="347"/>
    <d v="2001-03-19T00:00:00"/>
    <x v="16"/>
    <n v="9992814"/>
    <x v="8"/>
    <x v="0"/>
    <n v="258310.38"/>
    <n v="62300"/>
    <n v="60114.12"/>
    <n v="62300"/>
    <n v="4.2969999999999997"/>
    <n v="3.1"/>
    <x v="0"/>
    <n v="193130"/>
    <n v="-74573.100000000006"/>
    <n v="-71956.601639999979"/>
    <x v="1"/>
    <x v="0"/>
    <x v="1"/>
    <x v="8"/>
    <x v="0"/>
    <x v="1"/>
    <x v="0"/>
    <n v="-70994.78"/>
    <n v="-73576.3"/>
    <x v="0"/>
    <x v="0"/>
    <x v="0"/>
    <n v="60114.12"/>
    <n v="70994.78"/>
    <n v="0"/>
    <x v="0"/>
    <s v="DS #000347"/>
  </r>
  <r>
    <n v="23785"/>
    <n v="347"/>
    <d v="2001-03-19T00:00:00"/>
    <x v="16"/>
    <n v="9992814"/>
    <x v="8"/>
    <x v="0"/>
    <n v="91217.15"/>
    <n v="22000"/>
    <n v="21228.1"/>
    <n v="22000"/>
    <n v="4.2969999999999997"/>
    <n v="3.1"/>
    <x v="0"/>
    <n v="68200"/>
    <n v="-26334"/>
    <n v="-25410.035699999989"/>
    <x v="1"/>
    <x v="0"/>
    <x v="1"/>
    <x v="8"/>
    <x v="0"/>
    <x v="1"/>
    <x v="0"/>
    <n v="-25070.39"/>
    <n v="-25982"/>
    <x v="0"/>
    <x v="2"/>
    <x v="0"/>
    <n v="21228.1"/>
    <n v="25070.39"/>
    <n v="0"/>
    <x v="0"/>
    <s v="DS #000347"/>
  </r>
  <r>
    <n v="23801"/>
    <n v="348"/>
    <d v="2001-03-19T00:00:00"/>
    <x v="16"/>
    <n v="9992815"/>
    <x v="8"/>
    <x v="0"/>
    <n v="9223.94"/>
    <n v="2182"/>
    <n v="2105.44"/>
    <n v="2182"/>
    <n v="4.3810000000000002"/>
    <n v="3.1"/>
    <x v="0"/>
    <n v="6764.2"/>
    <n v="-2795.1420000000003"/>
    <n v="-2697.0686400000004"/>
    <x v="1"/>
    <x v="0"/>
    <x v="1"/>
    <x v="8"/>
    <x v="0"/>
    <x v="1"/>
    <x v="0"/>
    <n v="-2663.38"/>
    <n v="-2760.23"/>
    <x v="0"/>
    <x v="2"/>
    <x v="0"/>
    <n v="2105.44"/>
    <n v="2663.38"/>
    <n v="0"/>
    <x v="0"/>
    <s v="DS #000348"/>
  </r>
  <r>
    <n v="23914"/>
    <n v="359"/>
    <d v="2001-03-30T00:00:00"/>
    <x v="16"/>
    <n v="9992882"/>
    <x v="8"/>
    <x v="0"/>
    <n v="37763.120000000003"/>
    <n v="9093"/>
    <n v="8773.9599999999991"/>
    <n v="9093"/>
    <n v="4.3040000000000003"/>
    <n v="3.1"/>
    <x v="0"/>
    <n v="28188.3"/>
    <n v="-10947.972000000002"/>
    <n v="-10563.84784"/>
    <x v="1"/>
    <x v="0"/>
    <x v="1"/>
    <x v="8"/>
    <x v="0"/>
    <x v="1"/>
    <x v="0"/>
    <n v="-10423.459999999999"/>
    <n v="-10802.48"/>
    <x v="0"/>
    <x v="2"/>
    <x v="0"/>
    <n v="8773.9599999999991"/>
    <n v="10423.459999999999"/>
    <n v="0"/>
    <x v="0"/>
    <s v="DS #000359"/>
  </r>
  <r>
    <n v="24140"/>
    <n v="404"/>
    <d v="2001-04-11T00:00:00"/>
    <x v="16"/>
    <n v="9993134"/>
    <x v="8"/>
    <x v="0"/>
    <n v="139286.54999999999"/>
    <n v="34353"/>
    <n v="33147.68"/>
    <n v="34353"/>
    <n v="4.202"/>
    <n v="3.1"/>
    <x v="0"/>
    <n v="106494.3"/>
    <n v="-37857.005999999994"/>
    <n v="-36528.743359999993"/>
    <x v="1"/>
    <x v="0"/>
    <x v="1"/>
    <x v="8"/>
    <x v="0"/>
    <x v="1"/>
    <x v="0"/>
    <n v="-35998.379999999997"/>
    <n v="-37307.360000000001"/>
    <x v="0"/>
    <x v="0"/>
    <x v="0"/>
    <n v="33147.68"/>
    <n v="35998.379999999997"/>
    <n v="0"/>
    <x v="0"/>
    <s v="DS #000404"/>
  </r>
  <r>
    <n v="24193"/>
    <n v="408"/>
    <d v="2001-04-17T00:00:00"/>
    <x v="16"/>
    <n v="9993174"/>
    <x v="8"/>
    <x v="0"/>
    <n v="173435.49"/>
    <n v="41937"/>
    <n v="40465.58"/>
    <n v="41937"/>
    <n v="4.2859999999999996"/>
    <n v="3.1"/>
    <x v="0"/>
    <n v="130004.7"/>
    <n v="-49737.281999999977"/>
    <n v="-47992.177879999981"/>
    <x v="1"/>
    <x v="0"/>
    <x v="1"/>
    <x v="8"/>
    <x v="0"/>
    <x v="1"/>
    <x v="0"/>
    <n v="-47344.73"/>
    <n v="-49066.29"/>
    <x v="0"/>
    <x v="0"/>
    <x v="0"/>
    <n v="40465.58"/>
    <n v="47344.73"/>
    <n v="0"/>
    <x v="0"/>
    <s v="DS #000408"/>
  </r>
  <r>
    <n v="24224"/>
    <n v="412"/>
    <d v="2001-04-18T00:00:00"/>
    <x v="16"/>
    <n v="9993198"/>
    <x v="8"/>
    <x v="0"/>
    <n v="136605.89000000001"/>
    <n v="33983"/>
    <n v="32790.660000000003"/>
    <n v="33983"/>
    <n v="4.1660000000000004"/>
    <n v="3.1"/>
    <x v="0"/>
    <n v="105347.3"/>
    <n v="-36225.878000000012"/>
    <n v="-34954.843560000016"/>
    <x v="1"/>
    <x v="0"/>
    <x v="1"/>
    <x v="8"/>
    <x v="0"/>
    <x v="1"/>
    <x v="0"/>
    <n v="-34430.19"/>
    <n v="-35682.15"/>
    <x v="0"/>
    <x v="2"/>
    <x v="0"/>
    <n v="32790.660000000003"/>
    <n v="34430.19"/>
    <n v="0"/>
    <x v="0"/>
    <s v="DS#000412"/>
  </r>
  <r>
    <n v="24448"/>
    <n v="404"/>
    <d v="2001-04-26T00:00:00"/>
    <x v="16"/>
    <n v="9993133"/>
    <x v="8"/>
    <x v="0"/>
    <n v="125691.58"/>
    <n v="31000"/>
    <n v="29912.32"/>
    <n v="31000"/>
    <n v="4.202"/>
    <n v="3.1"/>
    <x v="0"/>
    <n v="96100"/>
    <n v="-34162"/>
    <n v="-32963.376639999995"/>
    <x v="1"/>
    <x v="0"/>
    <x v="1"/>
    <x v="8"/>
    <x v="0"/>
    <x v="1"/>
    <x v="0"/>
    <n v="-32484.78"/>
    <n v="-33666"/>
    <x v="0"/>
    <x v="2"/>
    <x v="0"/>
    <n v="29912.32"/>
    <n v="32484.78"/>
    <n v="0"/>
    <x v="0"/>
    <s v="DS #000404"/>
  </r>
  <r>
    <n v="24455"/>
    <n v="438"/>
    <d v="2001-04-26T00:00:00"/>
    <x v="16"/>
    <n v="9993420"/>
    <x v="8"/>
    <x v="0"/>
    <n v="30269.9"/>
    <n v="7333"/>
    <n v="7075.71"/>
    <n v="7333"/>
    <n v="4.2779999999999996"/>
    <n v="3.1"/>
    <x v="0"/>
    <n v="22732.3"/>
    <n v="-8638.2739999999958"/>
    <n v="-8335.1863799999956"/>
    <x v="1"/>
    <x v="0"/>
    <x v="1"/>
    <x v="8"/>
    <x v="0"/>
    <x v="1"/>
    <x v="0"/>
    <n v="-8221.98"/>
    <n v="-8520.9500000000007"/>
    <x v="0"/>
    <x v="0"/>
    <x v="0"/>
    <n v="7075.71"/>
    <n v="8221.98"/>
    <n v="0"/>
    <x v="0"/>
    <s v="DS #000438"/>
  </r>
  <r>
    <n v="24533"/>
    <n v="451"/>
    <d v="2001-05-07T00:00:00"/>
    <x v="16"/>
    <n v="9993481"/>
    <x v="8"/>
    <x v="0"/>
    <n v="416842.7"/>
    <n v="100000"/>
    <n v="96491.37"/>
    <n v="100000"/>
    <n v="4.32"/>
    <n v="3.1"/>
    <x v="0"/>
    <n v="310000"/>
    <n v="-122000"/>
    <n v="-117719.47140000001"/>
    <x v="1"/>
    <x v="0"/>
    <x v="1"/>
    <x v="8"/>
    <x v="0"/>
    <x v="1"/>
    <x v="0"/>
    <n v="-116175.6"/>
    <n v="-120400"/>
    <x v="0"/>
    <x v="1"/>
    <x v="0"/>
    <n v="96491.37"/>
    <n v="116175.6"/>
    <n v="0"/>
    <x v="0"/>
    <s v="DS #000451"/>
  </r>
  <r>
    <n v="24748"/>
    <n v="529"/>
    <d v="2001-05-17T00:00:00"/>
    <x v="16"/>
    <n v="9993675"/>
    <x v="8"/>
    <x v="0"/>
    <n v="255969.29"/>
    <n v="66055"/>
    <n v="63737.37"/>
    <n v="66055"/>
    <n v="4.016"/>
    <n v="3.1"/>
    <x v="0"/>
    <n v="204770.5"/>
    <n v="-60506.38"/>
    <n v="-58383.430919999999"/>
    <x v="1"/>
    <x v="0"/>
    <x v="1"/>
    <x v="8"/>
    <x v="0"/>
    <x v="1"/>
    <x v="0"/>
    <n v="-57363.63"/>
    <n v="-59449.5"/>
    <x v="0"/>
    <x v="0"/>
    <x v="0"/>
    <n v="63737.37"/>
    <n v="57363.63"/>
    <n v="0"/>
    <x v="0"/>
    <m/>
  </r>
  <r>
    <n v="24830"/>
    <n v="538"/>
    <d v="2001-05-23T00:00:00"/>
    <x v="16"/>
    <n v="9993714"/>
    <x v="8"/>
    <x v="0"/>
    <n v="4689480.3899999997"/>
    <n v="1200000"/>
    <n v="1157896.3899999999"/>
    <n v="1200000"/>
    <n v="4.05"/>
    <n v="3.1"/>
    <x v="0"/>
    <n v="3720000"/>
    <n v="-1140000"/>
    <n v="-1100001.5704999997"/>
    <x v="1"/>
    <x v="0"/>
    <x v="1"/>
    <x v="8"/>
    <x v="0"/>
    <x v="1"/>
    <x v="0"/>
    <n v="-1081475.23"/>
    <n v="-1120800"/>
    <x v="0"/>
    <x v="11"/>
    <x v="0"/>
    <n v="1157896.3899999999"/>
    <n v="1081475.23"/>
    <n v="0"/>
    <x v="0"/>
    <m/>
  </r>
  <r>
    <n v="24869"/>
    <n v="549"/>
    <d v="2001-05-24T00:00:00"/>
    <x v="16"/>
    <n v="9993753"/>
    <x v="8"/>
    <x v="0"/>
    <n v="51076.160000000003"/>
    <n v="13000"/>
    <n v="12543.88"/>
    <n v="13000"/>
    <n v="4.0717999999999996"/>
    <n v="3.1"/>
    <x v="0"/>
    <n v="40300"/>
    <n v="-12633.4"/>
    <n v="-12190.142583999994"/>
    <x v="1"/>
    <x v="0"/>
    <x v="1"/>
    <x v="8"/>
    <x v="0"/>
    <x v="1"/>
    <x v="0"/>
    <n v="-11989.44"/>
    <n v="-12425.4"/>
    <x v="0"/>
    <x v="2"/>
    <x v="0"/>
    <n v="12543.88"/>
    <n v="11989.44"/>
    <n v="0"/>
    <x v="0"/>
    <m/>
  </r>
  <r>
    <n v="24870"/>
    <n v="549"/>
    <d v="2001-05-24T00:00:00"/>
    <x v="16"/>
    <n v="9993754"/>
    <x v="8"/>
    <x v="0"/>
    <n v="179190.89"/>
    <n v="45608"/>
    <n v="44007.78"/>
    <n v="45608"/>
    <n v="4.0717999999999996"/>
    <n v="3.1"/>
    <x v="0"/>
    <n v="141384.79999999999"/>
    <n v="-44321.854399999982"/>
    <n v="-42766.760603999981"/>
    <x v="1"/>
    <x v="0"/>
    <x v="1"/>
    <x v="8"/>
    <x v="0"/>
    <x v="1"/>
    <x v="0"/>
    <n v="-42062.64"/>
    <n v="-43592.13"/>
    <x v="0"/>
    <x v="0"/>
    <x v="0"/>
    <n v="44007.78"/>
    <n v="42062.64"/>
    <n v="0"/>
    <x v="0"/>
    <m/>
  </r>
  <r>
    <n v="25038"/>
    <n v="596"/>
    <d v="2001-06-04T00:00:00"/>
    <x v="16"/>
    <n v="9993895"/>
    <x v="8"/>
    <x v="0"/>
    <n v="68367.899999999994"/>
    <n v="18553"/>
    <n v="17902.04"/>
    <n v="18553"/>
    <n v="3.819"/>
    <n v="3.1"/>
    <x v="0"/>
    <n v="57514.3"/>
    <n v="-13339.606999999998"/>
    <n v="-12871.566759999998"/>
    <x v="1"/>
    <x v="0"/>
    <x v="1"/>
    <x v="8"/>
    <x v="0"/>
    <x v="1"/>
    <x v="0"/>
    <n v="-12585.14"/>
    <n v="-13042.76"/>
    <x v="0"/>
    <x v="4"/>
    <x v="0"/>
    <n v="17902.04"/>
    <n v="12585.14"/>
    <n v="0"/>
    <x v="0"/>
    <m/>
  </r>
  <r>
    <n v="25059"/>
    <n v="479"/>
    <d v="2001-06-06T00:00:00"/>
    <x v="16"/>
    <n v="9993568"/>
    <x v="8"/>
    <x v="0"/>
    <n v="178829.27"/>
    <n v="46872"/>
    <n v="45227.43"/>
    <n v="46872"/>
    <n v="3.9540000000000002"/>
    <n v="3.1"/>
    <x v="0"/>
    <n v="145303.20000000001"/>
    <n v="-40028.688000000002"/>
    <n v="-38624.225220000008"/>
    <x v="1"/>
    <x v="0"/>
    <x v="1"/>
    <x v="8"/>
    <x v="0"/>
    <x v="1"/>
    <x v="0"/>
    <n v="-37900.589999999997"/>
    <n v="-39278.74"/>
    <x v="0"/>
    <x v="0"/>
    <x v="0"/>
    <n v="45227.43"/>
    <n v="37900.589999999997"/>
    <n v="0"/>
    <x v="0"/>
    <s v="DS #000479"/>
  </r>
  <r>
    <n v="25070"/>
    <n v="593"/>
    <d v="2001-06-06T00:00:00"/>
    <x v="16"/>
    <n v="9993887"/>
    <x v="8"/>
    <x v="0"/>
    <n v="90693.05"/>
    <n v="23179"/>
    <n v="22365.73"/>
    <n v="23179"/>
    <n v="4.0549999999999997"/>
    <n v="3.1"/>
    <x v="0"/>
    <n v="71854.899999999994"/>
    <n v="-22135.944999999992"/>
    <n v="-21359.27214999999"/>
    <x v="1"/>
    <x v="0"/>
    <x v="1"/>
    <x v="8"/>
    <x v="0"/>
    <x v="1"/>
    <x v="0"/>
    <n v="-21001.42"/>
    <n v="-21765.08"/>
    <x v="0"/>
    <x v="1"/>
    <x v="0"/>
    <n v="22365.73"/>
    <n v="21001.42"/>
    <n v="0"/>
    <x v="0"/>
    <m/>
  </r>
  <r>
    <n v="25071"/>
    <n v="445"/>
    <d v="2001-06-06T00:00:00"/>
    <x v="16"/>
    <n v="9993440"/>
    <x v="8"/>
    <x v="0"/>
    <n v="101157.19"/>
    <n v="24872"/>
    <n v="23999.33"/>
    <n v="24872"/>
    <n v="4.2149999999999999"/>
    <n v="3.1"/>
    <x v="0"/>
    <n v="77103.199999999997"/>
    <n v="-27732.28"/>
    <n v="-26759.252949999995"/>
    <x v="1"/>
    <x v="0"/>
    <x v="1"/>
    <x v="8"/>
    <x v="0"/>
    <x v="1"/>
    <x v="0"/>
    <n v="-26375.27"/>
    <n v="-27334.33"/>
    <x v="0"/>
    <x v="0"/>
    <x v="0"/>
    <n v="23999.33"/>
    <n v="26375.27"/>
    <n v="0"/>
    <x v="0"/>
    <s v="DS #000445"/>
  </r>
  <r>
    <n v="25181"/>
    <n v="621"/>
    <d v="2001-06-13T00:00:00"/>
    <x v="16"/>
    <n v="9994009"/>
    <x v="8"/>
    <x v="0"/>
    <n v="107333.77"/>
    <n v="28442"/>
    <n v="27444.07"/>
    <n v="28442"/>
    <n v="3.911"/>
    <n v="3.1"/>
    <x v="0"/>
    <n v="88170.2"/>
    <n v="-23066.462"/>
    <n v="-22257.140769999998"/>
    <x v="1"/>
    <x v="0"/>
    <x v="1"/>
    <x v="8"/>
    <x v="0"/>
    <x v="1"/>
    <x v="0"/>
    <n v="-21818.04"/>
    <n v="-22611.39"/>
    <x v="0"/>
    <x v="0"/>
    <x v="0"/>
    <n v="27444.07"/>
    <n v="21818.04"/>
    <n v="0"/>
    <x v="0"/>
    <m/>
  </r>
  <r>
    <n v="25182"/>
    <n v="621"/>
    <d v="2001-06-13T00:00:00"/>
    <x v="16"/>
    <n v="9994008"/>
    <x v="8"/>
    <x v="0"/>
    <n v="123530.83"/>
    <n v="32734"/>
    <n v="31585.48"/>
    <n v="32734"/>
    <n v="3.911"/>
    <n v="3.1"/>
    <x v="0"/>
    <n v="101475.4"/>
    <n v="-26547.273999999998"/>
    <n v="-25615.824279999997"/>
    <x v="1"/>
    <x v="0"/>
    <x v="1"/>
    <x v="8"/>
    <x v="0"/>
    <x v="1"/>
    <x v="0"/>
    <n v="-25110.46"/>
    <n v="-26023.53"/>
    <x v="0"/>
    <x v="2"/>
    <x v="0"/>
    <n v="31585.48"/>
    <n v="25110.46"/>
    <n v="0"/>
    <x v="0"/>
    <m/>
  </r>
  <r>
    <n v="26646"/>
    <n v="725"/>
    <d v="2001-07-09T00:00:00"/>
    <x v="16"/>
    <n v="9995438"/>
    <x v="8"/>
    <x v="0"/>
    <n v="130026.99"/>
    <n v="36698"/>
    <n v="35410.400000000001"/>
    <n v="36698"/>
    <n v="3.6720000000000002"/>
    <n v="3.1"/>
    <x v="0"/>
    <n v="113763.8"/>
    <n v="-20991.256000000001"/>
    <n v="-20254.748800000005"/>
    <x v="1"/>
    <x v="0"/>
    <x v="1"/>
    <x v="8"/>
    <x v="0"/>
    <x v="1"/>
    <x v="0"/>
    <n v="-19688.18"/>
    <n v="-20404.09"/>
    <x v="0"/>
    <x v="0"/>
    <x v="0"/>
    <n v="35410.400000000001"/>
    <n v="19688.18"/>
    <n v="0"/>
    <x v="0"/>
    <m/>
  </r>
  <r>
    <n v="26851"/>
    <n v="709"/>
    <d v="2001-07-27T00:00:00"/>
    <x v="16"/>
    <n v="9994223"/>
    <x v="8"/>
    <x v="0"/>
    <n v="172512.96"/>
    <n v="51822"/>
    <n v="50003.76"/>
    <n v="51822"/>
    <n v="3.45"/>
    <n v="3.1"/>
    <x v="0"/>
    <n v="160648.20000000001"/>
    <n v="-18137.7"/>
    <n v="-17501.316000000006"/>
    <x v="1"/>
    <x v="0"/>
    <x v="1"/>
    <x v="8"/>
    <x v="0"/>
    <x v="1"/>
    <x v="0"/>
    <n v="-16701.25"/>
    <n v="-17308.55"/>
    <x v="0"/>
    <x v="2"/>
    <x v="0"/>
    <n v="50003.76"/>
    <n v="16701.25"/>
    <n v="0"/>
    <x v="0"/>
    <m/>
  </r>
  <r>
    <n v="27044"/>
    <n v="812"/>
    <d v="2001-08-06T00:00:00"/>
    <x v="16"/>
    <n v="9995738"/>
    <x v="8"/>
    <x v="0"/>
    <n v="183724.05"/>
    <n v="54448"/>
    <n v="52537.62"/>
    <n v="54448"/>
    <n v="3.4969999999999999"/>
    <n v="3.1"/>
    <x v="0"/>
    <n v="168788.8"/>
    <n v="-21615.855999999989"/>
    <n v="-20857.43513999999"/>
    <x v="1"/>
    <x v="0"/>
    <x v="1"/>
    <x v="8"/>
    <x v="0"/>
    <x v="1"/>
    <x v="0"/>
    <n v="-20016.830000000002"/>
    <n v="-20744.689999999999"/>
    <x v="0"/>
    <x v="2"/>
    <x v="0"/>
    <n v="52537.62"/>
    <n v="20016.830000000002"/>
    <n v="0"/>
    <x v="0"/>
    <m/>
  </r>
  <r>
    <n v="28058"/>
    <n v="782"/>
    <d v="2001-09-10T00:00:00"/>
    <x v="16"/>
    <n v="9995718"/>
    <x v="8"/>
    <x v="0"/>
    <n v="99217.9"/>
    <n v="27941"/>
    <n v="26960.65"/>
    <n v="27941"/>
    <n v="3.6800999999999999"/>
    <n v="3.1"/>
    <x v="0"/>
    <n v="86617.1"/>
    <n v="-16208.574099999996"/>
    <n v="-15639.873064999996"/>
    <x v="1"/>
    <x v="0"/>
    <x v="1"/>
    <x v="8"/>
    <x v="0"/>
    <x v="1"/>
    <x v="0"/>
    <n v="-15208.5"/>
    <n v="-15761.52"/>
    <x v="0"/>
    <x v="2"/>
    <x v="0"/>
    <n v="26960.65"/>
    <n v="15208.5"/>
    <n v="0"/>
    <x v="0"/>
    <m/>
  </r>
  <r>
    <n v="28094"/>
    <n v="833"/>
    <d v="2001-09-18T00:00:00"/>
    <x v="16"/>
    <n v="9996554"/>
    <x v="8"/>
    <x v="0"/>
    <n v="12924.05"/>
    <n v="3700"/>
    <n v="3570.18"/>
    <n v="3700"/>
    <n v="3.62"/>
    <n v="3.1"/>
    <x v="0"/>
    <n v="11470"/>
    <n v="-1924"/>
    <n v="-1856.4936"/>
    <x v="1"/>
    <x v="0"/>
    <x v="1"/>
    <x v="8"/>
    <x v="0"/>
    <x v="1"/>
    <x v="0"/>
    <n v="-1799.37"/>
    <n v="-1864.8"/>
    <x v="0"/>
    <x v="9"/>
    <x v="0"/>
    <n v="3570.18"/>
    <n v="1799.37"/>
    <n v="0"/>
    <x v="0"/>
    <m/>
  </r>
  <r>
    <n v="28096"/>
    <n v="833"/>
    <d v="2001-09-18T00:00:00"/>
    <x v="16"/>
    <n v="9996554"/>
    <x v="8"/>
    <x v="0"/>
    <n v="14433.02"/>
    <n v="4132"/>
    <n v="3987.02"/>
    <n v="4132"/>
    <n v="3.62"/>
    <n v="3.1"/>
    <x v="0"/>
    <n v="12809.2"/>
    <n v="-2148.64"/>
    <n v="-2073.2503999999999"/>
    <x v="1"/>
    <x v="0"/>
    <x v="1"/>
    <x v="8"/>
    <x v="0"/>
    <x v="1"/>
    <x v="0"/>
    <n v="-2009.46"/>
    <n v="-2082.5300000000002"/>
    <x v="0"/>
    <x v="10"/>
    <x v="0"/>
    <n v="3987.02"/>
    <n v="2009.46"/>
    <n v="0"/>
    <x v="0"/>
    <m/>
  </r>
  <r>
    <n v="28097"/>
    <n v="833"/>
    <d v="2001-09-18T00:00:00"/>
    <x v="16"/>
    <n v="9996554"/>
    <x v="8"/>
    <x v="0"/>
    <n v="146817.25"/>
    <n v="42032"/>
    <n v="40557.25"/>
    <n v="42032"/>
    <n v="3.62"/>
    <n v="3.1"/>
    <x v="0"/>
    <n v="130299.2"/>
    <n v="-21856.639999999999"/>
    <n v="-21089.77"/>
    <x v="1"/>
    <x v="0"/>
    <x v="1"/>
    <x v="8"/>
    <x v="0"/>
    <x v="1"/>
    <x v="0"/>
    <n v="-20440.849999999999"/>
    <n v="-21184.13"/>
    <x v="0"/>
    <x v="0"/>
    <x v="0"/>
    <n v="40557.25"/>
    <n v="20440.849999999999"/>
    <n v="0"/>
    <x v="0"/>
    <m/>
  </r>
  <r>
    <n v="28112"/>
    <n v="825"/>
    <d v="2001-09-18T00:00:00"/>
    <x v="16"/>
    <n v="9995961"/>
    <x v="8"/>
    <x v="0"/>
    <n v="560614.37"/>
    <n v="159703"/>
    <n v="154099.60999999999"/>
    <n v="159703"/>
    <n v="3.6379999999999999"/>
    <n v="3.1"/>
    <x v="0"/>
    <n v="495079.3"/>
    <n v="-85920.213999999964"/>
    <n v="-82905.59017999997"/>
    <x v="1"/>
    <x v="0"/>
    <x v="1"/>
    <x v="8"/>
    <x v="0"/>
    <x v="1"/>
    <x v="0"/>
    <n v="-80439.990000000005"/>
    <n v="-83364.97"/>
    <x v="0"/>
    <x v="2"/>
    <x v="0"/>
    <n v="154099.60999999999"/>
    <n v="80439.990000000005"/>
    <n v="0"/>
    <x v="0"/>
    <m/>
  </r>
  <r>
    <n v="28113"/>
    <n v="825"/>
    <d v="2001-09-18T00:00:00"/>
    <x v="16"/>
    <n v="9995961"/>
    <x v="8"/>
    <x v="0"/>
    <n v="8424.85"/>
    <n v="2400"/>
    <n v="2315.79"/>
    <n v="2400"/>
    <n v="3.6379999999999999"/>
    <n v="3.1"/>
    <x v="0"/>
    <n v="7440"/>
    <n v="-1291.2"/>
    <n v="-1245.8950199999995"/>
    <x v="1"/>
    <x v="0"/>
    <x v="1"/>
    <x v="8"/>
    <x v="0"/>
    <x v="1"/>
    <x v="0"/>
    <n v="-1208.8399999999999"/>
    <n v="-1252.8"/>
    <x v="0"/>
    <x v="9"/>
    <x v="0"/>
    <n v="2315.79"/>
    <n v="1208.8399999999999"/>
    <n v="0"/>
    <x v="0"/>
    <m/>
  </r>
  <r>
    <n v="28134"/>
    <n v="823"/>
    <d v="2001-09-19T00:00:00"/>
    <x v="16"/>
    <n v="9995777"/>
    <x v="8"/>
    <x v="0"/>
    <n v="222927.19"/>
    <n v="65319"/>
    <n v="63027.199999999997"/>
    <n v="65319"/>
    <n v="3.5369999999999999"/>
    <n v="3.1"/>
    <x v="0"/>
    <n v="202488.9"/>
    <n v="-28544.402999999988"/>
    <n v="-27542.886399999988"/>
    <x v="1"/>
    <x v="0"/>
    <x v="1"/>
    <x v="8"/>
    <x v="0"/>
    <x v="1"/>
    <x v="0"/>
    <n v="-26534.45"/>
    <n v="-27499.3"/>
    <x v="0"/>
    <x v="2"/>
    <x v="0"/>
    <n v="63027.199999999997"/>
    <n v="26534.45"/>
    <n v="0"/>
    <x v="0"/>
    <m/>
  </r>
  <r>
    <n v="28136"/>
    <n v="856"/>
    <d v="2001-09-19T00:00:00"/>
    <x v="16"/>
    <n v="9996666"/>
    <x v="8"/>
    <x v="0"/>
    <n v="305655.46000000002"/>
    <n v="99332"/>
    <n v="95846.8"/>
    <n v="99332"/>
    <n v="3.1890000000000001"/>
    <n v="3.1"/>
    <x v="0"/>
    <n v="307929.2"/>
    <n v="-8840.547999999997"/>
    <n v="-8530.3651999999965"/>
    <x v="1"/>
    <x v="0"/>
    <x v="1"/>
    <x v="8"/>
    <x v="0"/>
    <x v="1"/>
    <x v="0"/>
    <n v="-6996.82"/>
    <n v="-7251.24"/>
    <x v="0"/>
    <x v="0"/>
    <x v="0"/>
    <n v="95846.8"/>
    <n v="6996.82"/>
    <n v="0"/>
    <x v="0"/>
    <m/>
  </r>
  <r>
    <n v="28137"/>
    <n v="856"/>
    <d v="2001-09-19T00:00:00"/>
    <x v="16"/>
    <n v="9996666"/>
    <x v="8"/>
    <x v="0"/>
    <n v="3751"/>
    <n v="1219"/>
    <n v="1176.23"/>
    <n v="1219"/>
    <n v="3.1890000000000001"/>
    <n v="3.1"/>
    <x v="0"/>
    <n v="3778.9"/>
    <n v="-108.49099999999996"/>
    <n v="-104.68446999999996"/>
    <x v="1"/>
    <x v="0"/>
    <x v="1"/>
    <x v="8"/>
    <x v="0"/>
    <x v="1"/>
    <x v="0"/>
    <n v="-85.86"/>
    <n v="-88.99"/>
    <x v="0"/>
    <x v="10"/>
    <x v="0"/>
    <n v="1176.23"/>
    <n v="85.86"/>
    <n v="0"/>
    <x v="0"/>
    <m/>
  </r>
  <r>
    <n v="28139"/>
    <n v="856"/>
    <d v="2001-09-19T00:00:00"/>
    <x v="16"/>
    <n v="9996666"/>
    <x v="8"/>
    <x v="0"/>
    <n v="74358.36"/>
    <n v="24165"/>
    <n v="23317.14"/>
    <n v="24165"/>
    <n v="3.1890000000000001"/>
    <n v="3.1"/>
    <x v="0"/>
    <n v="74911.5"/>
    <n v="-2150.6849999999999"/>
    <n v="-2075.2254599999992"/>
    <x v="1"/>
    <x v="0"/>
    <x v="1"/>
    <x v="8"/>
    <x v="0"/>
    <x v="1"/>
    <x v="0"/>
    <n v="-1702.15"/>
    <n v="-1764.04"/>
    <x v="0"/>
    <x v="4"/>
    <x v="0"/>
    <n v="23317.14"/>
    <n v="1702.15"/>
    <n v="0"/>
    <x v="0"/>
    <m/>
  </r>
  <r>
    <n v="28142"/>
    <n v="856"/>
    <d v="2001-09-19T00:00:00"/>
    <x v="16"/>
    <n v="9996666"/>
    <x v="8"/>
    <x v="0"/>
    <n v="239669.92"/>
    <n v="77888"/>
    <n v="75155.199999999997"/>
    <n v="77888"/>
    <n v="3.1890000000000001"/>
    <n v="3.1"/>
    <x v="0"/>
    <n v="241452.79999999999"/>
    <n v="-6932.0319999999974"/>
    <n v="-6688.812799999997"/>
    <x v="1"/>
    <x v="0"/>
    <x v="1"/>
    <x v="8"/>
    <x v="0"/>
    <x v="1"/>
    <x v="0"/>
    <n v="-5486.33"/>
    <n v="-5685.82"/>
    <x v="0"/>
    <x v="9"/>
    <x v="0"/>
    <n v="75155.199999999997"/>
    <n v="5486.33"/>
    <n v="0"/>
    <x v="0"/>
    <m/>
  </r>
  <r>
    <n v="28144"/>
    <n v="856"/>
    <d v="2001-09-19T00:00:00"/>
    <x v="16"/>
    <n v="9996666"/>
    <x v="8"/>
    <x v="0"/>
    <n v="569.27"/>
    <n v="185"/>
    <n v="178.51"/>
    <n v="185"/>
    <n v="3.1890000000000001"/>
    <n v="3.1"/>
    <x v="0"/>
    <n v="573.5"/>
    <n v="-16.465"/>
    <n v="-15.887389999999993"/>
    <x v="1"/>
    <x v="0"/>
    <x v="1"/>
    <x v="8"/>
    <x v="0"/>
    <x v="1"/>
    <x v="0"/>
    <n v="-13.03"/>
    <n v="-13.5"/>
    <x v="0"/>
    <x v="6"/>
    <x v="0"/>
    <n v="178.51"/>
    <n v="13.03"/>
    <n v="0"/>
    <x v="0"/>
    <m/>
  </r>
  <r>
    <n v="28303"/>
    <n v="878"/>
    <d v="2001-09-24T00:00:00"/>
    <x v="16"/>
    <n v="9996818"/>
    <x v="8"/>
    <x v="0"/>
    <n v="27088.29"/>
    <n v="9539"/>
    <n v="9204.31"/>
    <n v="9539"/>
    <n v="2.9430000000000001"/>
    <n v="3.1"/>
    <x v="0"/>
    <n v="29570.9"/>
    <n v="1497.6230000000003"/>
    <n v="1445.0766700000001"/>
    <x v="1"/>
    <x v="0"/>
    <x v="1"/>
    <x v="8"/>
    <x v="0"/>
    <x v="1"/>
    <x v="0"/>
    <n v="1592.35"/>
    <n v="1650.25"/>
    <x v="0"/>
    <x v="1"/>
    <x v="0"/>
    <n v="9204.31"/>
    <n v="-1592.35"/>
    <n v="0"/>
    <x v="0"/>
    <m/>
  </r>
  <r>
    <n v="20890"/>
    <m/>
    <d v="2000-11-06T00:00:00"/>
    <x v="17"/>
    <n v="319933"/>
    <x v="3"/>
    <x v="0"/>
    <n v="-0.24"/>
    <n v="10"/>
    <n v="9.6199999999999992"/>
    <n v="10"/>
    <n v="-2.5000000000000001E-2"/>
    <n v="-0.01"/>
    <x v="0"/>
    <n v="-0.1"/>
    <n v="0.15"/>
    <n v="0.14430000000000001"/>
    <x v="0"/>
    <x v="0"/>
    <x v="0"/>
    <x v="3"/>
    <x v="0"/>
    <x v="1"/>
    <x v="0"/>
    <n v="0.02"/>
    <n v="0.03"/>
    <x v="0"/>
    <x v="2"/>
    <x v="0"/>
    <n v="0"/>
    <n v="-0.02"/>
    <n v="9.6199999999999992"/>
    <x v="0"/>
    <s v="Sonat Financial Buy - N73427.B Input as Physical s/b Financi"/>
  </r>
  <r>
    <n v="27284"/>
    <n v="824"/>
    <d v="2001-08-20T00:00:00"/>
    <x v="17"/>
    <n v="9995964"/>
    <x v="3"/>
    <x v="0"/>
    <n v="-1520.85"/>
    <n v="126516"/>
    <n v="121667.86"/>
    <n v="126516"/>
    <n v="-1.2500000000000001E-2"/>
    <n v="-0.01"/>
    <x v="0"/>
    <n v="-1265.1600000000001"/>
    <n v="316.29000000000002"/>
    <n v="304.16965000000005"/>
    <x v="0"/>
    <x v="0"/>
    <x v="0"/>
    <x v="3"/>
    <x v="0"/>
    <x v="1"/>
    <x v="0"/>
    <n v="-1216.68"/>
    <n v="-1265.1600000000001"/>
    <x v="0"/>
    <x v="2"/>
    <x v="0"/>
    <n v="0"/>
    <n v="1216.68"/>
    <n v="121667.86"/>
    <x v="0"/>
    <m/>
  </r>
  <r>
    <n v="9941"/>
    <m/>
    <d v="2000-07-07T00:00:00"/>
    <x v="17"/>
    <n v="319941"/>
    <x v="4"/>
    <x v="0"/>
    <n v="133.56"/>
    <n v="-3968"/>
    <n v="-3815.94"/>
    <n v="3968"/>
    <n v="-3.5000000000000003E-2"/>
    <n v="-0.05"/>
    <x v="0"/>
    <n v="198.4"/>
    <n v="59.52"/>
    <n v="57.239100000000001"/>
    <x v="0"/>
    <x v="0"/>
    <x v="0"/>
    <x v="4"/>
    <x v="0"/>
    <x v="0"/>
    <x v="0"/>
    <n v="114.48"/>
    <n v="119.04"/>
    <x v="0"/>
    <x v="0"/>
    <x v="0"/>
    <n v="0"/>
    <n v="-114.48"/>
    <n v="-3815.94"/>
    <x v="0"/>
    <s v="Tetco-ELA Sale Financial - N73425.A"/>
  </r>
  <r>
    <n v="9952"/>
    <m/>
    <d v="2000-07-07T00:00:00"/>
    <x v="17"/>
    <n v="319952"/>
    <x v="5"/>
    <x v="0"/>
    <n v="-103.75"/>
    <n v="3596"/>
    <n v="3458.2"/>
    <n v="3596"/>
    <n v="-0.03"/>
    <n v="0.32500000000000001"/>
    <x v="0"/>
    <n v="1168.7"/>
    <n v="1276.58"/>
    <n v="1227.6609999999998"/>
    <x v="0"/>
    <x v="0"/>
    <x v="0"/>
    <x v="5"/>
    <x v="0"/>
    <x v="1"/>
    <x v="0"/>
    <n v="1227.6600000000001"/>
    <n v="1276.58"/>
    <x v="0"/>
    <x v="0"/>
    <x v="0"/>
    <n v="0"/>
    <n v="-1227.6600000000001"/>
    <n v="3458.2"/>
    <x v="0"/>
    <s v="TetcoM3 Buy Financial - N73425.8"/>
  </r>
  <r>
    <n v="27285"/>
    <n v="822"/>
    <d v="2001-08-20T00:00:00"/>
    <x v="17"/>
    <n v="9995965"/>
    <x v="6"/>
    <x v="0"/>
    <n v="2301.31"/>
    <n v="33007"/>
    <n v="31742.16"/>
    <n v="33007"/>
    <n v="7.2499999999999995E-2"/>
    <n v="7.0000000000000007E-2"/>
    <x v="0"/>
    <n v="2310.4899999999998"/>
    <n v="-82.517499999999615"/>
    <n v="-79.355399999999634"/>
    <x v="0"/>
    <x v="0"/>
    <x v="0"/>
    <x v="6"/>
    <x v="0"/>
    <x v="1"/>
    <x v="0"/>
    <n v="-555.49"/>
    <n v="-577.62"/>
    <x v="0"/>
    <x v="2"/>
    <x v="0"/>
    <n v="0"/>
    <n v="555.49"/>
    <n v="31742.16"/>
    <x v="0"/>
    <m/>
  </r>
  <r>
    <n v="23886"/>
    <n v="393"/>
    <d v="2001-03-29T00:00:00"/>
    <x v="17"/>
    <n v="9992931"/>
    <x v="8"/>
    <x v="0"/>
    <n v="-407271.33"/>
    <n v="-100000"/>
    <n v="-96167.96"/>
    <n v="100000"/>
    <n v="4.2350000000000003"/>
    <n v="3.0750000000000002"/>
    <x v="0"/>
    <n v="-307500"/>
    <n v="116000"/>
    <n v="111554.83360000003"/>
    <x v="1"/>
    <x v="0"/>
    <x v="1"/>
    <x v="8"/>
    <x v="0"/>
    <x v="0"/>
    <x v="0"/>
    <n v="107131.11"/>
    <n v="111400"/>
    <x v="0"/>
    <x v="1"/>
    <x v="0"/>
    <n v="-96167.96"/>
    <n v="-107131.11"/>
    <n v="0"/>
    <x v="0"/>
    <s v="DS #000393"/>
  </r>
  <r>
    <n v="24215"/>
    <n v="409"/>
    <d v="2001-04-18T00:00:00"/>
    <x v="17"/>
    <n v="9993176"/>
    <x v="8"/>
    <x v="0"/>
    <n v="-144521.94"/>
    <n v="-37189"/>
    <n v="-35763.9"/>
    <n v="37189"/>
    <n v="4.0410000000000004"/>
    <n v="3.0750000000000002"/>
    <x v="0"/>
    <n v="-114356.175"/>
    <n v="35924.574000000008"/>
    <n v="34547.927400000008"/>
    <x v="1"/>
    <x v="0"/>
    <x v="1"/>
    <x v="8"/>
    <x v="0"/>
    <x v="0"/>
    <x v="0"/>
    <n v="32902.79"/>
    <n v="34213.879999999997"/>
    <x v="0"/>
    <x v="1"/>
    <x v="0"/>
    <n v="-35763.9"/>
    <n v="-32902.79"/>
    <n v="0"/>
    <x v="0"/>
    <s v="DS #000409"/>
  </r>
  <r>
    <n v="24456"/>
    <n v="438"/>
    <d v="2001-04-26T00:00:00"/>
    <x v="17"/>
    <n v="9993420"/>
    <x v="8"/>
    <x v="0"/>
    <n v="-1073.4100000000001"/>
    <n v="-265"/>
    <n v="-254.85"/>
    <n v="265"/>
    <n v="4.2119999999999997"/>
    <n v="3.0750000000000002"/>
    <x v="0"/>
    <n v="-814.875"/>
    <n v="301.30500000000001"/>
    <n v="289.7644499999999"/>
    <x v="1"/>
    <x v="0"/>
    <x v="1"/>
    <x v="8"/>
    <x v="0"/>
    <x v="0"/>
    <x v="0"/>
    <n v="278.04000000000002"/>
    <n v="289.11"/>
    <x v="0"/>
    <x v="1"/>
    <x v="0"/>
    <n v="-254.85"/>
    <n v="-278.04000000000002"/>
    <n v="0"/>
    <x v="0"/>
    <s v="DS #0000438"/>
  </r>
  <r>
    <n v="28125"/>
    <n v="833"/>
    <d v="2001-09-19T00:00:00"/>
    <x v="17"/>
    <n v="9996553"/>
    <x v="8"/>
    <x v="0"/>
    <n v="-60292.29"/>
    <n v="-17319"/>
    <n v="-16655.330000000002"/>
    <n v="17319"/>
    <n v="3.62"/>
    <n v="3.0750000000000002"/>
    <x v="0"/>
    <n v="-53255.925000000003"/>
    <n v="9438.8549999999996"/>
    <n v="9077.154849999999"/>
    <x v="1"/>
    <x v="0"/>
    <x v="1"/>
    <x v="8"/>
    <x v="0"/>
    <x v="0"/>
    <x v="0"/>
    <n v="8311.01"/>
    <n v="8642.18"/>
    <x v="0"/>
    <x v="4"/>
    <x v="0"/>
    <n v="-16655.330000000002"/>
    <n v="-8311.01"/>
    <n v="0"/>
    <x v="0"/>
    <m/>
  </r>
  <r>
    <n v="28126"/>
    <n v="833"/>
    <d v="2001-09-19T00:00:00"/>
    <x v="17"/>
    <n v="9996553"/>
    <x v="8"/>
    <x v="0"/>
    <n v="-86927.57"/>
    <n v="-24970"/>
    <n v="-24013.14"/>
    <n v="24970"/>
    <n v="3.62"/>
    <n v="3.0750000000000002"/>
    <x v="0"/>
    <n v="-76782.75"/>
    <n v="13608.65"/>
    <n v="13087.161299999998"/>
    <x v="1"/>
    <x v="0"/>
    <x v="1"/>
    <x v="8"/>
    <x v="0"/>
    <x v="0"/>
    <x v="0"/>
    <n v="11982.56"/>
    <n v="12460.03"/>
    <x v="0"/>
    <x v="1"/>
    <x v="0"/>
    <n v="-24013.14"/>
    <n v="-11982.56"/>
    <n v="0"/>
    <x v="0"/>
    <m/>
  </r>
  <r>
    <n v="28304"/>
    <n v="878"/>
    <d v="2001-09-24T00:00:00"/>
    <x v="17"/>
    <n v="9996818"/>
    <x v="8"/>
    <x v="0"/>
    <n v="-14828.98"/>
    <n v="-5220"/>
    <n v="-5019.97"/>
    <n v="5220"/>
    <n v="2.9540000000000002"/>
    <n v="3.0750000000000002"/>
    <x v="0"/>
    <n v="-16051.5"/>
    <n v="-631.62"/>
    <n v="-607.41637000000003"/>
    <x v="1"/>
    <x v="0"/>
    <x v="1"/>
    <x v="8"/>
    <x v="0"/>
    <x v="0"/>
    <x v="0"/>
    <n v="-838.33"/>
    <n v="-871.74"/>
    <x v="0"/>
    <x v="2"/>
    <x v="0"/>
    <n v="-5019.97"/>
    <n v="838.33"/>
    <n v="0"/>
    <x v="0"/>
    <m/>
  </r>
  <r>
    <n v="9918"/>
    <m/>
    <d v="2000-07-07T00:00:00"/>
    <x v="17"/>
    <n v="319918"/>
    <x v="8"/>
    <x v="0"/>
    <n v="23.07"/>
    <n v="10"/>
    <n v="9.6199999999999992"/>
    <n v="10"/>
    <n v="2.3992"/>
    <n v="3.09"/>
    <x v="0"/>
    <n v="30.9"/>
    <n v="6.9079999999999986"/>
    <n v="6.6454959999999978"/>
    <x v="1"/>
    <x v="0"/>
    <x v="1"/>
    <x v="8"/>
    <x v="0"/>
    <x v="1"/>
    <x v="0"/>
    <n v="6.94"/>
    <n v="7.22"/>
    <x v="0"/>
    <x v="2"/>
    <x v="0"/>
    <n v="9.6199999999999992"/>
    <n v="-6.94"/>
    <n v="0"/>
    <x v="0"/>
    <s v="Nymex Buy N73425.2"/>
  </r>
  <r>
    <n v="22575"/>
    <n v="295"/>
    <d v="2001-02-16T00:00:00"/>
    <x v="17"/>
    <n v="9991566"/>
    <x v="8"/>
    <x v="0"/>
    <n v="129105.49"/>
    <n v="30000"/>
    <n v="28850.39"/>
    <n v="30000"/>
    <n v="4.4749999999999996"/>
    <n v="3.09"/>
    <x v="0"/>
    <n v="92700"/>
    <n v="-41550"/>
    <n v="-39957.790149999993"/>
    <x v="1"/>
    <x v="0"/>
    <x v="1"/>
    <x v="8"/>
    <x v="0"/>
    <x v="1"/>
    <x v="0"/>
    <n v="-39063.43"/>
    <n v="-40620"/>
    <x v="0"/>
    <x v="0"/>
    <x v="0"/>
    <n v="28850.39"/>
    <n v="39063.43"/>
    <n v="0"/>
    <x v="0"/>
    <s v="DS #000295"/>
  </r>
  <r>
    <n v="23792"/>
    <n v="348"/>
    <d v="2001-03-19T00:00:00"/>
    <x v="17"/>
    <n v="9992815"/>
    <x v="8"/>
    <x v="0"/>
    <n v="51110.83"/>
    <n v="12215"/>
    <n v="11746.92"/>
    <n v="12215"/>
    <n v="4.351"/>
    <n v="3.09"/>
    <x v="0"/>
    <n v="37744.35"/>
    <n v="-15403.115000000002"/>
    <n v="-14812.866120000002"/>
    <x v="1"/>
    <x v="0"/>
    <x v="1"/>
    <x v="8"/>
    <x v="0"/>
    <x v="1"/>
    <x v="0"/>
    <n v="-14448.71"/>
    <n v="-15024.45"/>
    <x v="0"/>
    <x v="0"/>
    <x v="0"/>
    <n v="11746.92"/>
    <n v="14448.71"/>
    <n v="0"/>
    <x v="0"/>
    <s v="DS #000348"/>
  </r>
  <r>
    <n v="23914"/>
    <n v="359"/>
    <d v="2001-03-30T00:00:00"/>
    <x v="17"/>
    <n v="9992882"/>
    <x v="8"/>
    <x v="0"/>
    <n v="28872.66"/>
    <n v="7051"/>
    <n v="6780.8"/>
    <n v="7051"/>
    <n v="4.258"/>
    <n v="3.09"/>
    <x v="0"/>
    <n v="21787.59"/>
    <n v="-8235.5680000000011"/>
    <n v="-7919.974400000001"/>
    <x v="1"/>
    <x v="0"/>
    <x v="1"/>
    <x v="8"/>
    <x v="0"/>
    <x v="1"/>
    <x v="0"/>
    <n v="-7709.77"/>
    <n v="-8016.99"/>
    <x v="0"/>
    <x v="2"/>
    <x v="0"/>
    <n v="6780.8"/>
    <n v="7709.77"/>
    <n v="0"/>
    <x v="0"/>
    <s v="DS #000359"/>
  </r>
  <r>
    <n v="24140"/>
    <n v="404"/>
    <d v="2001-04-11T00:00:00"/>
    <x v="17"/>
    <n v="9993134"/>
    <x v="8"/>
    <x v="0"/>
    <n v="68590.759999999995"/>
    <n v="17228"/>
    <n v="16567.82"/>
    <n v="17228"/>
    <n v="4.1399999999999997"/>
    <n v="3.09"/>
    <x v="0"/>
    <n v="53234.52"/>
    <n v="-18089.400000000001"/>
    <n v="-17396.210999999996"/>
    <x v="1"/>
    <x v="0"/>
    <x v="1"/>
    <x v="8"/>
    <x v="0"/>
    <x v="1"/>
    <x v="0"/>
    <n v="-16882.61"/>
    <n v="-17555.330000000002"/>
    <x v="0"/>
    <x v="0"/>
    <x v="0"/>
    <n v="16567.82"/>
    <n v="16882.61"/>
    <n v="0"/>
    <x v="0"/>
    <s v="DS #000404"/>
  </r>
  <r>
    <n v="24193"/>
    <n v="408"/>
    <d v="2001-04-17T00:00:00"/>
    <x v="17"/>
    <n v="9993174"/>
    <x v="8"/>
    <x v="0"/>
    <n v="82423.83"/>
    <n v="20310"/>
    <n v="19531.71"/>
    <n v="20310"/>
    <n v="4.22"/>
    <n v="3.09"/>
    <x v="0"/>
    <n v="62757.9"/>
    <n v="-22950.3"/>
    <n v="-22070.832299999998"/>
    <x v="1"/>
    <x v="0"/>
    <x v="1"/>
    <x v="8"/>
    <x v="0"/>
    <x v="1"/>
    <x v="0"/>
    <n v="-21465.35"/>
    <n v="-22320.69"/>
    <x v="0"/>
    <x v="0"/>
    <x v="0"/>
    <n v="19531.71"/>
    <n v="21465.35"/>
    <n v="0"/>
    <x v="0"/>
    <s v="DS #000408"/>
  </r>
  <r>
    <n v="24224"/>
    <n v="412"/>
    <d v="2001-04-18T00:00:00"/>
    <x v="17"/>
    <n v="9993198"/>
    <x v="8"/>
    <x v="0"/>
    <n v="80817.350000000006"/>
    <n v="20497"/>
    <n v="19711.55"/>
    <n v="20497"/>
    <n v="4.0999999999999996"/>
    <n v="3.09"/>
    <x v="0"/>
    <n v="63335.73"/>
    <n v="-20701.97"/>
    <n v="-19908.665499999996"/>
    <x v="1"/>
    <x v="0"/>
    <x v="1"/>
    <x v="8"/>
    <x v="0"/>
    <x v="1"/>
    <x v="0"/>
    <n v="-19297.61"/>
    <n v="-20066.560000000001"/>
    <x v="0"/>
    <x v="2"/>
    <x v="0"/>
    <n v="19711.55"/>
    <n v="19297.61"/>
    <n v="0"/>
    <x v="0"/>
    <s v="DS#000412"/>
  </r>
  <r>
    <n v="24448"/>
    <n v="404"/>
    <d v="2001-04-26T00:00:00"/>
    <x v="17"/>
    <n v="9993133"/>
    <x v="8"/>
    <x v="0"/>
    <n v="71664.37"/>
    <n v="18000"/>
    <n v="17310.23"/>
    <n v="18000"/>
    <n v="4.1399999999999997"/>
    <n v="3.09"/>
    <x v="0"/>
    <n v="55620"/>
    <n v="-18900"/>
    <n v="-18175.741499999996"/>
    <x v="1"/>
    <x v="0"/>
    <x v="1"/>
    <x v="8"/>
    <x v="0"/>
    <x v="1"/>
    <x v="0"/>
    <n v="-17639.13"/>
    <n v="-18342"/>
    <x v="0"/>
    <x v="2"/>
    <x v="0"/>
    <n v="17310.23"/>
    <n v="17639.13"/>
    <n v="0"/>
    <x v="0"/>
    <s v="DS #000404"/>
  </r>
  <r>
    <n v="24455"/>
    <n v="438"/>
    <d v="2001-04-26T00:00:00"/>
    <x v="17"/>
    <n v="9993420"/>
    <x v="8"/>
    <x v="0"/>
    <n v="128699.54"/>
    <n v="31773"/>
    <n v="30555.45"/>
    <n v="31773"/>
    <n v="4.2119999999999997"/>
    <n v="3.09"/>
    <x v="0"/>
    <n v="98178.57"/>
    <n v="-35649.305999999997"/>
    <n v="-34283.214899999999"/>
    <x v="1"/>
    <x v="0"/>
    <x v="1"/>
    <x v="8"/>
    <x v="0"/>
    <x v="1"/>
    <x v="0"/>
    <n v="-33335.99"/>
    <n v="-34664.339999999997"/>
    <x v="0"/>
    <x v="0"/>
    <x v="0"/>
    <n v="30555.45"/>
    <n v="33335.99"/>
    <n v="0"/>
    <x v="0"/>
    <s v="DS #000438"/>
  </r>
  <r>
    <n v="24533"/>
    <n v="451"/>
    <d v="2001-05-07T00:00:00"/>
    <x v="17"/>
    <n v="9993481"/>
    <x v="8"/>
    <x v="0"/>
    <n v="415445.6"/>
    <n v="100000"/>
    <n v="96167.96"/>
    <n v="100000"/>
    <n v="4.32"/>
    <n v="3.09"/>
    <x v="0"/>
    <n v="309000"/>
    <n v="-123000"/>
    <n v="-118286.59080000005"/>
    <x v="1"/>
    <x v="0"/>
    <x v="1"/>
    <x v="8"/>
    <x v="0"/>
    <x v="1"/>
    <x v="0"/>
    <n v="-115305.39"/>
    <n v="-119900"/>
    <x v="0"/>
    <x v="1"/>
    <x v="0"/>
    <n v="96167.96"/>
    <n v="115305.39"/>
    <n v="0"/>
    <x v="0"/>
    <s v="DS #000451"/>
  </r>
  <r>
    <n v="24748"/>
    <n v="529"/>
    <d v="2001-05-17T00:00:00"/>
    <x v="17"/>
    <n v="9993675"/>
    <x v="8"/>
    <x v="0"/>
    <n v="132230.79999999999"/>
    <n v="34626"/>
    <n v="33299.120000000003"/>
    <n v="34626"/>
    <n v="3.9710000000000001"/>
    <n v="3.09"/>
    <x v="0"/>
    <n v="106994.34"/>
    <n v="-30505.506000000008"/>
    <n v="-29336.524720000009"/>
    <x v="1"/>
    <x v="0"/>
    <x v="1"/>
    <x v="8"/>
    <x v="0"/>
    <x v="1"/>
    <x v="0"/>
    <n v="-28304.25"/>
    <n v="-29432.1"/>
    <x v="0"/>
    <x v="0"/>
    <x v="0"/>
    <n v="33299.120000000003"/>
    <n v="28304.25"/>
    <n v="0"/>
    <x v="0"/>
    <m/>
  </r>
  <r>
    <n v="24830"/>
    <n v="538"/>
    <d v="2001-05-23T00:00:00"/>
    <x v="17"/>
    <n v="9993714"/>
    <x v="8"/>
    <x v="0"/>
    <n v="6231684.0599999996"/>
    <n v="1600000"/>
    <n v="1538687.42"/>
    <n v="1600000"/>
    <n v="4.05"/>
    <n v="3.09"/>
    <x v="0"/>
    <n v="4944000"/>
    <n v="-1536000"/>
    <n v="-1477139.9231999998"/>
    <x v="1"/>
    <x v="0"/>
    <x v="1"/>
    <x v="8"/>
    <x v="0"/>
    <x v="1"/>
    <x v="0"/>
    <n v="-1429440.62"/>
    <n v="-1486400"/>
    <x v="0"/>
    <x v="11"/>
    <x v="0"/>
    <n v="1538687.42"/>
    <n v="1429440.62"/>
    <n v="0"/>
    <x v="0"/>
    <m/>
  </r>
  <r>
    <n v="24869"/>
    <n v="549"/>
    <d v="2001-05-24T00:00:00"/>
    <x v="17"/>
    <n v="9993753"/>
    <x v="8"/>
    <x v="0"/>
    <n v="19420.16"/>
    <n v="5000"/>
    <n v="4808.3999999999996"/>
    <n v="5000"/>
    <n v="4.0388000000000002"/>
    <n v="3.09"/>
    <x v="0"/>
    <n v="15450"/>
    <n v="-4744"/>
    <n v="-4562.2099200000011"/>
    <x v="1"/>
    <x v="0"/>
    <x v="1"/>
    <x v="8"/>
    <x v="0"/>
    <x v="1"/>
    <x v="0"/>
    <n v="-4413.1499999999996"/>
    <n v="-4589"/>
    <x v="0"/>
    <x v="2"/>
    <x v="0"/>
    <n v="4808.3999999999996"/>
    <n v="4413.1499999999996"/>
    <n v="0"/>
    <x v="0"/>
    <m/>
  </r>
  <r>
    <n v="24870"/>
    <n v="549"/>
    <d v="2001-05-24T00:00:00"/>
    <x v="17"/>
    <n v="9993754"/>
    <x v="8"/>
    <x v="0"/>
    <n v="98366.99"/>
    <n v="25326"/>
    <n v="24355.5"/>
    <n v="25326"/>
    <n v="4.0388000000000002"/>
    <n v="3.09"/>
    <x v="0"/>
    <n v="78257.34"/>
    <n v="-24029.308800000006"/>
    <n v="-23108.498400000008"/>
    <x v="1"/>
    <x v="0"/>
    <x v="1"/>
    <x v="8"/>
    <x v="0"/>
    <x v="1"/>
    <x v="0"/>
    <n v="-22353.48"/>
    <n v="-23244.2"/>
    <x v="0"/>
    <x v="0"/>
    <x v="0"/>
    <n v="24355.5"/>
    <n v="22353.48"/>
    <n v="0"/>
    <x v="0"/>
    <m/>
  </r>
  <r>
    <n v="25038"/>
    <n v="596"/>
    <d v="2001-06-04T00:00:00"/>
    <x v="17"/>
    <n v="9993895"/>
    <x v="8"/>
    <x v="0"/>
    <n v="32353.38"/>
    <n v="8844"/>
    <n v="8505.09"/>
    <n v="8844"/>
    <n v="3.8039999999999998"/>
    <n v="3.09"/>
    <x v="0"/>
    <n v="27327.96"/>
    <n v="-6314.616"/>
    <n v="-6072.6342599999998"/>
    <x v="1"/>
    <x v="0"/>
    <x v="1"/>
    <x v="8"/>
    <x v="0"/>
    <x v="1"/>
    <x v="0"/>
    <n v="-5808.98"/>
    <n v="-6040.45"/>
    <x v="0"/>
    <x v="4"/>
    <x v="0"/>
    <n v="8505.09"/>
    <n v="5808.98"/>
    <n v="0"/>
    <x v="0"/>
    <m/>
  </r>
  <r>
    <n v="25059"/>
    <n v="479"/>
    <d v="2001-06-06T00:00:00"/>
    <x v="17"/>
    <n v="9993568"/>
    <x v="8"/>
    <x v="0"/>
    <n v="84965.09"/>
    <n v="22573"/>
    <n v="21707.99"/>
    <n v="22573"/>
    <n v="3.9140000000000001"/>
    <n v="3.09"/>
    <x v="0"/>
    <n v="69750.570000000007"/>
    <n v="-18600.152000000006"/>
    <n v="-17887.383760000008"/>
    <x v="1"/>
    <x v="0"/>
    <x v="1"/>
    <x v="8"/>
    <x v="0"/>
    <x v="1"/>
    <x v="0"/>
    <n v="-17214.439999999999"/>
    <n v="-17900.39"/>
    <x v="0"/>
    <x v="0"/>
    <x v="0"/>
    <n v="21707.99"/>
    <n v="17214.439999999999"/>
    <n v="0"/>
    <x v="0"/>
    <s v="DS #000479"/>
  </r>
  <r>
    <n v="25070"/>
    <n v="593"/>
    <d v="2001-06-06T00:00:00"/>
    <x v="17"/>
    <n v="9993887"/>
    <x v="8"/>
    <x v="0"/>
    <n v="59051.81"/>
    <n v="15143"/>
    <n v="14562.71"/>
    <n v="15143"/>
    <n v="4.0549999999999997"/>
    <n v="3.09"/>
    <x v="0"/>
    <n v="46791.87"/>
    <n v="-14612.994999999997"/>
    <n v="-14053.015149999997"/>
    <x v="1"/>
    <x v="0"/>
    <x v="1"/>
    <x v="8"/>
    <x v="0"/>
    <x v="1"/>
    <x v="0"/>
    <n v="-13601.58"/>
    <n v="-14143.56"/>
    <x v="0"/>
    <x v="1"/>
    <x v="0"/>
    <n v="14562.71"/>
    <n v="13601.58"/>
    <n v="0"/>
    <x v="0"/>
    <m/>
  </r>
  <r>
    <n v="25071"/>
    <n v="445"/>
    <d v="2001-06-06T00:00:00"/>
    <x v="17"/>
    <n v="9993440"/>
    <x v="8"/>
    <x v="0"/>
    <n v="56740.33"/>
    <n v="14183"/>
    <n v="13639.5"/>
    <n v="14183"/>
    <n v="4.16"/>
    <n v="3.09"/>
    <x v="0"/>
    <n v="43825.47"/>
    <n v="-15175.81"/>
    <n v="-14594.265000000003"/>
    <x v="1"/>
    <x v="0"/>
    <x v="1"/>
    <x v="8"/>
    <x v="0"/>
    <x v="1"/>
    <x v="0"/>
    <n v="-14171.44"/>
    <n v="-14736.14"/>
    <x v="0"/>
    <x v="0"/>
    <x v="0"/>
    <n v="13639.5"/>
    <n v="14171.44"/>
    <n v="0"/>
    <x v="0"/>
    <s v="DS #000445"/>
  </r>
  <r>
    <n v="25181"/>
    <n v="621"/>
    <d v="2001-06-13T00:00:00"/>
    <x v="17"/>
    <n v="9994009"/>
    <x v="8"/>
    <x v="0"/>
    <n v="56693.31"/>
    <n v="15190"/>
    <n v="14607.91"/>
    <n v="15190"/>
    <n v="3.8809999999999998"/>
    <n v="3.09"/>
    <x v="0"/>
    <n v="46937.1"/>
    <n v="-12015.29"/>
    <n v="-11554.856809999999"/>
    <x v="1"/>
    <x v="0"/>
    <x v="1"/>
    <x v="8"/>
    <x v="0"/>
    <x v="1"/>
    <x v="0"/>
    <n v="-11102.01"/>
    <n v="-11544.4"/>
    <x v="0"/>
    <x v="0"/>
    <x v="0"/>
    <n v="14607.91"/>
    <n v="11102.01"/>
    <n v="0"/>
    <x v="0"/>
    <m/>
  </r>
  <r>
    <n v="25182"/>
    <n v="621"/>
    <d v="2001-06-13T00:00:00"/>
    <x v="17"/>
    <n v="9994008"/>
    <x v="8"/>
    <x v="0"/>
    <n v="68632.87"/>
    <n v="18389"/>
    <n v="17684.330000000002"/>
    <n v="18389"/>
    <n v="3.8809999999999998"/>
    <n v="3.09"/>
    <x v="0"/>
    <n v="56822.01"/>
    <n v="-14545.698999999999"/>
    <n v="-13988.30503"/>
    <x v="1"/>
    <x v="0"/>
    <x v="1"/>
    <x v="8"/>
    <x v="0"/>
    <x v="1"/>
    <x v="0"/>
    <n v="-13440.09"/>
    <n v="-13975.64"/>
    <x v="0"/>
    <x v="2"/>
    <x v="0"/>
    <n v="17684.330000000002"/>
    <n v="13440.09"/>
    <n v="0"/>
    <x v="0"/>
    <m/>
  </r>
  <r>
    <n v="26646"/>
    <n v="725"/>
    <d v="2001-07-09T00:00:00"/>
    <x v="17"/>
    <n v="9995438"/>
    <x v="8"/>
    <x v="0"/>
    <n v="120376.42"/>
    <n v="34294"/>
    <n v="32979.839999999997"/>
    <n v="34294"/>
    <n v="3.65"/>
    <n v="3.09"/>
    <x v="0"/>
    <n v="105968.46"/>
    <n v="-19204.64"/>
    <n v="-18468.7104"/>
    <x v="1"/>
    <x v="0"/>
    <x v="1"/>
    <x v="8"/>
    <x v="0"/>
    <x v="1"/>
    <x v="0"/>
    <n v="-17446.34"/>
    <n v="-18141.53"/>
    <x v="0"/>
    <x v="0"/>
    <x v="0"/>
    <n v="32979.839999999997"/>
    <n v="17446.34"/>
    <n v="0"/>
    <x v="0"/>
    <m/>
  </r>
  <r>
    <n v="26851"/>
    <n v="709"/>
    <d v="2001-07-27T00:00:00"/>
    <x v="17"/>
    <n v="9994223"/>
    <x v="8"/>
    <x v="0"/>
    <n v="27207.15"/>
    <n v="8253"/>
    <n v="7936.74"/>
    <n v="8253"/>
    <n v="3.4279999999999999"/>
    <n v="3.09"/>
    <x v="0"/>
    <n v="25501.77"/>
    <n v="-2789.5140000000006"/>
    <n v="-2682.6181200000005"/>
    <x v="1"/>
    <x v="0"/>
    <x v="1"/>
    <x v="8"/>
    <x v="0"/>
    <x v="1"/>
    <x v="0"/>
    <n v="-2436.58"/>
    <n v="-2533.67"/>
    <x v="0"/>
    <x v="2"/>
    <x v="0"/>
    <n v="7936.74"/>
    <n v="2436.58"/>
    <n v="0"/>
    <x v="0"/>
    <m/>
  </r>
  <r>
    <n v="27044"/>
    <n v="812"/>
    <d v="2001-08-06T00:00:00"/>
    <x v="17"/>
    <n v="9995738"/>
    <x v="8"/>
    <x v="0"/>
    <n v="98767.76"/>
    <n v="29369"/>
    <n v="28243.57"/>
    <n v="29369"/>
    <n v="3.4969999999999999"/>
    <n v="3.09"/>
    <x v="0"/>
    <n v="90750.21"/>
    <n v="-11953.183000000001"/>
    <n v="-11495.13299"/>
    <x v="1"/>
    <x v="0"/>
    <x v="1"/>
    <x v="8"/>
    <x v="0"/>
    <x v="1"/>
    <x v="0"/>
    <n v="-10619.58"/>
    <n v="-11042.74"/>
    <x v="0"/>
    <x v="2"/>
    <x v="0"/>
    <n v="28243.57"/>
    <n v="10619.58"/>
    <n v="0"/>
    <x v="0"/>
    <m/>
  </r>
  <r>
    <n v="28058"/>
    <n v="782"/>
    <d v="2001-09-10T00:00:00"/>
    <x v="17"/>
    <n v="9995718"/>
    <x v="8"/>
    <x v="0"/>
    <n v="58807.199999999997"/>
    <n v="16603"/>
    <n v="15966.77"/>
    <n v="16603"/>
    <n v="3.6831"/>
    <n v="3.09"/>
    <x v="0"/>
    <n v="51303.27"/>
    <n v="-9847.2393000000029"/>
    <n v="-9469.891287000004"/>
    <x v="1"/>
    <x v="0"/>
    <x v="1"/>
    <x v="8"/>
    <x v="0"/>
    <x v="1"/>
    <x v="0"/>
    <n v="-8974.92"/>
    <n v="-9332.5499999999993"/>
    <x v="0"/>
    <x v="2"/>
    <x v="0"/>
    <n v="15966.77"/>
    <n v="8974.92"/>
    <n v="0"/>
    <x v="0"/>
    <m/>
  </r>
  <r>
    <n v="28094"/>
    <n v="833"/>
    <d v="2001-09-18T00:00:00"/>
    <x v="17"/>
    <n v="9996554"/>
    <x v="8"/>
    <x v="0"/>
    <n v="5918.18"/>
    <n v="1700"/>
    <n v="1634.86"/>
    <n v="1700"/>
    <n v="3.62"/>
    <n v="3.09"/>
    <x v="0"/>
    <n v="5253"/>
    <n v="-901"/>
    <n v="-866.47580000000039"/>
    <x v="1"/>
    <x v="0"/>
    <x v="1"/>
    <x v="8"/>
    <x v="0"/>
    <x v="1"/>
    <x v="0"/>
    <n v="-815.79"/>
    <n v="-848.3"/>
    <x v="0"/>
    <x v="9"/>
    <x v="0"/>
    <n v="1634.86"/>
    <n v="815.79"/>
    <n v="0"/>
    <x v="0"/>
    <m/>
  </r>
  <r>
    <n v="28096"/>
    <n v="833"/>
    <d v="2001-09-18T00:00:00"/>
    <x v="17"/>
    <n v="9996554"/>
    <x v="8"/>
    <x v="0"/>
    <n v="5068.74"/>
    <n v="1456"/>
    <n v="1400.21"/>
    <n v="1456"/>
    <n v="3.62"/>
    <n v="3.09"/>
    <x v="0"/>
    <n v="4499.04"/>
    <n v="-771.68"/>
    <n v="-742.11130000000037"/>
    <x v="1"/>
    <x v="0"/>
    <x v="1"/>
    <x v="8"/>
    <x v="0"/>
    <x v="1"/>
    <x v="0"/>
    <n v="-698.7"/>
    <n v="-726.54"/>
    <x v="0"/>
    <x v="10"/>
    <x v="0"/>
    <n v="1400.21"/>
    <n v="698.7"/>
    <n v="0"/>
    <x v="0"/>
    <m/>
  </r>
  <r>
    <n v="28097"/>
    <n v="833"/>
    <d v="2001-09-18T00:00:00"/>
    <x v="17"/>
    <n v="9996554"/>
    <x v="8"/>
    <x v="0"/>
    <n v="80365.36"/>
    <n v="23085"/>
    <n v="22200.37"/>
    <n v="23085"/>
    <n v="3.62"/>
    <n v="3.09"/>
    <x v="0"/>
    <n v="71332.649999999994"/>
    <n v="-12235.05"/>
    <n v="-11766.196100000005"/>
    <x v="1"/>
    <x v="0"/>
    <x v="1"/>
    <x v="8"/>
    <x v="0"/>
    <x v="1"/>
    <x v="0"/>
    <n v="-11077.99"/>
    <n v="-11519.41"/>
    <x v="0"/>
    <x v="0"/>
    <x v="0"/>
    <n v="22200.37"/>
    <n v="11077.99"/>
    <n v="0"/>
    <x v="0"/>
    <m/>
  </r>
  <r>
    <n v="28112"/>
    <n v="825"/>
    <d v="2001-09-18T00:00:00"/>
    <x v="17"/>
    <n v="9995961"/>
    <x v="8"/>
    <x v="0"/>
    <n v="401970.56"/>
    <n v="114895"/>
    <n v="110492.18"/>
    <n v="114895"/>
    <n v="3.6379999999999999"/>
    <n v="3.09"/>
    <x v="0"/>
    <n v="355025.55"/>
    <n v="-62962.46"/>
    <n v="-60549.714639999998"/>
    <x v="1"/>
    <x v="0"/>
    <x v="1"/>
    <x v="8"/>
    <x v="0"/>
    <x v="1"/>
    <x v="0"/>
    <n v="-57124.46"/>
    <n v="-59400.72"/>
    <x v="0"/>
    <x v="2"/>
    <x v="0"/>
    <n v="110492.18"/>
    <n v="57124.46"/>
    <n v="0"/>
    <x v="0"/>
    <m/>
  </r>
  <r>
    <n v="28113"/>
    <n v="825"/>
    <d v="2001-09-18T00:00:00"/>
    <x v="17"/>
    <n v="9995961"/>
    <x v="8"/>
    <x v="0"/>
    <n v="4628.6400000000003"/>
    <n v="1323"/>
    <n v="1272.3"/>
    <n v="1323"/>
    <n v="3.6379999999999999"/>
    <n v="3.09"/>
    <x v="0"/>
    <n v="4088.07"/>
    <n v="-725.00400000000002"/>
    <n v="-697.22040000000004"/>
    <x v="1"/>
    <x v="0"/>
    <x v="1"/>
    <x v="8"/>
    <x v="0"/>
    <x v="1"/>
    <x v="0"/>
    <n v="-657.78"/>
    <n v="-683.99"/>
    <x v="0"/>
    <x v="9"/>
    <x v="0"/>
    <n v="1272.3"/>
    <n v="657.78"/>
    <n v="0"/>
    <x v="0"/>
    <m/>
  </r>
  <r>
    <n v="28134"/>
    <n v="823"/>
    <d v="2001-09-19T00:00:00"/>
    <x v="17"/>
    <n v="9995777"/>
    <x v="8"/>
    <x v="0"/>
    <n v="106646"/>
    <n v="31353"/>
    <n v="30151.54"/>
    <n v="31353"/>
    <n v="3.5369999999999999"/>
    <n v="3.09"/>
    <x v="0"/>
    <n v="96880.77"/>
    <n v="-14014.791000000003"/>
    <n v="-13477.738380000003"/>
    <x v="1"/>
    <x v="0"/>
    <x v="1"/>
    <x v="8"/>
    <x v="0"/>
    <x v="1"/>
    <x v="0"/>
    <n v="-12543.04"/>
    <n v="-13042.85"/>
    <x v="0"/>
    <x v="2"/>
    <x v="0"/>
    <n v="30151.54"/>
    <n v="12543.04"/>
    <n v="0"/>
    <x v="0"/>
    <m/>
  </r>
  <r>
    <n v="28136"/>
    <n v="856"/>
    <d v="2001-09-19T00:00:00"/>
    <x v="17"/>
    <n v="9996666"/>
    <x v="8"/>
    <x v="0"/>
    <n v="227492.26"/>
    <n v="74063"/>
    <n v="71224.88"/>
    <n v="74063"/>
    <n v="3.194"/>
    <n v="3.09"/>
    <x v="0"/>
    <n v="228854.67"/>
    <n v="-7702.552000000007"/>
    <n v="-7407.3875200000075"/>
    <x v="1"/>
    <x v="0"/>
    <x v="1"/>
    <x v="8"/>
    <x v="0"/>
    <x v="1"/>
    <x v="0"/>
    <n v="-5199.42"/>
    <n v="-5406.6"/>
    <x v="0"/>
    <x v="0"/>
    <x v="0"/>
    <n v="71224.88"/>
    <n v="5199.42"/>
    <n v="0"/>
    <x v="0"/>
    <m/>
  </r>
  <r>
    <n v="28142"/>
    <n v="856"/>
    <d v="2001-09-19T00:00:00"/>
    <x v="17"/>
    <n v="9996666"/>
    <x v="8"/>
    <x v="0"/>
    <n v="91122.23"/>
    <n v="29666"/>
    <n v="28529.19"/>
    <n v="29666"/>
    <n v="3.194"/>
    <n v="3.09"/>
    <x v="0"/>
    <n v="91667.94"/>
    <n v="-3085.2640000000029"/>
    <n v="-2967.0357600000025"/>
    <x v="1"/>
    <x v="0"/>
    <x v="1"/>
    <x v="8"/>
    <x v="0"/>
    <x v="1"/>
    <x v="0"/>
    <n v="-2082.63"/>
    <n v="-2165.62"/>
    <x v="0"/>
    <x v="9"/>
    <x v="0"/>
    <n v="28529.19"/>
    <n v="2082.63"/>
    <n v="0"/>
    <x v="0"/>
    <m/>
  </r>
  <r>
    <n v="28303"/>
    <n v="878"/>
    <d v="2001-09-24T00:00:00"/>
    <x v="17"/>
    <n v="9996818"/>
    <x v="8"/>
    <x v="0"/>
    <n v="11314.91"/>
    <n v="3983"/>
    <n v="3830.37"/>
    <n v="3983"/>
    <n v="2.9540000000000002"/>
    <n v="3.09"/>
    <x v="0"/>
    <n v="12307.47"/>
    <n v="541.68799999999874"/>
    <n v="520.9303199999988"/>
    <x v="1"/>
    <x v="0"/>
    <x v="1"/>
    <x v="8"/>
    <x v="0"/>
    <x v="1"/>
    <x v="0"/>
    <n v="639.66999999999996"/>
    <n v="665.16"/>
    <x v="0"/>
    <x v="1"/>
    <x v="0"/>
    <n v="3830.37"/>
    <n v="-639.66999999999996"/>
    <n v="0"/>
    <x v="0"/>
    <m/>
  </r>
  <r>
    <n v="20890"/>
    <m/>
    <d v="2000-11-06T00:00:00"/>
    <x v="18"/>
    <n v="319933"/>
    <x v="3"/>
    <x v="0"/>
    <n v="-0.14000000000000001"/>
    <n v="6"/>
    <n v="5.75"/>
    <n v="6"/>
    <n v="-2.5000000000000001E-2"/>
    <n v="-0.01"/>
    <x v="0"/>
    <n v="-0.06"/>
    <n v="0.09"/>
    <n v="8.6249999999999993E-2"/>
    <x v="0"/>
    <x v="0"/>
    <x v="0"/>
    <x v="3"/>
    <x v="0"/>
    <x v="1"/>
    <x v="0"/>
    <n v="0.01"/>
    <n v="0.02"/>
    <x v="0"/>
    <x v="2"/>
    <x v="0"/>
    <n v="0"/>
    <n v="-0.01"/>
    <n v="5.75"/>
    <x v="0"/>
    <s v="Sonat Financial Buy - N73427.B Input as Physical s/b Financi"/>
  </r>
  <r>
    <n v="27284"/>
    <n v="824"/>
    <d v="2001-08-20T00:00:00"/>
    <x v="18"/>
    <n v="9995964"/>
    <x v="3"/>
    <x v="0"/>
    <n v="-1007.66"/>
    <n v="84128"/>
    <n v="80612.69"/>
    <n v="84128"/>
    <n v="-1.2500000000000001E-2"/>
    <n v="-0.01"/>
    <x v="0"/>
    <n v="-841.28"/>
    <n v="210.32"/>
    <n v="201.53172500000005"/>
    <x v="0"/>
    <x v="0"/>
    <x v="0"/>
    <x v="3"/>
    <x v="0"/>
    <x v="1"/>
    <x v="0"/>
    <n v="-806.13"/>
    <n v="-841.28"/>
    <x v="0"/>
    <x v="2"/>
    <x v="0"/>
    <n v="0"/>
    <n v="806.13"/>
    <n v="80612.69"/>
    <x v="0"/>
    <m/>
  </r>
  <r>
    <n v="9941"/>
    <m/>
    <d v="2000-07-07T00:00:00"/>
    <x v="18"/>
    <n v="319941"/>
    <x v="4"/>
    <x v="0"/>
    <n v="128.78"/>
    <n v="-3840"/>
    <n v="-3679.54"/>
    <n v="3840"/>
    <n v="-3.5000000000000003E-2"/>
    <n v="-0.05"/>
    <x v="0"/>
    <n v="192"/>
    <n v="57.6"/>
    <n v="55.193099999999994"/>
    <x v="0"/>
    <x v="0"/>
    <x v="0"/>
    <x v="4"/>
    <x v="0"/>
    <x v="0"/>
    <x v="0"/>
    <n v="110.39"/>
    <n v="115.2"/>
    <x v="0"/>
    <x v="0"/>
    <x v="0"/>
    <n v="0"/>
    <n v="-110.39"/>
    <n v="-3679.54"/>
    <x v="0"/>
    <s v="Tetco-ELA Sale Financial - N73425.A"/>
  </r>
  <r>
    <n v="9952"/>
    <m/>
    <d v="2000-07-07T00:00:00"/>
    <x v="18"/>
    <n v="319952"/>
    <x v="5"/>
    <x v="0"/>
    <n v="-100.04"/>
    <n v="3480"/>
    <n v="3334.59"/>
    <n v="3480"/>
    <n v="-0.03"/>
    <n v="0.33500000000000002"/>
    <x v="0"/>
    <n v="1165.8"/>
    <n v="1270.2"/>
    <n v="1217.12535"/>
    <x v="0"/>
    <x v="0"/>
    <x v="0"/>
    <x v="5"/>
    <x v="0"/>
    <x v="1"/>
    <x v="0"/>
    <n v="1217.1199999999999"/>
    <n v="1270.2"/>
    <x v="0"/>
    <x v="0"/>
    <x v="0"/>
    <n v="0"/>
    <n v="-1217.1199999999999"/>
    <n v="3334.59"/>
    <x v="0"/>
    <s v="TetcoM3 Buy Financial - N73425.8"/>
  </r>
  <r>
    <n v="27285"/>
    <n v="822"/>
    <d v="2001-08-20T00:00:00"/>
    <x v="18"/>
    <n v="9995965"/>
    <x v="6"/>
    <x v="0"/>
    <n v="1524.74"/>
    <n v="21948"/>
    <n v="21030.9"/>
    <n v="21948"/>
    <n v="7.2499999999999995E-2"/>
    <n v="7.0000000000000007E-2"/>
    <x v="0"/>
    <n v="1536.36"/>
    <n v="-54.869999999999742"/>
    <n v="-52.577249999999758"/>
    <x v="0"/>
    <x v="0"/>
    <x v="0"/>
    <x v="6"/>
    <x v="0"/>
    <x v="1"/>
    <x v="0"/>
    <n v="-368.04"/>
    <n v="-384.09"/>
    <x v="0"/>
    <x v="2"/>
    <x v="0"/>
    <n v="0"/>
    <n v="368.04"/>
    <n v="21030.9"/>
    <x v="0"/>
    <m/>
  </r>
  <r>
    <n v="23803"/>
    <n v="348"/>
    <d v="2001-03-19T00:00:00"/>
    <x v="18"/>
    <n v="9992816"/>
    <x v="8"/>
    <x v="0"/>
    <n v="-73324.539999999994"/>
    <n v="-17644"/>
    <n v="-16906.740000000002"/>
    <n v="17644"/>
    <n v="4.3369999999999997"/>
    <n v="3.105"/>
    <x v="0"/>
    <n v="-54784.62"/>
    <n v="21737.407999999996"/>
    <n v="20829.103679999997"/>
    <x v="1"/>
    <x v="0"/>
    <x v="1"/>
    <x v="8"/>
    <x v="0"/>
    <x v="0"/>
    <x v="0"/>
    <n v="20051.400000000001"/>
    <n v="20925.78"/>
    <x v="0"/>
    <x v="0"/>
    <x v="0"/>
    <n v="-16906.740000000002"/>
    <n v="-20051.400000000001"/>
    <n v="0"/>
    <x v="0"/>
    <s v="DS #000348"/>
  </r>
  <r>
    <n v="23886"/>
    <n v="393"/>
    <d v="2001-03-29T00:00:00"/>
    <x v="18"/>
    <n v="9992931"/>
    <x v="8"/>
    <x v="0"/>
    <n v="-405803.96"/>
    <n v="-100000"/>
    <n v="-95821.48"/>
    <n v="100000"/>
    <n v="4.2350000000000003"/>
    <n v="3.105"/>
    <x v="0"/>
    <n v="-310500"/>
    <n v="113000"/>
    <n v="108278.27240000003"/>
    <x v="1"/>
    <x v="0"/>
    <x v="1"/>
    <x v="8"/>
    <x v="0"/>
    <x v="0"/>
    <x v="0"/>
    <n v="103870.48"/>
    <n v="108400"/>
    <x v="0"/>
    <x v="1"/>
    <x v="0"/>
    <n v="-95821.48"/>
    <n v="-103870.48"/>
    <n v="0"/>
    <x v="0"/>
    <s v="DS #000393"/>
  </r>
  <r>
    <n v="24215"/>
    <n v="409"/>
    <d v="2001-04-18T00:00:00"/>
    <x v="18"/>
    <n v="9993176"/>
    <x v="8"/>
    <x v="0"/>
    <n v="-107688.96000000001"/>
    <n v="-27722"/>
    <n v="-26563.63"/>
    <n v="27722"/>
    <n v="4.0540000000000003"/>
    <n v="3.105"/>
    <x v="0"/>
    <n v="-86076.81"/>
    <n v="26308.178000000007"/>
    <n v="25208.884870000009"/>
    <x v="1"/>
    <x v="0"/>
    <x v="1"/>
    <x v="8"/>
    <x v="0"/>
    <x v="0"/>
    <x v="0"/>
    <n v="23986.959999999999"/>
    <n v="25032.97"/>
    <x v="0"/>
    <x v="1"/>
    <x v="0"/>
    <n v="-26563.63"/>
    <n v="-23986.959999999999"/>
    <n v="0"/>
    <x v="0"/>
    <s v="DS #000409"/>
  </r>
  <r>
    <n v="24456"/>
    <n v="438"/>
    <d v="2001-04-26T00:00:00"/>
    <x v="18"/>
    <n v="9993420"/>
    <x v="8"/>
    <x v="0"/>
    <n v="-806.98"/>
    <n v="-199"/>
    <n v="-190.68"/>
    <n v="199"/>
    <n v="4.2320000000000002"/>
    <n v="3.105"/>
    <x v="0"/>
    <n v="-617.89499999999998"/>
    <n v="224.27300000000005"/>
    <n v="214.89636000000004"/>
    <x v="1"/>
    <x v="0"/>
    <x v="1"/>
    <x v="8"/>
    <x v="0"/>
    <x v="0"/>
    <x v="0"/>
    <n v="206.13"/>
    <n v="215.12"/>
    <x v="0"/>
    <x v="1"/>
    <x v="0"/>
    <n v="-190.68"/>
    <n v="-206.13"/>
    <n v="0"/>
    <x v="0"/>
    <s v="DS #0000438"/>
  </r>
  <r>
    <n v="28125"/>
    <n v="833"/>
    <d v="2001-09-19T00:00:00"/>
    <x v="18"/>
    <n v="9996553"/>
    <x v="8"/>
    <x v="0"/>
    <n v="-69898.53"/>
    <n v="-20151"/>
    <n v="-19308.990000000002"/>
    <n v="20151"/>
    <n v="3.62"/>
    <n v="3.105"/>
    <x v="0"/>
    <n v="-62568.855000000003"/>
    <n v="10377.765000000003"/>
    <n v="9944.129850000003"/>
    <x v="1"/>
    <x v="0"/>
    <x v="1"/>
    <x v="8"/>
    <x v="0"/>
    <x v="0"/>
    <x v="0"/>
    <n v="9055.91"/>
    <n v="9450.82"/>
    <x v="0"/>
    <x v="4"/>
    <x v="0"/>
    <n v="-19308.990000000002"/>
    <n v="-9055.91"/>
    <n v="0"/>
    <x v="0"/>
    <m/>
  </r>
  <r>
    <n v="28126"/>
    <n v="833"/>
    <d v="2001-09-19T00:00:00"/>
    <x v="18"/>
    <n v="9996553"/>
    <x v="8"/>
    <x v="0"/>
    <n v="-64657.27"/>
    <n v="-18640"/>
    <n v="-17861.12"/>
    <n v="18640"/>
    <n v="3.62"/>
    <n v="3.105"/>
    <x v="0"/>
    <n v="-57877.2"/>
    <n v="9599.6"/>
    <n v="9198.4768000000022"/>
    <x v="1"/>
    <x v="0"/>
    <x v="1"/>
    <x v="8"/>
    <x v="0"/>
    <x v="0"/>
    <x v="0"/>
    <n v="8376.8700000000008"/>
    <n v="8742.16"/>
    <x v="0"/>
    <x v="1"/>
    <x v="0"/>
    <n v="-17861.12"/>
    <n v="-8376.8700000000008"/>
    <n v="0"/>
    <x v="0"/>
    <m/>
  </r>
  <r>
    <n v="28304"/>
    <n v="878"/>
    <d v="2001-09-24T00:00:00"/>
    <x v="18"/>
    <n v="9996818"/>
    <x v="8"/>
    <x v="0"/>
    <n v="-11935.35"/>
    <n v="-4177"/>
    <n v="-4002.46"/>
    <n v="4177"/>
    <n v="2.9820000000000002"/>
    <n v="3.105"/>
    <x v="0"/>
    <n v="-12969.584999999999"/>
    <n v="-513.77099999999905"/>
    <n v="-492.30257999999912"/>
    <x v="1"/>
    <x v="0"/>
    <x v="1"/>
    <x v="8"/>
    <x v="0"/>
    <x v="0"/>
    <x v="0"/>
    <n v="-676.42"/>
    <n v="-705.91"/>
    <x v="0"/>
    <x v="2"/>
    <x v="0"/>
    <n v="-4002.46"/>
    <n v="676.42"/>
    <n v="0"/>
    <x v="0"/>
    <m/>
  </r>
  <r>
    <n v="9918"/>
    <m/>
    <d v="2000-07-07T00:00:00"/>
    <x v="18"/>
    <n v="319918"/>
    <x v="8"/>
    <x v="0"/>
    <n v="13.96"/>
    <n v="6"/>
    <n v="5.75"/>
    <n v="6"/>
    <n v="2.4285000000000001"/>
    <n v="3.12"/>
    <x v="0"/>
    <n v="18.72"/>
    <n v="4.149"/>
    <n v="3.9761250000000001"/>
    <x v="1"/>
    <x v="0"/>
    <x v="1"/>
    <x v="8"/>
    <x v="0"/>
    <x v="1"/>
    <x v="0"/>
    <n v="4.1500000000000004"/>
    <n v="4.33"/>
    <x v="0"/>
    <x v="2"/>
    <x v="0"/>
    <n v="5.75"/>
    <n v="-4.1500000000000004"/>
    <n v="0"/>
    <x v="0"/>
    <s v="Nymex Buy N73425.2"/>
  </r>
  <r>
    <n v="22575"/>
    <n v="295"/>
    <d v="2001-02-16T00:00:00"/>
    <x v="18"/>
    <n v="9991566"/>
    <x v="8"/>
    <x v="0"/>
    <n v="85760.22"/>
    <n v="20000"/>
    <n v="19164.3"/>
    <n v="20000"/>
    <n v="4.4749999999999996"/>
    <n v="3.12"/>
    <x v="0"/>
    <n v="62400"/>
    <n v="-27100"/>
    <n v="-25967.626499999991"/>
    <x v="1"/>
    <x v="0"/>
    <x v="1"/>
    <x v="8"/>
    <x v="0"/>
    <x v="1"/>
    <x v="0"/>
    <n v="-25373.53"/>
    <n v="-26480"/>
    <x v="0"/>
    <x v="0"/>
    <x v="0"/>
    <n v="19164.3"/>
    <n v="25373.53"/>
    <n v="0"/>
    <x v="0"/>
    <s v="DS #000295"/>
  </r>
  <r>
    <n v="23914"/>
    <n v="359"/>
    <d v="2001-03-30T00:00:00"/>
    <x v="18"/>
    <n v="9992882"/>
    <x v="8"/>
    <x v="0"/>
    <n v="21284.73"/>
    <n v="5196"/>
    <n v="4978.88"/>
    <n v="5196"/>
    <n v="4.2750000000000004"/>
    <n v="3.12"/>
    <x v="0"/>
    <n v="16211.52"/>
    <n v="-6001.38"/>
    <n v="-5750.6064000000015"/>
    <x v="1"/>
    <x v="0"/>
    <x v="1"/>
    <x v="8"/>
    <x v="0"/>
    <x v="1"/>
    <x v="0"/>
    <n v="-5596.27"/>
    <n v="-5840.3"/>
    <x v="0"/>
    <x v="2"/>
    <x v="0"/>
    <n v="4978.88"/>
    <n v="5596.27"/>
    <n v="0"/>
    <x v="0"/>
    <s v="DS #000359"/>
  </r>
  <r>
    <n v="24193"/>
    <n v="408"/>
    <d v="2001-04-17T00:00:00"/>
    <x v="18"/>
    <n v="9993174"/>
    <x v="8"/>
    <x v="0"/>
    <n v="75938.740000000005"/>
    <n v="18722"/>
    <n v="17939.7"/>
    <n v="18722"/>
    <n v="4.2329999999999997"/>
    <n v="3.12"/>
    <x v="0"/>
    <n v="58412.639999999999"/>
    <n v="-20837.585999999992"/>
    <n v="-19966.886099999992"/>
    <x v="1"/>
    <x v="0"/>
    <x v="1"/>
    <x v="8"/>
    <x v="0"/>
    <x v="1"/>
    <x v="0"/>
    <n v="-19410.75"/>
    <n v="-20257.2"/>
    <x v="0"/>
    <x v="0"/>
    <x v="0"/>
    <n v="17939.7"/>
    <n v="19410.75"/>
    <n v="0"/>
    <x v="0"/>
    <s v="DS #000408"/>
  </r>
  <r>
    <n v="24224"/>
    <n v="412"/>
    <d v="2001-04-18T00:00:00"/>
    <x v="18"/>
    <n v="9993198"/>
    <x v="8"/>
    <x v="0"/>
    <n v="62028.54"/>
    <n v="15712"/>
    <n v="15055.47"/>
    <n v="15712"/>
    <n v="4.12"/>
    <n v="3.12"/>
    <x v="0"/>
    <n v="49021.440000000002"/>
    <n v="-15712"/>
    <n v="-15055.47"/>
    <x v="1"/>
    <x v="0"/>
    <x v="1"/>
    <x v="8"/>
    <x v="0"/>
    <x v="1"/>
    <x v="0"/>
    <n v="-14588.75"/>
    <n v="-15224.93"/>
    <x v="0"/>
    <x v="2"/>
    <x v="0"/>
    <n v="15055.47"/>
    <n v="14588.75"/>
    <n v="0"/>
    <x v="0"/>
    <s v="DS#000412"/>
  </r>
  <r>
    <n v="24455"/>
    <n v="438"/>
    <d v="2001-04-26T00:00:00"/>
    <x v="18"/>
    <n v="9993420"/>
    <x v="8"/>
    <x v="0"/>
    <n v="67356.289999999994"/>
    <n v="16610"/>
    <n v="15915.95"/>
    <n v="16610"/>
    <n v="4.2320000000000002"/>
    <n v="3.12"/>
    <x v="0"/>
    <n v="51823.199999999997"/>
    <n v="-18470.32"/>
    <n v="-17698.536400000001"/>
    <x v="1"/>
    <x v="0"/>
    <x v="1"/>
    <x v="8"/>
    <x v="0"/>
    <x v="1"/>
    <x v="0"/>
    <n v="-17205.14"/>
    <n v="-17955.41"/>
    <x v="0"/>
    <x v="0"/>
    <x v="0"/>
    <n v="15915.95"/>
    <n v="17205.14"/>
    <n v="0"/>
    <x v="0"/>
    <s v="DS #000438"/>
  </r>
  <r>
    <n v="24533"/>
    <n v="451"/>
    <d v="2001-05-07T00:00:00"/>
    <x v="18"/>
    <n v="9993481"/>
    <x v="8"/>
    <x v="0"/>
    <n v="413948.79"/>
    <n v="100000"/>
    <n v="95821.48"/>
    <n v="100000"/>
    <n v="4.32"/>
    <n v="3.12"/>
    <x v="0"/>
    <n v="312000"/>
    <n v="-120000"/>
    <n v="-114985.77600000001"/>
    <x v="1"/>
    <x v="0"/>
    <x v="1"/>
    <x v="8"/>
    <x v="0"/>
    <x v="1"/>
    <x v="0"/>
    <n v="-112015.31"/>
    <n v="-116900"/>
    <x v="0"/>
    <x v="1"/>
    <x v="0"/>
    <n v="95821.48"/>
    <n v="112015.31"/>
    <n v="0"/>
    <x v="0"/>
    <s v="DS #000451"/>
  </r>
  <r>
    <n v="24748"/>
    <n v="529"/>
    <d v="2001-05-17T00:00:00"/>
    <x v="18"/>
    <n v="9993675"/>
    <x v="8"/>
    <x v="0"/>
    <n v="71311.81"/>
    <n v="18638"/>
    <n v="17859.21"/>
    <n v="18638"/>
    <n v="3.9929999999999999"/>
    <n v="3.12"/>
    <x v="0"/>
    <n v="58150.559999999998"/>
    <n v="-16270.973999999997"/>
    <n v="-15591.090329999995"/>
    <x v="1"/>
    <x v="0"/>
    <x v="1"/>
    <x v="8"/>
    <x v="0"/>
    <x v="1"/>
    <x v="0"/>
    <n v="-15037.45"/>
    <n v="-15693.2"/>
    <x v="0"/>
    <x v="0"/>
    <x v="0"/>
    <n v="17859.21"/>
    <n v="15037.45"/>
    <n v="0"/>
    <x v="0"/>
    <m/>
  </r>
  <r>
    <n v="24830"/>
    <n v="538"/>
    <d v="2001-05-23T00:00:00"/>
    <x v="18"/>
    <n v="9993714"/>
    <x v="8"/>
    <x v="0"/>
    <n v="6209231.8399999999"/>
    <n v="1600000"/>
    <n v="1533143.66"/>
    <n v="1600000"/>
    <n v="4.05"/>
    <n v="3.12"/>
    <x v="0"/>
    <n v="4992000"/>
    <n v="-1488000"/>
    <n v="-1425823.6037999995"/>
    <x v="1"/>
    <x v="0"/>
    <x v="1"/>
    <x v="8"/>
    <x v="0"/>
    <x v="1"/>
    <x v="0"/>
    <n v="-1378296.15"/>
    <n v="-1438400"/>
    <x v="0"/>
    <x v="11"/>
    <x v="0"/>
    <n v="1533143.66"/>
    <n v="1378296.15"/>
    <n v="0"/>
    <x v="0"/>
    <m/>
  </r>
  <r>
    <n v="24869"/>
    <n v="549"/>
    <d v="2001-05-24T00:00:00"/>
    <x v="18"/>
    <n v="9993753"/>
    <x v="8"/>
    <x v="0"/>
    <n v="15595.14"/>
    <n v="4000"/>
    <n v="3832.86"/>
    <n v="4000"/>
    <n v="4.0688000000000004"/>
    <n v="3.12"/>
    <x v="0"/>
    <n v="12480"/>
    <n v="-3795.2"/>
    <n v="-3636.6175680000015"/>
    <x v="1"/>
    <x v="0"/>
    <x v="1"/>
    <x v="8"/>
    <x v="0"/>
    <x v="1"/>
    <x v="0"/>
    <n v="-3517.8"/>
    <n v="-3671.2"/>
    <x v="0"/>
    <x v="2"/>
    <x v="0"/>
    <n v="3832.86"/>
    <n v="3517.8"/>
    <n v="0"/>
    <x v="0"/>
    <m/>
  </r>
  <r>
    <n v="24870"/>
    <n v="549"/>
    <d v="2001-05-24T00:00:00"/>
    <x v="18"/>
    <n v="9993754"/>
    <x v="8"/>
    <x v="0"/>
    <n v="44960.78"/>
    <n v="11532"/>
    <n v="11050.13"/>
    <n v="11532"/>
    <n v="4.0688000000000004"/>
    <n v="3.12"/>
    <x v="0"/>
    <n v="35979.839999999997"/>
    <n v="-10941.561600000003"/>
    <n v="-10484.363344000003"/>
    <x v="1"/>
    <x v="0"/>
    <x v="1"/>
    <x v="8"/>
    <x v="0"/>
    <x v="1"/>
    <x v="0"/>
    <n v="-10141.81"/>
    <n v="-10584.07"/>
    <x v="0"/>
    <x v="0"/>
    <x v="0"/>
    <n v="11050.13"/>
    <n v="10141.81"/>
    <n v="0"/>
    <x v="0"/>
    <m/>
  </r>
  <r>
    <n v="25038"/>
    <n v="596"/>
    <d v="2001-06-04T00:00:00"/>
    <x v="18"/>
    <n v="9993895"/>
    <x v="8"/>
    <x v="0"/>
    <n v="17451.84"/>
    <n v="4738"/>
    <n v="4540.0200000000004"/>
    <n v="4738"/>
    <n v="3.8439999999999999"/>
    <n v="3.12"/>
    <x v="0"/>
    <n v="14782.56"/>
    <n v="-3430.311999999999"/>
    <n v="-3286.9744799999994"/>
    <x v="1"/>
    <x v="0"/>
    <x v="1"/>
    <x v="8"/>
    <x v="0"/>
    <x v="1"/>
    <x v="0"/>
    <n v="-3146.24"/>
    <n v="-3283.43"/>
    <x v="0"/>
    <x v="4"/>
    <x v="0"/>
    <n v="4540.0200000000004"/>
    <n v="3146.24"/>
    <n v="0"/>
    <x v="0"/>
    <m/>
  </r>
  <r>
    <n v="25059"/>
    <n v="479"/>
    <d v="2001-06-06T00:00:00"/>
    <x v="18"/>
    <n v="9993568"/>
    <x v="8"/>
    <x v="0"/>
    <n v="69511.899999999994"/>
    <n v="18370"/>
    <n v="17602.41"/>
    <n v="18370"/>
    <n v="3.9489999999999998"/>
    <n v="3.12"/>
    <x v="0"/>
    <n v="57314.400000000001"/>
    <n v="-15228.73"/>
    <n v="-14592.397889999995"/>
    <x v="1"/>
    <x v="0"/>
    <x v="1"/>
    <x v="8"/>
    <x v="0"/>
    <x v="1"/>
    <x v="0"/>
    <n v="-14046.72"/>
    <n v="-14659.26"/>
    <x v="0"/>
    <x v="0"/>
    <x v="0"/>
    <n v="17602.41"/>
    <n v="14046.72"/>
    <n v="0"/>
    <x v="0"/>
    <s v="DS #000479"/>
  </r>
  <r>
    <n v="25070"/>
    <n v="593"/>
    <d v="2001-06-06T00:00:00"/>
    <x v="18"/>
    <n v="9993887"/>
    <x v="8"/>
    <x v="0"/>
    <n v="46343.09"/>
    <n v="11927"/>
    <n v="11428.63"/>
    <n v="11927"/>
    <n v="4.0549999999999997"/>
    <n v="3.12"/>
    <x v="0"/>
    <n v="37212.239999999998"/>
    <n v="-11151.744999999995"/>
    <n v="-10685.769049999995"/>
    <x v="1"/>
    <x v="0"/>
    <x v="1"/>
    <x v="8"/>
    <x v="0"/>
    <x v="1"/>
    <x v="0"/>
    <n v="-10331.48"/>
    <n v="-10782.01"/>
    <x v="0"/>
    <x v="1"/>
    <x v="0"/>
    <n v="11428.63"/>
    <n v="10331.48"/>
    <n v="0"/>
    <x v="0"/>
    <m/>
  </r>
  <r>
    <n v="25071"/>
    <n v="445"/>
    <d v="2001-06-06T00:00:00"/>
    <x v="18"/>
    <n v="9993440"/>
    <x v="8"/>
    <x v="0"/>
    <n v="25823.97"/>
    <n v="6432"/>
    <n v="6163.24"/>
    <n v="6432"/>
    <n v="4.1900000000000004"/>
    <n v="3.12"/>
    <x v="0"/>
    <n v="20067.84"/>
    <n v="-6882.24"/>
    <n v="-6594.6668000000018"/>
    <x v="1"/>
    <x v="0"/>
    <x v="1"/>
    <x v="8"/>
    <x v="0"/>
    <x v="1"/>
    <x v="0"/>
    <n v="-6403.6"/>
    <n v="-6682.85"/>
    <x v="0"/>
    <x v="0"/>
    <x v="0"/>
    <n v="6163.24"/>
    <n v="6403.6"/>
    <n v="0"/>
    <x v="0"/>
    <s v="DS #000445"/>
  </r>
  <r>
    <n v="25181"/>
    <n v="621"/>
    <d v="2001-06-13T00:00:00"/>
    <x v="18"/>
    <n v="9994009"/>
    <x v="8"/>
    <x v="0"/>
    <n v="30545.87"/>
    <n v="8155"/>
    <n v="7814.24"/>
    <n v="8155"/>
    <n v="3.9089999999999998"/>
    <n v="3.12"/>
    <x v="0"/>
    <n v="25443.599999999999"/>
    <n v="-6434.2949999999973"/>
    <n v="-6165.4353599999977"/>
    <x v="1"/>
    <x v="0"/>
    <x v="1"/>
    <x v="8"/>
    <x v="0"/>
    <x v="1"/>
    <x v="0"/>
    <n v="-5923.2"/>
    <n v="-6181.49"/>
    <x v="0"/>
    <x v="0"/>
    <x v="0"/>
    <n v="7814.24"/>
    <n v="5923.2"/>
    <n v="0"/>
    <x v="0"/>
    <m/>
  </r>
  <r>
    <n v="25182"/>
    <n v="621"/>
    <d v="2001-06-13T00:00:00"/>
    <x v="18"/>
    <n v="9994008"/>
    <x v="8"/>
    <x v="0"/>
    <n v="53428.12"/>
    <n v="14264"/>
    <n v="13667.98"/>
    <n v="14264"/>
    <n v="3.9089999999999998"/>
    <n v="3.12"/>
    <x v="0"/>
    <n v="44503.68"/>
    <n v="-11254.295999999997"/>
    <n v="-10784.036219999996"/>
    <x v="1"/>
    <x v="0"/>
    <x v="1"/>
    <x v="8"/>
    <x v="0"/>
    <x v="1"/>
    <x v="0"/>
    <n v="-10360.33"/>
    <n v="-10812.11"/>
    <x v="0"/>
    <x v="2"/>
    <x v="0"/>
    <n v="13667.98"/>
    <n v="10360.33"/>
    <n v="0"/>
    <x v="0"/>
    <m/>
  </r>
  <r>
    <n v="26646"/>
    <n v="725"/>
    <d v="2001-07-09T00:00:00"/>
    <x v="18"/>
    <n v="9995438"/>
    <x v="8"/>
    <x v="0"/>
    <n v="46108.88"/>
    <n v="13037"/>
    <n v="12492.25"/>
    <n v="13037"/>
    <n v="3.6909999999999998"/>
    <n v="3.12"/>
    <x v="0"/>
    <n v="40675.440000000002"/>
    <n v="-7444.1269999999968"/>
    <n v="-7133.074749999997"/>
    <x v="1"/>
    <x v="0"/>
    <x v="1"/>
    <x v="8"/>
    <x v="0"/>
    <x v="1"/>
    <x v="0"/>
    <n v="-6745.81"/>
    <n v="-7039.98"/>
    <x v="0"/>
    <x v="0"/>
    <x v="0"/>
    <n v="12492.25"/>
    <n v="6745.81"/>
    <n v="0"/>
    <x v="0"/>
    <m/>
  </r>
  <r>
    <n v="26851"/>
    <n v="709"/>
    <d v="2001-07-27T00:00:00"/>
    <x v="18"/>
    <n v="9994223"/>
    <x v="8"/>
    <x v="0"/>
    <n v="33240.47"/>
    <n v="10000"/>
    <n v="9582.15"/>
    <n v="10000"/>
    <n v="3.4689999999999999"/>
    <n v="3.12"/>
    <x v="0"/>
    <n v="31200"/>
    <n v="-3490"/>
    <n v="-3344.1703499999976"/>
    <x v="1"/>
    <x v="0"/>
    <x v="1"/>
    <x v="8"/>
    <x v="0"/>
    <x v="1"/>
    <x v="0"/>
    <n v="-3047.12"/>
    <n v="-3180"/>
    <x v="0"/>
    <x v="2"/>
    <x v="0"/>
    <n v="9582.15"/>
    <n v="3047.12"/>
    <n v="0"/>
    <x v="0"/>
    <m/>
  </r>
  <r>
    <n v="27044"/>
    <n v="812"/>
    <d v="2001-08-06T00:00:00"/>
    <x v="18"/>
    <n v="9995738"/>
    <x v="8"/>
    <x v="0"/>
    <n v="78900.69"/>
    <n v="23346"/>
    <n v="22370.48"/>
    <n v="23346"/>
    <n v="3.5270000000000001"/>
    <n v="3.12"/>
    <x v="0"/>
    <n v="72839.520000000004"/>
    <n v="-9501.8220000000001"/>
    <n v="-9104.7853599999999"/>
    <x v="1"/>
    <x v="0"/>
    <x v="1"/>
    <x v="8"/>
    <x v="0"/>
    <x v="1"/>
    <x v="0"/>
    <n v="-8411.2999999999993"/>
    <n v="-8778.1"/>
    <x v="0"/>
    <x v="2"/>
    <x v="0"/>
    <n v="22370.48"/>
    <n v="8411.2999999999993"/>
    <n v="0"/>
    <x v="0"/>
    <m/>
  </r>
  <r>
    <n v="28058"/>
    <n v="782"/>
    <d v="2001-09-10T00:00:00"/>
    <x v="18"/>
    <n v="9995718"/>
    <x v="8"/>
    <x v="0"/>
    <n v="44800.58"/>
    <n v="12568"/>
    <n v="12042.84"/>
    <n v="12568"/>
    <n v="3.7201"/>
    <n v="3.12"/>
    <x v="0"/>
    <n v="39212.160000000003"/>
    <n v="-7542.0567999999985"/>
    <n v="-7226.9082839999983"/>
    <x v="1"/>
    <x v="0"/>
    <x v="1"/>
    <x v="8"/>
    <x v="0"/>
    <x v="1"/>
    <x v="0"/>
    <n v="-6853.58"/>
    <n v="-7152.45"/>
    <x v="0"/>
    <x v="2"/>
    <x v="0"/>
    <n v="12042.84"/>
    <n v="6853.58"/>
    <n v="0"/>
    <x v="0"/>
    <m/>
  </r>
  <r>
    <n v="28094"/>
    <n v="833"/>
    <d v="2001-09-18T00:00:00"/>
    <x v="18"/>
    <n v="9996554"/>
    <x v="8"/>
    <x v="0"/>
    <n v="4162.49"/>
    <n v="1200"/>
    <n v="1149.8599999999999"/>
    <n v="1200"/>
    <n v="3.62"/>
    <n v="3.12"/>
    <x v="0"/>
    <n v="3744"/>
    <n v="-600"/>
    <n v="-574.92999999999995"/>
    <x v="1"/>
    <x v="0"/>
    <x v="1"/>
    <x v="8"/>
    <x v="0"/>
    <x v="1"/>
    <x v="0"/>
    <n v="-539.28"/>
    <n v="-562.79999999999995"/>
    <x v="0"/>
    <x v="9"/>
    <x v="0"/>
    <n v="1149.8599999999999"/>
    <n v="539.28"/>
    <n v="0"/>
    <x v="0"/>
    <m/>
  </r>
  <r>
    <n v="28096"/>
    <n v="833"/>
    <d v="2001-09-18T00:00:00"/>
    <x v="18"/>
    <n v="9996554"/>
    <x v="8"/>
    <x v="0"/>
    <n v="2310.1799999999998"/>
    <n v="666"/>
    <n v="638.16999999999996"/>
    <n v="666"/>
    <n v="3.62"/>
    <n v="3.12"/>
    <x v="0"/>
    <n v="2077.92"/>
    <n v="-333"/>
    <n v="-319.08499999999998"/>
    <x v="1"/>
    <x v="0"/>
    <x v="1"/>
    <x v="8"/>
    <x v="0"/>
    <x v="1"/>
    <x v="0"/>
    <n v="-299.3"/>
    <n v="-312.35000000000002"/>
    <x v="0"/>
    <x v="10"/>
    <x v="0"/>
    <n v="638.16999999999996"/>
    <n v="299.3"/>
    <n v="0"/>
    <x v="0"/>
    <m/>
  </r>
  <r>
    <n v="28097"/>
    <n v="833"/>
    <d v="2001-09-18T00:00:00"/>
    <x v="18"/>
    <n v="9996554"/>
    <x v="8"/>
    <x v="0"/>
    <n v="63457.08"/>
    <n v="18294"/>
    <n v="17529.580000000002"/>
    <n v="18294"/>
    <n v="3.62"/>
    <n v="3.12"/>
    <x v="0"/>
    <n v="57077.279999999999"/>
    <n v="-9147"/>
    <n v="-8764.7900000000009"/>
    <x v="1"/>
    <x v="0"/>
    <x v="1"/>
    <x v="8"/>
    <x v="0"/>
    <x v="1"/>
    <x v="0"/>
    <n v="-8221.3700000000008"/>
    <n v="-8579.89"/>
    <x v="0"/>
    <x v="0"/>
    <x v="0"/>
    <n v="17529.580000000002"/>
    <n v="8221.3700000000008"/>
    <n v="0"/>
    <x v="0"/>
    <m/>
  </r>
  <r>
    <n v="28112"/>
    <n v="825"/>
    <d v="2001-09-18T00:00:00"/>
    <x v="18"/>
    <n v="9995961"/>
    <x v="8"/>
    <x v="0"/>
    <n v="112260.54"/>
    <n v="31940"/>
    <n v="30605.38"/>
    <n v="31940"/>
    <n v="3.6680000000000001"/>
    <n v="3.12"/>
    <x v="0"/>
    <n v="99652.800000000003"/>
    <n v="-17503.12"/>
    <n v="-16771.748240000001"/>
    <x v="1"/>
    <x v="0"/>
    <x v="1"/>
    <x v="8"/>
    <x v="0"/>
    <x v="1"/>
    <x v="0"/>
    <n v="-15822.98"/>
    <n v="-16512.98"/>
    <x v="0"/>
    <x v="2"/>
    <x v="0"/>
    <n v="30605.38"/>
    <n v="15822.98"/>
    <n v="0"/>
    <x v="0"/>
    <m/>
  </r>
  <r>
    <n v="28134"/>
    <n v="823"/>
    <d v="2001-09-19T00:00:00"/>
    <x v="18"/>
    <n v="9995777"/>
    <x v="8"/>
    <x v="0"/>
    <n v="59740.56"/>
    <n v="17454"/>
    <n v="16724.68"/>
    <n v="17454"/>
    <n v="3.5720000000000001"/>
    <n v="3.12"/>
    <x v="0"/>
    <n v="54456.480000000003"/>
    <n v="-7889.2079999999996"/>
    <n v="-7559.5553599999994"/>
    <x v="1"/>
    <x v="0"/>
    <x v="1"/>
    <x v="8"/>
    <x v="0"/>
    <x v="1"/>
    <x v="0"/>
    <n v="-7041.09"/>
    <n v="-7348.13"/>
    <x v="0"/>
    <x v="2"/>
    <x v="0"/>
    <n v="16724.68"/>
    <n v="7041.09"/>
    <n v="0"/>
    <x v="0"/>
    <m/>
  </r>
  <r>
    <n v="28136"/>
    <n v="856"/>
    <d v="2001-09-19T00:00:00"/>
    <x v="18"/>
    <n v="9996666"/>
    <x v="8"/>
    <x v="0"/>
    <n v="32454.41"/>
    <n v="10512"/>
    <n v="10072.75"/>
    <n v="10512"/>
    <n v="3.222"/>
    <n v="3.12"/>
    <x v="0"/>
    <n v="32797.440000000002"/>
    <n v="-1072.2239999999986"/>
    <n v="-1027.4204999999986"/>
    <x v="1"/>
    <x v="0"/>
    <x v="1"/>
    <x v="8"/>
    <x v="0"/>
    <x v="1"/>
    <x v="0"/>
    <n v="-715.17"/>
    <n v="-746.35"/>
    <x v="0"/>
    <x v="0"/>
    <x v="0"/>
    <n v="10072.75"/>
    <n v="715.17"/>
    <n v="0"/>
    <x v="0"/>
    <m/>
  </r>
  <r>
    <n v="28140"/>
    <n v="856"/>
    <d v="2001-09-19T00:00:00"/>
    <x v="18"/>
    <n v="9996666"/>
    <x v="8"/>
    <x v="0"/>
    <n v="155912.09"/>
    <n v="50500"/>
    <n v="48389.85"/>
    <n v="50500"/>
    <n v="3.222"/>
    <n v="3.12"/>
    <x v="0"/>
    <n v="157560"/>
    <n v="-5150.9999999999936"/>
    <n v="-4935.7646999999934"/>
    <x v="1"/>
    <x v="0"/>
    <x v="1"/>
    <x v="8"/>
    <x v="0"/>
    <x v="1"/>
    <x v="0"/>
    <n v="-3435.68"/>
    <n v="-3585.5"/>
    <x v="0"/>
    <x v="2"/>
    <x v="0"/>
    <n v="48389.85"/>
    <n v="3435.68"/>
    <n v="0"/>
    <x v="0"/>
    <m/>
  </r>
  <r>
    <n v="28142"/>
    <n v="856"/>
    <d v="2001-09-19T00:00:00"/>
    <x v="18"/>
    <n v="9996666"/>
    <x v="8"/>
    <x v="0"/>
    <n v="30747.1"/>
    <n v="9959"/>
    <n v="9542.86"/>
    <n v="9959"/>
    <n v="3.222"/>
    <n v="3.12"/>
    <x v="0"/>
    <n v="31072.080000000002"/>
    <n v="-1015.8179999999987"/>
    <n v="-973.37171999999885"/>
    <x v="1"/>
    <x v="0"/>
    <x v="1"/>
    <x v="8"/>
    <x v="0"/>
    <x v="1"/>
    <x v="0"/>
    <n v="-677.54"/>
    <n v="-707.09"/>
    <x v="0"/>
    <x v="9"/>
    <x v="0"/>
    <n v="9542.86"/>
    <n v="677.54"/>
    <n v="0"/>
    <x v="0"/>
    <m/>
  </r>
  <r>
    <n v="28303"/>
    <n v="878"/>
    <d v="2001-09-24T00:00:00"/>
    <x v="18"/>
    <n v="9996818"/>
    <x v="8"/>
    <x v="0"/>
    <n v="7197.78"/>
    <n v="2519"/>
    <n v="2413.7399999999998"/>
    <n v="2519"/>
    <n v="2.9820000000000002"/>
    <n v="3.12"/>
    <x v="0"/>
    <n v="7859.28"/>
    <n v="347.62199999999973"/>
    <n v="333.09611999999976"/>
    <x v="1"/>
    <x v="0"/>
    <x v="1"/>
    <x v="8"/>
    <x v="0"/>
    <x v="1"/>
    <x v="0"/>
    <n v="407.92"/>
    <n v="425.71"/>
    <x v="0"/>
    <x v="1"/>
    <x v="0"/>
    <n v="2413.7399999999998"/>
    <n v="-407.92"/>
    <n v="0"/>
    <x v="0"/>
    <m/>
  </r>
  <r>
    <n v="20890"/>
    <m/>
    <d v="2000-11-06T00:00:00"/>
    <x v="19"/>
    <n v="319933"/>
    <x v="3"/>
    <x v="0"/>
    <n v="-0.17"/>
    <n v="7"/>
    <n v="6.68"/>
    <n v="7"/>
    <n v="-2.5000000000000001E-2"/>
    <n v="-0.01"/>
    <x v="0"/>
    <n v="-7.0000000000000007E-2"/>
    <n v="0.105"/>
    <n v="0.1002"/>
    <x v="0"/>
    <x v="0"/>
    <x v="0"/>
    <x v="3"/>
    <x v="0"/>
    <x v="1"/>
    <x v="0"/>
    <n v="0.02"/>
    <n v="0.02"/>
    <x v="0"/>
    <x v="2"/>
    <x v="0"/>
    <n v="0"/>
    <n v="-0.02"/>
    <n v="6.68"/>
    <x v="0"/>
    <s v="Sonat Financial Buy - N73427.B Input as Physical s/b Financi"/>
  </r>
  <r>
    <n v="27284"/>
    <n v="824"/>
    <d v="2001-08-20T00:00:00"/>
    <x v="19"/>
    <n v="9995964"/>
    <x v="3"/>
    <x v="0"/>
    <n v="-807.48"/>
    <n v="67659"/>
    <n v="64598.2"/>
    <n v="67659"/>
    <n v="-1.2500000000000001E-2"/>
    <n v="-0.01"/>
    <x v="0"/>
    <n v="-676.59"/>
    <n v="169.14750000000001"/>
    <n v="161.49550000000002"/>
    <x v="0"/>
    <x v="0"/>
    <x v="0"/>
    <x v="3"/>
    <x v="0"/>
    <x v="1"/>
    <x v="0"/>
    <n v="-645.98"/>
    <n v="-676.59"/>
    <x v="0"/>
    <x v="2"/>
    <x v="0"/>
    <n v="0"/>
    <n v="645.98"/>
    <n v="64598.2"/>
    <x v="0"/>
    <m/>
  </r>
  <r>
    <n v="9941"/>
    <m/>
    <d v="2000-07-07T00:00:00"/>
    <x v="19"/>
    <n v="319941"/>
    <x v="4"/>
    <x v="0"/>
    <n v="151.54"/>
    <n v="-3968"/>
    <n v="-3788.49"/>
    <n v="3968"/>
    <n v="-0.04"/>
    <n v="-0.05"/>
    <x v="0"/>
    <n v="198.4"/>
    <n v="39.68"/>
    <n v="37.884900000000002"/>
    <x v="0"/>
    <x v="0"/>
    <x v="0"/>
    <x v="4"/>
    <x v="0"/>
    <x v="0"/>
    <x v="0"/>
    <n v="94.71"/>
    <n v="99.2"/>
    <x v="0"/>
    <x v="0"/>
    <x v="0"/>
    <n v="0"/>
    <n v="-94.71"/>
    <n v="-3788.49"/>
    <x v="0"/>
    <s v="Tetco-ELA Sale Financial - N73425.A"/>
  </r>
  <r>
    <n v="9952"/>
    <m/>
    <d v="2000-07-07T00:00:00"/>
    <x v="19"/>
    <n v="319952"/>
    <x v="5"/>
    <x v="0"/>
    <n v="1442"/>
    <n v="3596"/>
    <n v="3433.32"/>
    <n v="3596"/>
    <n v="0.42"/>
    <n v="0.35"/>
    <x v="0"/>
    <n v="1258.5999999999999"/>
    <n v="-251.72"/>
    <n v="-240.33240000000004"/>
    <x v="0"/>
    <x v="0"/>
    <x v="0"/>
    <x v="5"/>
    <x v="0"/>
    <x v="1"/>
    <x v="0"/>
    <n v="-240.33"/>
    <n v="-251.72"/>
    <x v="0"/>
    <x v="0"/>
    <x v="0"/>
    <n v="0"/>
    <n v="240.33"/>
    <n v="3433.32"/>
    <x v="0"/>
    <s v="TetcoM3 Buy Financial - N73425.8"/>
  </r>
  <r>
    <n v="27285"/>
    <n v="822"/>
    <d v="2001-08-20T00:00:00"/>
    <x v="19"/>
    <n v="9995965"/>
    <x v="6"/>
    <x v="0"/>
    <n v="1221.8699999999999"/>
    <n v="17652"/>
    <n v="16853.45"/>
    <n v="17652"/>
    <n v="7.2499999999999995E-2"/>
    <n v="7.0000000000000007E-2"/>
    <x v="0"/>
    <n v="1235.6400000000001"/>
    <n v="-44.129999999999797"/>
    <n v="-42.133624999999803"/>
    <x v="0"/>
    <x v="0"/>
    <x v="0"/>
    <x v="6"/>
    <x v="0"/>
    <x v="1"/>
    <x v="0"/>
    <n v="-294.94"/>
    <n v="-308.91000000000003"/>
    <x v="0"/>
    <x v="2"/>
    <x v="0"/>
    <n v="0"/>
    <n v="294.94"/>
    <n v="16853.45"/>
    <x v="0"/>
    <m/>
  </r>
  <r>
    <n v="23803"/>
    <n v="348"/>
    <d v="2001-03-19T00:00:00"/>
    <x v="19"/>
    <n v="9992816"/>
    <x v="8"/>
    <x v="0"/>
    <n v="-37368.47"/>
    <n v="-8982"/>
    <n v="-8575.67"/>
    <n v="8982"/>
    <n v="4.3574999999999999"/>
    <n v="3.1349999999999998"/>
    <x v="0"/>
    <n v="-28158.57"/>
    <n v="10980.495000000001"/>
    <n v="10483.756575000001"/>
    <x v="1"/>
    <x v="0"/>
    <x v="1"/>
    <x v="8"/>
    <x v="0"/>
    <x v="0"/>
    <x v="0"/>
    <n v="10003.52"/>
    <n v="10477.5"/>
    <x v="0"/>
    <x v="0"/>
    <x v="0"/>
    <n v="-8575.67"/>
    <n v="-10003.52"/>
    <n v="0"/>
    <x v="0"/>
    <s v="DS #000348"/>
  </r>
  <r>
    <n v="23886"/>
    <n v="393"/>
    <d v="2001-03-29T00:00:00"/>
    <x v="19"/>
    <n v="9992931"/>
    <x v="8"/>
    <x v="0"/>
    <n v="-404341.45"/>
    <n v="-100000"/>
    <n v="-95476.14"/>
    <n v="100000"/>
    <n v="4.2350000000000003"/>
    <n v="3.1349999999999998"/>
    <x v="0"/>
    <n v="-313500"/>
    <n v="110000"/>
    <n v="105023.75400000004"/>
    <x v="1"/>
    <x v="0"/>
    <x v="1"/>
    <x v="8"/>
    <x v="0"/>
    <x v="0"/>
    <x v="0"/>
    <n v="99677.09"/>
    <n v="104400"/>
    <x v="0"/>
    <x v="1"/>
    <x v="0"/>
    <n v="-95476.14"/>
    <n v="-99677.09"/>
    <n v="0"/>
    <x v="0"/>
    <s v="DS #000393"/>
  </r>
  <r>
    <n v="24215"/>
    <n v="409"/>
    <d v="2001-04-18T00:00:00"/>
    <x v="19"/>
    <n v="9993176"/>
    <x v="8"/>
    <x v="0"/>
    <n v="-49783.03"/>
    <n v="-12783"/>
    <n v="-12204.71"/>
    <n v="12783"/>
    <n v="4.0789999999999997"/>
    <n v="3.1349999999999998"/>
    <x v="0"/>
    <n v="-40074.704999999994"/>
    <n v="12067.152"/>
    <n v="11521.246239999999"/>
    <x v="1"/>
    <x v="0"/>
    <x v="1"/>
    <x v="8"/>
    <x v="0"/>
    <x v="0"/>
    <x v="0"/>
    <n v="10837.79"/>
    <n v="11351.3"/>
    <x v="0"/>
    <x v="1"/>
    <x v="0"/>
    <n v="-12204.71"/>
    <n v="-10837.79"/>
    <n v="0"/>
    <x v="0"/>
    <s v="DS #000409"/>
  </r>
  <r>
    <n v="24456"/>
    <n v="438"/>
    <d v="2001-04-26T00:00:00"/>
    <x v="19"/>
    <n v="9993420"/>
    <x v="8"/>
    <x v="0"/>
    <n v="-373.93"/>
    <n v="-92"/>
    <n v="-87.84"/>
    <n v="92"/>
    <n v="4.2569999999999997"/>
    <n v="3.1349999999999998"/>
    <x v="0"/>
    <n v="-288.42"/>
    <n v="103.22399999999999"/>
    <n v="98.556479999999993"/>
    <x v="1"/>
    <x v="0"/>
    <x v="1"/>
    <x v="8"/>
    <x v="0"/>
    <x v="0"/>
    <x v="0"/>
    <n v="93.64"/>
    <n v="98.07"/>
    <x v="0"/>
    <x v="1"/>
    <x v="0"/>
    <n v="-87.84"/>
    <n v="-93.64"/>
    <n v="0"/>
    <x v="0"/>
    <s v="DS #0000438"/>
  </r>
  <r>
    <n v="28125"/>
    <n v="833"/>
    <d v="2001-09-19T00:00:00"/>
    <x v="19"/>
    <n v="9996553"/>
    <x v="8"/>
    <x v="0"/>
    <n v="-136784.01"/>
    <n v="-39576"/>
    <n v="-37785.64"/>
    <n v="39576"/>
    <n v="3.62"/>
    <n v="3.1349999999999998"/>
    <x v="0"/>
    <n v="-124070.76"/>
    <n v="19194.36"/>
    <n v="18326.035400000012"/>
    <x v="1"/>
    <x v="0"/>
    <x v="1"/>
    <x v="8"/>
    <x v="0"/>
    <x v="0"/>
    <x v="0"/>
    <n v="16210.04"/>
    <n v="16978.099999999999"/>
    <x v="0"/>
    <x v="4"/>
    <x v="0"/>
    <n v="-37785.64"/>
    <n v="-16210.04"/>
    <n v="0"/>
    <x v="0"/>
    <m/>
  </r>
  <r>
    <n v="28304"/>
    <n v="878"/>
    <d v="2001-09-24T00:00:00"/>
    <x v="19"/>
    <n v="9996818"/>
    <x v="8"/>
    <x v="0"/>
    <n v="-14365.36"/>
    <n v="-5012"/>
    <n v="-4785.26"/>
    <n v="5012"/>
    <n v="3.0019999999999998"/>
    <n v="3.1349999999999998"/>
    <x v="0"/>
    <n v="-15712.62"/>
    <n v="-666.596"/>
    <n v="-636.43958000000009"/>
    <x v="1"/>
    <x v="0"/>
    <x v="1"/>
    <x v="8"/>
    <x v="0"/>
    <x v="0"/>
    <x v="0"/>
    <n v="-904.41"/>
    <n v="-947.27"/>
    <x v="0"/>
    <x v="2"/>
    <x v="0"/>
    <n v="-4785.26"/>
    <n v="904.41"/>
    <n v="0"/>
    <x v="0"/>
    <m/>
  </r>
  <r>
    <n v="9918"/>
    <m/>
    <d v="2000-07-07T00:00:00"/>
    <x v="19"/>
    <n v="319918"/>
    <x v="8"/>
    <x v="0"/>
    <n v="16.18"/>
    <n v="7"/>
    <n v="6.68"/>
    <n v="7"/>
    <n v="2.4213"/>
    <n v="3.15"/>
    <x v="0"/>
    <n v="22.05"/>
    <n v="5.1008999999999993"/>
    <n v="4.8677159999999988"/>
    <x v="1"/>
    <x v="0"/>
    <x v="1"/>
    <x v="8"/>
    <x v="0"/>
    <x v="1"/>
    <x v="0"/>
    <n v="5.14"/>
    <n v="5.39"/>
    <x v="0"/>
    <x v="2"/>
    <x v="0"/>
    <n v="6.68"/>
    <n v="-5.14"/>
    <n v="0"/>
    <x v="0"/>
    <s v="Nymex Buy N73425.2"/>
  </r>
  <r>
    <n v="22575"/>
    <n v="295"/>
    <d v="2001-02-16T00:00:00"/>
    <x v="19"/>
    <n v="9991566"/>
    <x v="8"/>
    <x v="0"/>
    <n v="42725.57"/>
    <n v="10000"/>
    <n v="9547.61"/>
    <n v="10000"/>
    <n v="4.4749999999999996"/>
    <n v="3.15"/>
    <x v="0"/>
    <n v="31500"/>
    <n v="-13250"/>
    <n v="-12650.583249999998"/>
    <x v="1"/>
    <x v="0"/>
    <x v="1"/>
    <x v="8"/>
    <x v="0"/>
    <x v="1"/>
    <x v="0"/>
    <n v="-12259.14"/>
    <n v="-12840"/>
    <x v="0"/>
    <x v="0"/>
    <x v="0"/>
    <n v="9547.61"/>
    <n v="12259.14"/>
    <n v="0"/>
    <x v="0"/>
    <s v="DS #000295"/>
  </r>
  <r>
    <n v="23914"/>
    <n v="359"/>
    <d v="2001-03-30T00:00:00"/>
    <x v="19"/>
    <n v="9992882"/>
    <x v="8"/>
    <x v="0"/>
    <n v="10137.879999999999"/>
    <n v="2478"/>
    <n v="2365.9"/>
    <n v="2478"/>
    <n v="4.2850000000000001"/>
    <n v="3.15"/>
    <x v="0"/>
    <n v="7805.7"/>
    <n v="-2812.53"/>
    <n v="-2685.2965000000008"/>
    <x v="1"/>
    <x v="0"/>
    <x v="1"/>
    <x v="8"/>
    <x v="0"/>
    <x v="1"/>
    <x v="0"/>
    <n v="-2588.29"/>
    <n v="-2710.93"/>
    <x v="0"/>
    <x v="2"/>
    <x v="0"/>
    <n v="2365.9"/>
    <n v="2588.29"/>
    <n v="0"/>
    <x v="0"/>
    <s v="DS #000359"/>
  </r>
  <r>
    <n v="24224"/>
    <n v="412"/>
    <d v="2001-04-18T00:00:00"/>
    <x v="19"/>
    <n v="9993198"/>
    <x v="8"/>
    <x v="0"/>
    <n v="47790.6"/>
    <n v="12076"/>
    <n v="11529.7"/>
    <n v="12076"/>
    <n v="4.1449999999999996"/>
    <n v="3.15"/>
    <x v="0"/>
    <n v="38039.4"/>
    <n v="-12015.62"/>
    <n v="-11472.051499999996"/>
    <x v="1"/>
    <x v="0"/>
    <x v="1"/>
    <x v="8"/>
    <x v="0"/>
    <x v="1"/>
    <x v="0"/>
    <n v="-10999.33"/>
    <n v="-11520.5"/>
    <x v="0"/>
    <x v="2"/>
    <x v="0"/>
    <n v="11529.7"/>
    <n v="10999.33"/>
    <n v="0"/>
    <x v="0"/>
    <s v="DS#000412"/>
  </r>
  <r>
    <n v="24455"/>
    <n v="438"/>
    <d v="2001-04-26T00:00:00"/>
    <x v="19"/>
    <n v="9993420"/>
    <x v="8"/>
    <x v="0"/>
    <n v="27467.35"/>
    <n v="6758"/>
    <n v="6452.28"/>
    <n v="6758"/>
    <n v="4.2569999999999997"/>
    <n v="3.15"/>
    <x v="0"/>
    <n v="21287.7"/>
    <n v="-7481.1059999999979"/>
    <n v="-7142.6739599999983"/>
    <x v="1"/>
    <x v="0"/>
    <x v="1"/>
    <x v="8"/>
    <x v="0"/>
    <x v="1"/>
    <x v="0"/>
    <n v="-6878.13"/>
    <n v="-7204.03"/>
    <x v="0"/>
    <x v="0"/>
    <x v="0"/>
    <n v="6452.28"/>
    <n v="6878.13"/>
    <n v="0"/>
    <x v="0"/>
    <s v="DS #000438"/>
  </r>
  <r>
    <n v="24533"/>
    <n v="451"/>
    <d v="2001-05-07T00:00:00"/>
    <x v="19"/>
    <n v="9993481"/>
    <x v="8"/>
    <x v="0"/>
    <n v="412456.92"/>
    <n v="100000"/>
    <n v="95476.14"/>
    <n v="100000"/>
    <n v="4.32"/>
    <n v="3.15"/>
    <x v="0"/>
    <n v="315000"/>
    <n v="-117000"/>
    <n v="-111707.08380000004"/>
    <x v="1"/>
    <x v="0"/>
    <x v="1"/>
    <x v="8"/>
    <x v="0"/>
    <x v="1"/>
    <x v="0"/>
    <n v="-107792.56"/>
    <n v="-112900"/>
    <x v="0"/>
    <x v="1"/>
    <x v="0"/>
    <n v="95476.14"/>
    <n v="107792.56"/>
    <n v="0"/>
    <x v="0"/>
    <s v="DS #000451"/>
  </r>
  <r>
    <n v="24748"/>
    <n v="529"/>
    <d v="2001-05-17T00:00:00"/>
    <x v="19"/>
    <n v="9993675"/>
    <x v="8"/>
    <x v="0"/>
    <n v="57459.26"/>
    <n v="14952"/>
    <n v="14275.59"/>
    <n v="14952"/>
    <n v="4.0250000000000004"/>
    <n v="3.15"/>
    <x v="0"/>
    <n v="47098.8"/>
    <n v="-13083"/>
    <n v="-12491.141250000006"/>
    <x v="1"/>
    <x v="0"/>
    <x v="1"/>
    <x v="8"/>
    <x v="0"/>
    <x v="1"/>
    <x v="0"/>
    <n v="-11905.84"/>
    <n v="-12469.97"/>
    <x v="0"/>
    <x v="0"/>
    <x v="0"/>
    <n v="14275.59"/>
    <n v="11905.84"/>
    <n v="0"/>
    <x v="0"/>
    <m/>
  </r>
  <r>
    <n v="24830"/>
    <n v="538"/>
    <d v="2001-05-23T00:00:00"/>
    <x v="19"/>
    <n v="9993714"/>
    <x v="8"/>
    <x v="0"/>
    <n v="4640140.38"/>
    <n v="1200000"/>
    <n v="1145713.67"/>
    <n v="1200000"/>
    <n v="4.05"/>
    <n v="3.15"/>
    <x v="0"/>
    <n v="3780000"/>
    <n v="-1080000"/>
    <n v="-1031142.3029999998"/>
    <x v="1"/>
    <x v="0"/>
    <x v="1"/>
    <x v="8"/>
    <x v="0"/>
    <x v="1"/>
    <x v="0"/>
    <n v="-984168.05"/>
    <n v="-1030800"/>
    <x v="0"/>
    <x v="11"/>
    <x v="0"/>
    <n v="1145713.67"/>
    <n v="984168.05"/>
    <n v="0"/>
    <x v="0"/>
    <m/>
  </r>
  <r>
    <n v="24869"/>
    <n v="549"/>
    <d v="2001-05-24T00:00:00"/>
    <x v="19"/>
    <n v="9993753"/>
    <x v="8"/>
    <x v="0"/>
    <n v="18793.28"/>
    <n v="4779"/>
    <n v="4562.8"/>
    <n v="4779"/>
    <n v="4.1188000000000002"/>
    <n v="3.15"/>
    <x v="0"/>
    <n v="15053.85"/>
    <n v="-4629.8952000000018"/>
    <n v="-4420.4406400000016"/>
    <x v="1"/>
    <x v="0"/>
    <x v="1"/>
    <x v="8"/>
    <x v="0"/>
    <x v="1"/>
    <x v="0"/>
    <n v="-4233.37"/>
    <n v="-4433.96"/>
    <x v="0"/>
    <x v="2"/>
    <x v="0"/>
    <n v="4562.8"/>
    <n v="4233.37"/>
    <n v="0"/>
    <x v="0"/>
    <m/>
  </r>
  <r>
    <n v="24870"/>
    <n v="549"/>
    <d v="2001-05-24T00:00:00"/>
    <x v="19"/>
    <n v="9993754"/>
    <x v="8"/>
    <x v="0"/>
    <n v="15729.88"/>
    <n v="4000"/>
    <n v="3819.05"/>
    <n v="4000"/>
    <n v="4.1188000000000002"/>
    <n v="3.15"/>
    <x v="0"/>
    <n v="12600"/>
    <n v="-3875.2"/>
    <n v="-3699.8956400000015"/>
    <x v="1"/>
    <x v="0"/>
    <x v="1"/>
    <x v="8"/>
    <x v="0"/>
    <x v="1"/>
    <x v="0"/>
    <n v="-3543.31"/>
    <n v="-3711.2"/>
    <x v="0"/>
    <x v="0"/>
    <x v="0"/>
    <n v="3819.05"/>
    <n v="3543.31"/>
    <n v="0"/>
    <x v="0"/>
    <m/>
  </r>
  <r>
    <n v="25038"/>
    <n v="596"/>
    <d v="2001-06-04T00:00:00"/>
    <x v="19"/>
    <n v="9993895"/>
    <x v="8"/>
    <x v="0"/>
    <n v="17313.88"/>
    <n v="4651"/>
    <n v="4440.6000000000004"/>
    <n v="4651"/>
    <n v="3.899"/>
    <n v="3.15"/>
    <x v="0"/>
    <n v="14650.65"/>
    <n v="-3483.5990000000006"/>
    <n v="-3326.0094000000008"/>
    <x v="1"/>
    <x v="0"/>
    <x v="1"/>
    <x v="8"/>
    <x v="0"/>
    <x v="1"/>
    <x v="0"/>
    <n v="-3143.94"/>
    <n v="-3292.91"/>
    <x v="0"/>
    <x v="4"/>
    <x v="0"/>
    <n v="4440.6000000000004"/>
    <n v="3143.94"/>
    <n v="0"/>
    <x v="0"/>
    <m/>
  </r>
  <r>
    <n v="25059"/>
    <n v="479"/>
    <d v="2001-06-06T00:00:00"/>
    <x v="19"/>
    <n v="9993568"/>
    <x v="8"/>
    <x v="0"/>
    <n v="13403.81"/>
    <n v="3515"/>
    <n v="3355.99"/>
    <n v="3515"/>
    <n v="3.9940000000000002"/>
    <n v="3.15"/>
    <x v="0"/>
    <n v="11072.25"/>
    <n v="-2966.66"/>
    <n v="-2832.4555600000008"/>
    <x v="1"/>
    <x v="0"/>
    <x v="1"/>
    <x v="8"/>
    <x v="0"/>
    <x v="1"/>
    <x v="0"/>
    <n v="-2694.86"/>
    <n v="-2822.55"/>
    <x v="0"/>
    <x v="0"/>
    <x v="0"/>
    <n v="3355.99"/>
    <n v="2694.86"/>
    <n v="0"/>
    <x v="0"/>
    <s v="DS #000479"/>
  </r>
  <r>
    <n v="25068"/>
    <n v="593"/>
    <d v="2001-06-06T00:00:00"/>
    <x v="19"/>
    <n v="9993887"/>
    <x v="8"/>
    <x v="0"/>
    <n v="43233.68"/>
    <n v="11167"/>
    <n v="10661.82"/>
    <n v="11167"/>
    <n v="4.0549999999999997"/>
    <n v="3.15"/>
    <x v="0"/>
    <n v="35176.050000000003"/>
    <n v="-10106.134999999998"/>
    <n v="-9648.9470999999976"/>
    <x v="1"/>
    <x v="0"/>
    <x v="1"/>
    <x v="8"/>
    <x v="0"/>
    <x v="1"/>
    <x v="0"/>
    <n v="-9211.81"/>
    <n v="-9648.2900000000009"/>
    <x v="0"/>
    <x v="0"/>
    <x v="0"/>
    <n v="10661.82"/>
    <n v="9211.81"/>
    <n v="0"/>
    <x v="0"/>
    <m/>
  </r>
  <r>
    <n v="25071"/>
    <n v="445"/>
    <d v="2001-06-06T00:00:00"/>
    <x v="19"/>
    <n v="9993440"/>
    <x v="8"/>
    <x v="0"/>
    <n v="10904.33"/>
    <n v="2700"/>
    <n v="2577.86"/>
    <n v="2700"/>
    <n v="4.2300000000000004"/>
    <n v="3.15"/>
    <x v="0"/>
    <n v="8505"/>
    <n v="-2916"/>
    <n v="-2784.0888000000014"/>
    <x v="1"/>
    <x v="0"/>
    <x v="1"/>
    <x v="8"/>
    <x v="0"/>
    <x v="1"/>
    <x v="0"/>
    <n v="-2678.39"/>
    <n v="-2805.3"/>
    <x v="0"/>
    <x v="0"/>
    <x v="0"/>
    <n v="2577.86"/>
    <n v="2678.39"/>
    <n v="0"/>
    <x v="0"/>
    <s v="DS #000445"/>
  </r>
  <r>
    <n v="25181"/>
    <n v="621"/>
    <d v="2001-06-13T00:00:00"/>
    <x v="19"/>
    <n v="9994009"/>
    <x v="8"/>
    <x v="0"/>
    <n v="28884.63"/>
    <n v="7632"/>
    <n v="7286.74"/>
    <n v="7632"/>
    <n v="3.964"/>
    <n v="3.15"/>
    <x v="0"/>
    <n v="24040.799999999999"/>
    <n v="-6212.4480000000003"/>
    <n v="-5931.4063599999999"/>
    <x v="1"/>
    <x v="0"/>
    <x v="1"/>
    <x v="8"/>
    <x v="0"/>
    <x v="1"/>
    <x v="0"/>
    <n v="-5632.65"/>
    <n v="-5899.54"/>
    <x v="0"/>
    <x v="0"/>
    <x v="0"/>
    <n v="7286.74"/>
    <n v="5632.65"/>
    <n v="0"/>
    <x v="0"/>
    <m/>
  </r>
  <r>
    <n v="25182"/>
    <n v="621"/>
    <d v="2001-06-13T00:00:00"/>
    <x v="19"/>
    <n v="9994008"/>
    <x v="8"/>
    <x v="0"/>
    <n v="52012.78"/>
    <n v="13743"/>
    <n v="13121.29"/>
    <n v="13743"/>
    <n v="3.964"/>
    <n v="3.15"/>
    <x v="0"/>
    <n v="43290.45"/>
    <n v="-11186.802000000001"/>
    <n v="-10680.730060000002"/>
    <x v="1"/>
    <x v="0"/>
    <x v="1"/>
    <x v="8"/>
    <x v="0"/>
    <x v="1"/>
    <x v="0"/>
    <n v="-10142.75"/>
    <n v="-10623.34"/>
    <x v="0"/>
    <x v="2"/>
    <x v="0"/>
    <n v="13121.29"/>
    <n v="10142.75"/>
    <n v="0"/>
    <x v="0"/>
    <m/>
  </r>
  <r>
    <n v="26646"/>
    <n v="725"/>
    <d v="2001-07-09T00:00:00"/>
    <x v="19"/>
    <n v="9995438"/>
    <x v="8"/>
    <x v="0"/>
    <n v="107731.02"/>
    <n v="30178"/>
    <n v="28812.79"/>
    <n v="30178"/>
    <n v="3.7389999999999999"/>
    <n v="3.15"/>
    <x v="0"/>
    <n v="95060.7"/>
    <n v="-17774.842000000001"/>
    <n v="-16970.73331"/>
    <x v="1"/>
    <x v="0"/>
    <x v="1"/>
    <x v="8"/>
    <x v="0"/>
    <x v="1"/>
    <x v="0"/>
    <n v="-15789.41"/>
    <n v="-16537.54"/>
    <x v="0"/>
    <x v="0"/>
    <x v="0"/>
    <n v="28812.79"/>
    <n v="15789.41"/>
    <n v="0"/>
    <x v="0"/>
    <m/>
  </r>
  <r>
    <n v="26851"/>
    <n v="709"/>
    <d v="2001-07-27T00:00:00"/>
    <x v="19"/>
    <n v="9994223"/>
    <x v="8"/>
    <x v="0"/>
    <n v="100995.43"/>
    <n v="30077"/>
    <n v="28716.36"/>
    <n v="30077"/>
    <n v="3.5169999999999999"/>
    <n v="3.15"/>
    <x v="0"/>
    <n v="94742.55"/>
    <n v="-11038.259"/>
    <n v="-10538.904119999999"/>
    <x v="1"/>
    <x v="0"/>
    <x v="1"/>
    <x v="8"/>
    <x v="0"/>
    <x v="1"/>
    <x v="0"/>
    <n v="-9361.5300000000007"/>
    <n v="-9805.1"/>
    <x v="0"/>
    <x v="2"/>
    <x v="0"/>
    <n v="28716.36"/>
    <n v="9361.5300000000007"/>
    <n v="0"/>
    <x v="0"/>
    <m/>
  </r>
  <r>
    <n v="27044"/>
    <n v="812"/>
    <d v="2001-08-06T00:00:00"/>
    <x v="19"/>
    <n v="9995738"/>
    <x v="8"/>
    <x v="0"/>
    <n v="78479.429999999993"/>
    <n v="23044"/>
    <n v="22001.52"/>
    <n v="23044"/>
    <n v="3.5670000000000002"/>
    <n v="3.15"/>
    <x v="0"/>
    <n v="72588.600000000006"/>
    <n v="-9609.3480000000054"/>
    <n v="-9174.6338400000059"/>
    <x v="1"/>
    <x v="0"/>
    <x v="1"/>
    <x v="8"/>
    <x v="0"/>
    <x v="1"/>
    <x v="0"/>
    <n v="-8272.57"/>
    <n v="-8664.5400000000009"/>
    <x v="0"/>
    <x v="2"/>
    <x v="0"/>
    <n v="22001.52"/>
    <n v="8272.57"/>
    <n v="0"/>
    <x v="0"/>
    <m/>
  </r>
  <r>
    <n v="28058"/>
    <n v="782"/>
    <d v="2001-09-10T00:00:00"/>
    <x v="19"/>
    <n v="9995718"/>
    <x v="8"/>
    <x v="0"/>
    <n v="44497.599999999999"/>
    <n v="12385"/>
    <n v="11824.72"/>
    <n v="12385"/>
    <n v="3.7631000000000001"/>
    <n v="3.15"/>
    <x v="0"/>
    <n v="39012.75"/>
    <n v="-7593.2435000000023"/>
    <n v="-7249.7358320000021"/>
    <x v="1"/>
    <x v="0"/>
    <x v="1"/>
    <x v="8"/>
    <x v="0"/>
    <x v="1"/>
    <x v="0"/>
    <n v="-6764.92"/>
    <n v="-7085.46"/>
    <x v="0"/>
    <x v="2"/>
    <x v="0"/>
    <n v="11824.72"/>
    <n v="6764.92"/>
    <n v="0"/>
    <x v="0"/>
    <m/>
  </r>
  <r>
    <n v="28096"/>
    <n v="833"/>
    <d v="2001-09-18T00:00:00"/>
    <x v="19"/>
    <n v="9996554"/>
    <x v="8"/>
    <x v="0"/>
    <n v="2419.37"/>
    <n v="700"/>
    <n v="668.33"/>
    <n v="700"/>
    <n v="3.62"/>
    <n v="3.15"/>
    <x v="0"/>
    <n v="2205"/>
    <n v="-329"/>
    <n v="-314.11510000000015"/>
    <x v="1"/>
    <x v="0"/>
    <x v="1"/>
    <x v="8"/>
    <x v="0"/>
    <x v="1"/>
    <x v="0"/>
    <n v="-286.70999999999998"/>
    <n v="-300.3"/>
    <x v="0"/>
    <x v="10"/>
    <x v="0"/>
    <n v="668.33"/>
    <n v="286.70999999999998"/>
    <n v="0"/>
    <x v="0"/>
    <m/>
  </r>
  <r>
    <n v="28097"/>
    <n v="833"/>
    <d v="2001-09-18T00:00:00"/>
    <x v="19"/>
    <n v="9996554"/>
    <x v="8"/>
    <x v="0"/>
    <n v="62537.14"/>
    <n v="18094"/>
    <n v="17275.45"/>
    <n v="18094"/>
    <n v="3.62"/>
    <n v="3.15"/>
    <x v="0"/>
    <n v="56996.1"/>
    <n v="-8504.18"/>
    <n v="-8119.461500000004"/>
    <x v="1"/>
    <x v="0"/>
    <x v="1"/>
    <x v="8"/>
    <x v="0"/>
    <x v="1"/>
    <x v="0"/>
    <n v="-7411.17"/>
    <n v="-7762.33"/>
    <x v="0"/>
    <x v="0"/>
    <x v="0"/>
    <n v="17275.45"/>
    <n v="7411.17"/>
    <n v="0"/>
    <x v="0"/>
    <m/>
  </r>
  <r>
    <n v="28112"/>
    <n v="825"/>
    <d v="2001-09-18T00:00:00"/>
    <x v="19"/>
    <n v="9995961"/>
    <x v="8"/>
    <x v="0"/>
    <n v="108229.74"/>
    <n v="30530"/>
    <n v="29148.87"/>
    <n v="30530"/>
    <n v="3.7130000000000001"/>
    <n v="3.15"/>
    <x v="0"/>
    <n v="96169.5"/>
    <n v="-17188.39"/>
    <n v="-16410.813810000003"/>
    <x v="1"/>
    <x v="0"/>
    <x v="1"/>
    <x v="8"/>
    <x v="0"/>
    <x v="1"/>
    <x v="0"/>
    <n v="-15215.71"/>
    <n v="-15936.66"/>
    <x v="0"/>
    <x v="2"/>
    <x v="0"/>
    <n v="29148.87"/>
    <n v="15215.71"/>
    <n v="0"/>
    <x v="0"/>
    <m/>
  </r>
  <r>
    <n v="28134"/>
    <n v="823"/>
    <d v="2001-09-19T00:00:00"/>
    <x v="19"/>
    <n v="9995777"/>
    <x v="8"/>
    <x v="0"/>
    <n v="57808.85"/>
    <n v="16763"/>
    <n v="16004.67"/>
    <n v="16763"/>
    <n v="3.6120000000000001"/>
    <n v="3.15"/>
    <x v="0"/>
    <n v="52803.45"/>
    <n v="-7744.506000000003"/>
    <n v="-7394.1575400000029"/>
    <x v="1"/>
    <x v="0"/>
    <x v="1"/>
    <x v="8"/>
    <x v="0"/>
    <x v="1"/>
    <x v="0"/>
    <n v="-6737.96"/>
    <n v="-7057.22"/>
    <x v="0"/>
    <x v="2"/>
    <x v="0"/>
    <n v="16004.67"/>
    <n v="6737.96"/>
    <n v="0"/>
    <x v="0"/>
    <m/>
  </r>
  <r>
    <n v="28136"/>
    <n v="856"/>
    <d v="2001-09-19T00:00:00"/>
    <x v="19"/>
    <n v="9996666"/>
    <x v="8"/>
    <x v="0"/>
    <n v="68792.95"/>
    <n v="22170"/>
    <n v="21167.06"/>
    <n v="22170"/>
    <n v="3.25"/>
    <n v="3.15"/>
    <x v="0"/>
    <n v="69835.5"/>
    <n v="-2217"/>
    <n v="-2116.7060000000019"/>
    <x v="1"/>
    <x v="0"/>
    <x v="1"/>
    <x v="8"/>
    <x v="0"/>
    <x v="1"/>
    <x v="0"/>
    <n v="-1248.8599999999999"/>
    <n v="-1308.03"/>
    <x v="0"/>
    <x v="0"/>
    <x v="0"/>
    <n v="21167.06"/>
    <n v="1248.8599999999999"/>
    <n v="0"/>
    <x v="0"/>
    <m/>
  </r>
  <r>
    <n v="28139"/>
    <n v="856"/>
    <d v="2001-09-19T00:00:00"/>
    <x v="19"/>
    <n v="9996666"/>
    <x v="8"/>
    <x v="0"/>
    <n v="107204.67"/>
    <n v="34549"/>
    <n v="32986.050000000003"/>
    <n v="34549"/>
    <n v="3.25"/>
    <n v="3.15"/>
    <x v="0"/>
    <n v="108829.35"/>
    <n v="-3454.9"/>
    <n v="-3298.6050000000032"/>
    <x v="1"/>
    <x v="0"/>
    <x v="1"/>
    <x v="8"/>
    <x v="0"/>
    <x v="1"/>
    <x v="0"/>
    <n v="-1946.18"/>
    <n v="-2038.39"/>
    <x v="0"/>
    <x v="4"/>
    <x v="0"/>
    <n v="32986.050000000003"/>
    <n v="1946.18"/>
    <n v="0"/>
    <x v="0"/>
    <m/>
  </r>
  <r>
    <n v="28140"/>
    <n v="856"/>
    <d v="2001-09-19T00:00:00"/>
    <x v="19"/>
    <n v="9996666"/>
    <x v="8"/>
    <x v="0"/>
    <n v="42957.58"/>
    <n v="13844"/>
    <n v="13217.72"/>
    <n v="13844"/>
    <n v="3.25"/>
    <n v="3.15"/>
    <x v="0"/>
    <n v="43608.6"/>
    <n v="-1384.4"/>
    <n v="-1321.7720000000011"/>
    <x v="1"/>
    <x v="0"/>
    <x v="1"/>
    <x v="8"/>
    <x v="0"/>
    <x v="1"/>
    <x v="0"/>
    <n v="-779.85"/>
    <n v="-816.8"/>
    <x v="0"/>
    <x v="2"/>
    <x v="0"/>
    <n v="13217.72"/>
    <n v="779.85"/>
    <n v="0"/>
    <x v="0"/>
    <m/>
  </r>
  <r>
    <n v="28142"/>
    <n v="856"/>
    <d v="2001-09-19T00:00:00"/>
    <x v="19"/>
    <n v="9996666"/>
    <x v="8"/>
    <x v="0"/>
    <n v="33890.69"/>
    <n v="10922"/>
    <n v="10427.9"/>
    <n v="10922"/>
    <n v="3.25"/>
    <n v="3.15"/>
    <x v="0"/>
    <n v="34404.300000000003"/>
    <n v="-1092.2"/>
    <n v="-1042.79"/>
    <x v="1"/>
    <x v="0"/>
    <x v="1"/>
    <x v="8"/>
    <x v="0"/>
    <x v="1"/>
    <x v="0"/>
    <n v="-615.25"/>
    <n v="-644.4"/>
    <x v="0"/>
    <x v="9"/>
    <x v="0"/>
    <n v="10427.9"/>
    <n v="615.25"/>
    <n v="0"/>
    <x v="0"/>
    <m/>
  </r>
  <r>
    <n v="28303"/>
    <n v="878"/>
    <d v="2001-09-24T00:00:00"/>
    <x v="19"/>
    <n v="9996818"/>
    <x v="8"/>
    <x v="0"/>
    <n v="2224.17"/>
    <n v="776"/>
    <n v="740.89"/>
    <n v="776"/>
    <n v="3.0019999999999998"/>
    <n v="3.15"/>
    <x v="0"/>
    <n v="2444.4"/>
    <n v="114.8480000000001"/>
    <n v="109.6517200000001"/>
    <x v="1"/>
    <x v="0"/>
    <x v="1"/>
    <x v="8"/>
    <x v="0"/>
    <x v="1"/>
    <x v="0"/>
    <n v="140.03"/>
    <n v="146.66"/>
    <x v="0"/>
    <x v="1"/>
    <x v="0"/>
    <n v="740.89"/>
    <n v="-140.03"/>
    <n v="0"/>
    <x v="0"/>
    <m/>
  </r>
  <r>
    <n v="20890"/>
    <m/>
    <d v="2000-11-06T00:00:00"/>
    <x v="20"/>
    <n v="319933"/>
    <x v="3"/>
    <x v="0"/>
    <n v="-0.12"/>
    <n v="5"/>
    <n v="4.76"/>
    <n v="5"/>
    <n v="-2.5000000000000001E-2"/>
    <n v="-0.01"/>
    <x v="0"/>
    <n v="-0.05"/>
    <n v="7.4999999999999997E-2"/>
    <n v="7.1400000000000005E-2"/>
    <x v="0"/>
    <x v="0"/>
    <x v="0"/>
    <x v="3"/>
    <x v="0"/>
    <x v="1"/>
    <x v="0"/>
    <n v="0.01"/>
    <n v="0.01"/>
    <x v="0"/>
    <x v="2"/>
    <x v="0"/>
    <n v="0"/>
    <n v="-0.01"/>
    <n v="4.76"/>
    <x v="0"/>
    <s v="Sonat Financial Buy - N73427.B Input as Physical s/b Financi"/>
  </r>
  <r>
    <n v="27284"/>
    <n v="824"/>
    <d v="2001-08-20T00:00:00"/>
    <x v="20"/>
    <n v="9995964"/>
    <x v="3"/>
    <x v="0"/>
    <n v="-640.07000000000005"/>
    <n v="53838"/>
    <n v="51205.35"/>
    <n v="53838"/>
    <n v="-1.2500000000000001E-2"/>
    <n v="-0.01"/>
    <x v="0"/>
    <n v="-538.38"/>
    <n v="134.595"/>
    <n v="128.01337500000002"/>
    <x v="0"/>
    <x v="0"/>
    <x v="0"/>
    <x v="3"/>
    <x v="0"/>
    <x v="1"/>
    <x v="0"/>
    <n v="-512.04999999999995"/>
    <n v="-538.38"/>
    <x v="0"/>
    <x v="2"/>
    <x v="0"/>
    <n v="0"/>
    <n v="512.04999999999995"/>
    <n v="51205.35"/>
    <x v="0"/>
    <m/>
  </r>
  <r>
    <n v="9941"/>
    <m/>
    <d v="2000-07-07T00:00:00"/>
    <x v="20"/>
    <n v="319941"/>
    <x v="4"/>
    <x v="0"/>
    <n v="150.96"/>
    <n v="-3968"/>
    <n v="-3773.97"/>
    <n v="3968"/>
    <n v="-0.04"/>
    <n v="-0.05"/>
    <x v="0"/>
    <n v="198.4"/>
    <n v="39.68"/>
    <n v="37.739700000000006"/>
    <x v="0"/>
    <x v="0"/>
    <x v="0"/>
    <x v="4"/>
    <x v="0"/>
    <x v="0"/>
    <x v="0"/>
    <n v="94.35"/>
    <n v="99.2"/>
    <x v="0"/>
    <x v="0"/>
    <x v="0"/>
    <n v="0"/>
    <n v="-94.35"/>
    <n v="-3773.97"/>
    <x v="0"/>
    <s v="Tetco-ELA Sale Financial - N73425.A"/>
  </r>
  <r>
    <n v="9952"/>
    <m/>
    <d v="2000-07-07T00:00:00"/>
    <x v="20"/>
    <n v="319952"/>
    <x v="5"/>
    <x v="0"/>
    <n v="1436.47"/>
    <n v="3596"/>
    <n v="3420.16"/>
    <n v="3596"/>
    <n v="0.42"/>
    <n v="0.35"/>
    <x v="0"/>
    <n v="1258.5999999999999"/>
    <n v="-251.72"/>
    <n v="-239.41120000000001"/>
    <x v="0"/>
    <x v="0"/>
    <x v="0"/>
    <x v="5"/>
    <x v="0"/>
    <x v="1"/>
    <x v="0"/>
    <n v="-239.41"/>
    <n v="-251.72"/>
    <x v="0"/>
    <x v="0"/>
    <x v="0"/>
    <n v="0"/>
    <n v="239.41"/>
    <n v="3420.16"/>
    <x v="0"/>
    <s v="TetcoM3 Buy Financial - N73425.8"/>
  </r>
  <r>
    <n v="27285"/>
    <n v="822"/>
    <d v="2001-08-20T00:00:00"/>
    <x v="20"/>
    <n v="9995965"/>
    <x v="6"/>
    <x v="0"/>
    <n v="968.54"/>
    <n v="14046"/>
    <n v="13359.16"/>
    <n v="14046"/>
    <n v="7.2499999999999995E-2"/>
    <n v="7.0000000000000007E-2"/>
    <x v="0"/>
    <n v="983.22"/>
    <n v="-35.114999999999839"/>
    <n v="-33.397899999999844"/>
    <x v="0"/>
    <x v="0"/>
    <x v="0"/>
    <x v="6"/>
    <x v="0"/>
    <x v="1"/>
    <x v="0"/>
    <n v="-233.79"/>
    <n v="-245.81"/>
    <x v="0"/>
    <x v="2"/>
    <x v="0"/>
    <n v="0"/>
    <n v="233.79"/>
    <n v="13359.16"/>
    <x v="0"/>
    <m/>
  </r>
  <r>
    <n v="23803"/>
    <n v="348"/>
    <d v="2001-03-19T00:00:00"/>
    <x v="20"/>
    <n v="9992816"/>
    <x v="8"/>
    <x v="0"/>
    <n v="-37583.160000000003"/>
    <n v="-8991"/>
    <n v="-8551.35"/>
    <n v="8991"/>
    <n v="4.3949999999999996"/>
    <n v="3.1749999999999998"/>
    <x v="0"/>
    <n v="-28546.424999999999"/>
    <n v="10969.02"/>
    <n v="10432.646999999999"/>
    <x v="1"/>
    <x v="0"/>
    <x v="1"/>
    <x v="8"/>
    <x v="0"/>
    <x v="0"/>
    <x v="0"/>
    <n v="9996.52"/>
    <n v="10510.48"/>
    <x v="0"/>
    <x v="0"/>
    <x v="0"/>
    <n v="-8551.35"/>
    <n v="-9996.52"/>
    <n v="0"/>
    <x v="0"/>
    <s v="DS #000348"/>
  </r>
  <r>
    <n v="23886"/>
    <n v="393"/>
    <d v="2001-03-29T00:00:00"/>
    <x v="20"/>
    <n v="9992931"/>
    <x v="8"/>
    <x v="0"/>
    <n v="-402791.08"/>
    <n v="-100000"/>
    <n v="-95110.06"/>
    <n v="100000"/>
    <n v="4.2350000000000003"/>
    <n v="3.1749999999999998"/>
    <x v="0"/>
    <n v="-317500"/>
    <n v="106000"/>
    <n v="100816.66360000004"/>
    <x v="1"/>
    <x v="0"/>
    <x v="1"/>
    <x v="8"/>
    <x v="0"/>
    <x v="0"/>
    <x v="0"/>
    <n v="95966.05"/>
    <n v="100900"/>
    <x v="0"/>
    <x v="1"/>
    <x v="0"/>
    <n v="-95110.06"/>
    <n v="-95966.05"/>
    <n v="0"/>
    <x v="0"/>
    <s v="DS #000393"/>
  </r>
  <r>
    <n v="24215"/>
    <n v="409"/>
    <d v="2001-04-18T00:00:00"/>
    <x v="20"/>
    <n v="9993176"/>
    <x v="8"/>
    <x v="0"/>
    <n v="-17424.41"/>
    <n v="-4464"/>
    <n v="-4245.71"/>
    <n v="4464"/>
    <n v="4.1040000000000001"/>
    <n v="3.1749999999999998"/>
    <x v="0"/>
    <n v="-14173.2"/>
    <n v="4147.0560000000014"/>
    <n v="3944.2645900000011"/>
    <x v="1"/>
    <x v="0"/>
    <x v="1"/>
    <x v="8"/>
    <x v="0"/>
    <x v="0"/>
    <x v="0"/>
    <n v="3727.74"/>
    <n v="3919.39"/>
    <x v="0"/>
    <x v="1"/>
    <x v="0"/>
    <n v="-4245.71"/>
    <n v="-3727.74"/>
    <n v="0"/>
    <x v="0"/>
    <s v="DS #000409"/>
  </r>
  <r>
    <n v="24456"/>
    <n v="438"/>
    <d v="2001-04-26T00:00:00"/>
    <x v="20"/>
    <n v="9993420"/>
    <x v="8"/>
    <x v="0"/>
    <n v="-130.32"/>
    <n v="-32"/>
    <n v="-30.44"/>
    <n v="32"/>
    <n v="4.282"/>
    <n v="3.1749999999999998"/>
    <x v="0"/>
    <n v="-101.6"/>
    <n v="35.424000000000007"/>
    <n v="33.697080000000007"/>
    <x v="1"/>
    <x v="0"/>
    <x v="1"/>
    <x v="8"/>
    <x v="0"/>
    <x v="0"/>
    <x v="0"/>
    <n v="32.14"/>
    <n v="33.79"/>
    <x v="0"/>
    <x v="1"/>
    <x v="0"/>
    <n v="-30.44"/>
    <n v="-32.14"/>
    <n v="0"/>
    <x v="0"/>
    <s v="DS #0000438"/>
  </r>
  <r>
    <n v="28125"/>
    <n v="833"/>
    <d v="2001-09-19T00:00:00"/>
    <x v="20"/>
    <n v="9996553"/>
    <x v="8"/>
    <x v="0"/>
    <n v="-122491.04"/>
    <n v="-35577"/>
    <n v="-33837.300000000003"/>
    <n v="35577"/>
    <n v="3.62"/>
    <n v="3.1749999999999998"/>
    <x v="0"/>
    <n v="-112956.97499999999"/>
    <n v="15831.76500000001"/>
    <n v="15057.598500000011"/>
    <x v="1"/>
    <x v="0"/>
    <x v="1"/>
    <x v="8"/>
    <x v="0"/>
    <x v="0"/>
    <x v="0"/>
    <n v="13331.9"/>
    <n v="14017.34"/>
    <x v="0"/>
    <x v="4"/>
    <x v="0"/>
    <n v="-33837.300000000003"/>
    <n v="-13331.9"/>
    <n v="0"/>
    <x v="0"/>
    <m/>
  </r>
  <r>
    <n v="28304"/>
    <n v="878"/>
    <d v="2001-09-24T00:00:00"/>
    <x v="20"/>
    <n v="9996818"/>
    <x v="8"/>
    <x v="0"/>
    <n v="-14566.58"/>
    <n v="-5068"/>
    <n v="-4820.18"/>
    <n v="5068"/>
    <n v="3.0219999999999998"/>
    <n v="3.1749999999999998"/>
    <x v="0"/>
    <n v="-16090.9"/>
    <n v="-775.40400000000011"/>
    <n v="-737.48754000000019"/>
    <x v="1"/>
    <x v="0"/>
    <x v="1"/>
    <x v="8"/>
    <x v="0"/>
    <x v="0"/>
    <x v="0"/>
    <n v="-983.32"/>
    <n v="-1033.8699999999999"/>
    <x v="0"/>
    <x v="2"/>
    <x v="0"/>
    <n v="-4820.18"/>
    <n v="983.32"/>
    <n v="0"/>
    <x v="0"/>
    <m/>
  </r>
  <r>
    <n v="9918"/>
    <m/>
    <d v="2000-07-07T00:00:00"/>
    <x v="20"/>
    <n v="319918"/>
    <x v="8"/>
    <x v="0"/>
    <n v="11.58"/>
    <n v="5"/>
    <n v="4.76"/>
    <n v="5"/>
    <n v="2.4356"/>
    <n v="3.19"/>
    <x v="0"/>
    <n v="15.95"/>
    <n v="3.7719999999999998"/>
    <n v="3.5909439999999995"/>
    <x v="1"/>
    <x v="0"/>
    <x v="1"/>
    <x v="8"/>
    <x v="0"/>
    <x v="1"/>
    <x v="0"/>
    <n v="3.76"/>
    <n v="3.95"/>
    <x v="0"/>
    <x v="2"/>
    <x v="0"/>
    <n v="4.76"/>
    <n v="-3.76"/>
    <n v="0"/>
    <x v="0"/>
    <s v="Nymex Buy N73425.2"/>
  </r>
  <r>
    <n v="22575"/>
    <n v="295"/>
    <d v="2001-02-16T00:00:00"/>
    <x v="20"/>
    <n v="9991566"/>
    <x v="8"/>
    <x v="0"/>
    <n v="42561.75"/>
    <n v="10000"/>
    <n v="9511.01"/>
    <n v="10000"/>
    <n v="4.4749999999999996"/>
    <n v="3.19"/>
    <x v="0"/>
    <n v="31900"/>
    <n v="-12850"/>
    <n v="-12221.647849999998"/>
    <x v="1"/>
    <x v="0"/>
    <x v="1"/>
    <x v="8"/>
    <x v="0"/>
    <x v="1"/>
    <x v="0"/>
    <n v="-11879.25"/>
    <n v="-12490"/>
    <x v="0"/>
    <x v="0"/>
    <x v="0"/>
    <n v="9511.01"/>
    <n v="11879.25"/>
    <n v="0"/>
    <x v="0"/>
    <s v="DS #000295"/>
  </r>
  <r>
    <n v="23914"/>
    <n v="359"/>
    <d v="2001-03-30T00:00:00"/>
    <x v="20"/>
    <n v="9992882"/>
    <x v="8"/>
    <x v="0"/>
    <n v="3684"/>
    <n v="896"/>
    <n v="852.19"/>
    <n v="896"/>
    <n v="4.3230000000000004"/>
    <n v="3.19"/>
    <x v="0"/>
    <n v="2858.24"/>
    <n v="-1015.1680000000003"/>
    <n v="-965.5312700000004"/>
    <x v="1"/>
    <x v="0"/>
    <x v="1"/>
    <x v="8"/>
    <x v="0"/>
    <x v="1"/>
    <x v="0"/>
    <n v="-934.85"/>
    <n v="-982.91"/>
    <x v="0"/>
    <x v="2"/>
    <x v="0"/>
    <n v="852.19"/>
    <n v="934.85"/>
    <n v="0"/>
    <x v="0"/>
    <s v="DS #000359"/>
  </r>
  <r>
    <n v="24224"/>
    <n v="412"/>
    <d v="2001-04-18T00:00:00"/>
    <x v="20"/>
    <n v="9993198"/>
    <x v="8"/>
    <x v="0"/>
    <n v="14745.92"/>
    <n v="3718"/>
    <n v="3536.19"/>
    <n v="3718"/>
    <n v="4.17"/>
    <n v="3.19"/>
    <x v="0"/>
    <n v="11860.42"/>
    <n v="-3643.64"/>
    <n v="-3465.4661999999998"/>
    <x v="1"/>
    <x v="0"/>
    <x v="1"/>
    <x v="8"/>
    <x v="0"/>
    <x v="1"/>
    <x v="0"/>
    <n v="-3338.17"/>
    <n v="-3509.79"/>
    <x v="0"/>
    <x v="2"/>
    <x v="0"/>
    <n v="3536.19"/>
    <n v="3338.17"/>
    <n v="0"/>
    <x v="0"/>
    <s v="DS#000412"/>
  </r>
  <r>
    <n v="24455"/>
    <n v="438"/>
    <d v="2001-04-26T00:00:00"/>
    <x v="20"/>
    <n v="9993420"/>
    <x v="8"/>
    <x v="0"/>
    <n v="25844.799999999999"/>
    <n v="6346"/>
    <n v="6035.68"/>
    <n v="6346"/>
    <n v="4.282"/>
    <n v="3.19"/>
    <x v="0"/>
    <n v="20243.740000000002"/>
    <n v="-6929.8320000000003"/>
    <n v="-6590.9625600000008"/>
    <x v="1"/>
    <x v="0"/>
    <x v="1"/>
    <x v="8"/>
    <x v="0"/>
    <x v="1"/>
    <x v="0"/>
    <n v="-6373.68"/>
    <n v="-6701.38"/>
    <x v="0"/>
    <x v="0"/>
    <x v="0"/>
    <n v="6035.68"/>
    <n v="6373.68"/>
    <n v="0"/>
    <x v="0"/>
    <s v="DS #000438"/>
  </r>
  <r>
    <n v="24533"/>
    <n v="451"/>
    <d v="2001-05-07T00:00:00"/>
    <x v="20"/>
    <n v="9993481"/>
    <x v="8"/>
    <x v="0"/>
    <n v="410875.44"/>
    <n v="100000"/>
    <n v="95110.06"/>
    <n v="100000"/>
    <n v="4.32"/>
    <n v="3.19"/>
    <x v="0"/>
    <n v="319000"/>
    <n v="-113000"/>
    <n v="-107474.36780000004"/>
    <x v="1"/>
    <x v="0"/>
    <x v="1"/>
    <x v="8"/>
    <x v="0"/>
    <x v="1"/>
    <x v="0"/>
    <n v="-104050.4"/>
    <n v="-109400"/>
    <x v="0"/>
    <x v="1"/>
    <x v="0"/>
    <n v="95110.06"/>
    <n v="104050.4"/>
    <n v="0"/>
    <x v="0"/>
    <s v="DS #000451"/>
  </r>
  <r>
    <n v="24748"/>
    <n v="529"/>
    <d v="2001-05-17T00:00:00"/>
    <x v="20"/>
    <n v="9993675"/>
    <x v="8"/>
    <x v="0"/>
    <n v="45798.61"/>
    <n v="11840"/>
    <n v="11261.03"/>
    <n v="11840"/>
    <n v="4.0670000000000002"/>
    <n v="3.19"/>
    <x v="0"/>
    <n v="37769.599999999999"/>
    <n v="-10383.68"/>
    <n v="-9875.9233100000038"/>
    <x v="1"/>
    <x v="0"/>
    <x v="1"/>
    <x v="8"/>
    <x v="0"/>
    <x v="1"/>
    <x v="0"/>
    <n v="-9470.5300000000007"/>
    <n v="-9957.44"/>
    <x v="0"/>
    <x v="0"/>
    <x v="0"/>
    <n v="11261.03"/>
    <n v="9470.5300000000007"/>
    <n v="0"/>
    <x v="0"/>
    <m/>
  </r>
  <r>
    <n v="24830"/>
    <n v="538"/>
    <d v="2001-05-23T00:00:00"/>
    <x v="20"/>
    <n v="9993714"/>
    <x v="8"/>
    <x v="0"/>
    <n v="4622348.7"/>
    <n v="1200000"/>
    <n v="1141320.67"/>
    <n v="1200000"/>
    <n v="4.05"/>
    <n v="3.19"/>
    <x v="0"/>
    <n v="3828000"/>
    <n v="-1032000"/>
    <n v="-981535.77619999985"/>
    <x v="1"/>
    <x v="0"/>
    <x v="1"/>
    <x v="8"/>
    <x v="0"/>
    <x v="1"/>
    <x v="0"/>
    <n v="-940448.23"/>
    <n v="-988800"/>
    <x v="0"/>
    <x v="11"/>
    <x v="0"/>
    <n v="1141320.67"/>
    <n v="940448.23"/>
    <n v="0"/>
    <x v="0"/>
    <m/>
  </r>
  <r>
    <n v="24869"/>
    <n v="549"/>
    <d v="2001-05-24T00:00:00"/>
    <x v="20"/>
    <n v="9993753"/>
    <x v="8"/>
    <x v="0"/>
    <n v="4186.63"/>
    <n v="1061"/>
    <n v="1009.12"/>
    <n v="1061"/>
    <n v="4.1487999999999996"/>
    <n v="3.19"/>
    <x v="0"/>
    <n v="3384.59"/>
    <n v="-1017.2867999999996"/>
    <n v="-967.54425599999968"/>
    <x v="1"/>
    <x v="0"/>
    <x v="1"/>
    <x v="8"/>
    <x v="0"/>
    <x v="1"/>
    <x v="0"/>
    <n v="-931.21"/>
    <n v="-979.09"/>
    <x v="0"/>
    <x v="2"/>
    <x v="0"/>
    <n v="1009.12"/>
    <n v="931.21"/>
    <n v="0"/>
    <x v="0"/>
    <m/>
  </r>
  <r>
    <n v="24870"/>
    <n v="549"/>
    <d v="2001-05-24T00:00:00"/>
    <x v="20"/>
    <n v="9993754"/>
    <x v="8"/>
    <x v="0"/>
    <n v="3945.93"/>
    <n v="1000"/>
    <n v="951.1"/>
    <n v="1000"/>
    <n v="4.1487999999999996"/>
    <n v="3.19"/>
    <x v="0"/>
    <n v="3190"/>
    <n v="-958.8"/>
    <n v="-911.91467999999963"/>
    <x v="1"/>
    <x v="0"/>
    <x v="1"/>
    <x v="8"/>
    <x v="0"/>
    <x v="1"/>
    <x v="0"/>
    <n v="-877.68"/>
    <n v="-922.8"/>
    <x v="0"/>
    <x v="0"/>
    <x v="0"/>
    <n v="951.1"/>
    <n v="877.68"/>
    <n v="0"/>
    <x v="0"/>
    <m/>
  </r>
  <r>
    <n v="25038"/>
    <n v="596"/>
    <d v="2001-06-04T00:00:00"/>
    <x v="20"/>
    <n v="9993895"/>
    <x v="8"/>
    <x v="0"/>
    <n v="17238.2"/>
    <n v="4613"/>
    <n v="4387.43"/>
    <n v="4613"/>
    <n v="3.9289999999999998"/>
    <n v="3.19"/>
    <x v="0"/>
    <n v="14715.47"/>
    <n v="-3409.0069999999996"/>
    <n v="-3242.3107699999996"/>
    <x v="1"/>
    <x v="0"/>
    <x v="1"/>
    <x v="8"/>
    <x v="0"/>
    <x v="1"/>
    <x v="0"/>
    <n v="-3084.36"/>
    <n v="-3242.94"/>
    <x v="0"/>
    <x v="4"/>
    <x v="0"/>
    <n v="4387.43"/>
    <n v="3084.36"/>
    <n v="0"/>
    <x v="0"/>
    <m/>
  </r>
  <r>
    <n v="25059"/>
    <n v="479"/>
    <d v="2001-06-06T00:00:00"/>
    <x v="20"/>
    <n v="9993568"/>
    <x v="8"/>
    <x v="0"/>
    <n v="12917.01"/>
    <n v="3360"/>
    <n v="3195.7"/>
    <n v="3360"/>
    <n v="4.0419999999999998"/>
    <n v="3.19"/>
    <x v="0"/>
    <n v="10718.4"/>
    <n v="-2862.72"/>
    <n v="-2722.7363999999993"/>
    <x v="1"/>
    <x v="0"/>
    <x v="1"/>
    <x v="8"/>
    <x v="0"/>
    <x v="1"/>
    <x v="0"/>
    <n v="-2607.69"/>
    <n v="-2741.76"/>
    <x v="0"/>
    <x v="0"/>
    <x v="0"/>
    <n v="3195.7"/>
    <n v="2607.69"/>
    <n v="0"/>
    <x v="0"/>
    <s v="DS #000479"/>
  </r>
  <r>
    <n v="25068"/>
    <n v="593"/>
    <d v="2001-06-06T00:00:00"/>
    <x v="20"/>
    <n v="9993887"/>
    <x v="8"/>
    <x v="0"/>
    <n v="42728.52"/>
    <n v="11079"/>
    <n v="10537.24"/>
    <n v="11079"/>
    <n v="4.0549999999999997"/>
    <n v="3.19"/>
    <x v="0"/>
    <n v="35342.01"/>
    <n v="-9583.3349999999973"/>
    <n v="-9114.7125999999971"/>
    <x v="1"/>
    <x v="0"/>
    <x v="1"/>
    <x v="8"/>
    <x v="0"/>
    <x v="1"/>
    <x v="0"/>
    <n v="-8735.3700000000008"/>
    <n v="-9184.49"/>
    <x v="0"/>
    <x v="0"/>
    <x v="0"/>
    <n v="10537.24"/>
    <n v="8735.3700000000008"/>
    <n v="0"/>
    <x v="0"/>
    <m/>
  </r>
  <r>
    <n v="25071"/>
    <n v="445"/>
    <d v="2001-06-06T00:00:00"/>
    <x v="20"/>
    <n v="9993440"/>
    <x v="8"/>
    <x v="0"/>
    <n v="6076.55"/>
    <n v="1498"/>
    <n v="1424.75"/>
    <n v="1498"/>
    <n v="4.2649999999999997"/>
    <n v="3.19"/>
    <x v="0"/>
    <n v="4778.62"/>
    <n v="-1610.35"/>
    <n v="-1531.6062499999996"/>
    <x v="1"/>
    <x v="0"/>
    <x v="1"/>
    <x v="8"/>
    <x v="0"/>
    <x v="1"/>
    <x v="0"/>
    <n v="-1480.31"/>
    <n v="-1556.42"/>
    <x v="0"/>
    <x v="0"/>
    <x v="0"/>
    <n v="1424.75"/>
    <n v="1480.31"/>
    <n v="0"/>
    <x v="0"/>
    <s v="DS #000445"/>
  </r>
  <r>
    <n v="25181"/>
    <n v="621"/>
    <d v="2001-06-13T00:00:00"/>
    <x v="20"/>
    <n v="9994009"/>
    <x v="8"/>
    <x v="0"/>
    <n v="28661.16"/>
    <n v="7545"/>
    <n v="7176.05"/>
    <n v="7545"/>
    <n v="3.9940000000000002"/>
    <n v="3.19"/>
    <x v="0"/>
    <n v="24068.55"/>
    <n v="-6066.18"/>
    <n v="-5769.5442000000021"/>
    <x v="1"/>
    <x v="0"/>
    <x v="1"/>
    <x v="8"/>
    <x v="0"/>
    <x v="1"/>
    <x v="0"/>
    <n v="-5511.21"/>
    <n v="-5794.56"/>
    <x v="0"/>
    <x v="0"/>
    <x v="0"/>
    <n v="7176.05"/>
    <n v="5511.21"/>
    <n v="0"/>
    <x v="0"/>
    <m/>
  </r>
  <r>
    <n v="25182"/>
    <n v="621"/>
    <d v="2001-06-13T00:00:00"/>
    <x v="20"/>
    <n v="9994008"/>
    <x v="8"/>
    <x v="0"/>
    <n v="4106.3900000000003"/>
    <n v="1081"/>
    <n v="1028.1400000000001"/>
    <n v="1081"/>
    <n v="3.9940000000000002"/>
    <n v="3.19"/>
    <x v="0"/>
    <n v="3448.39"/>
    <n v="-869.12400000000025"/>
    <n v="-826.62456000000032"/>
    <x v="1"/>
    <x v="0"/>
    <x v="1"/>
    <x v="8"/>
    <x v="0"/>
    <x v="1"/>
    <x v="0"/>
    <n v="-789.61"/>
    <n v="-830.21"/>
    <x v="0"/>
    <x v="2"/>
    <x v="0"/>
    <n v="1028.1400000000001"/>
    <n v="789.61"/>
    <n v="0"/>
    <x v="0"/>
    <m/>
  </r>
  <r>
    <n v="26646"/>
    <n v="725"/>
    <d v="2001-07-09T00:00:00"/>
    <x v="20"/>
    <n v="9995438"/>
    <x v="8"/>
    <x v="0"/>
    <n v="105039.62"/>
    <n v="29310"/>
    <n v="27876.76"/>
    <n v="29310"/>
    <n v="3.7679999999999998"/>
    <n v="3.19"/>
    <x v="0"/>
    <n v="93498.9"/>
    <n v="-16941.18"/>
    <n v="-16112.767279999995"/>
    <x v="1"/>
    <x v="0"/>
    <x v="1"/>
    <x v="8"/>
    <x v="0"/>
    <x v="1"/>
    <x v="0"/>
    <n v="-15109.2"/>
    <n v="-15886.02"/>
    <x v="0"/>
    <x v="0"/>
    <x v="0"/>
    <n v="27876.76"/>
    <n v="15109.2"/>
    <n v="0"/>
    <x v="0"/>
    <m/>
  </r>
  <r>
    <n v="26851"/>
    <n v="709"/>
    <d v="2001-07-27T00:00:00"/>
    <x v="20"/>
    <n v="9994223"/>
    <x v="8"/>
    <x v="0"/>
    <n v="67232.83"/>
    <n v="19935"/>
    <n v="18960.189999999999"/>
    <n v="19935"/>
    <n v="3.5459999999999998"/>
    <n v="3.19"/>
    <x v="0"/>
    <n v="63592.65"/>
    <n v="-7096.86"/>
    <n v="-6749.8276399999968"/>
    <x v="1"/>
    <x v="0"/>
    <x v="1"/>
    <x v="8"/>
    <x v="0"/>
    <x v="1"/>
    <x v="0"/>
    <n v="-6067.26"/>
    <n v="-6379.2"/>
    <x v="0"/>
    <x v="2"/>
    <x v="0"/>
    <n v="18960.189999999999"/>
    <n v="6067.26"/>
    <n v="0"/>
    <x v="0"/>
    <m/>
  </r>
  <r>
    <n v="27044"/>
    <n v="812"/>
    <d v="2001-08-06T00:00:00"/>
    <x v="20"/>
    <n v="9995738"/>
    <x v="8"/>
    <x v="0"/>
    <n v="77873.570000000007"/>
    <n v="22769"/>
    <n v="21655.61"/>
    <n v="22769"/>
    <n v="3.5960000000000001"/>
    <n v="3.19"/>
    <x v="0"/>
    <n v="72633.11"/>
    <n v="-9244.2140000000036"/>
    <n v="-8792.177660000003"/>
    <x v="1"/>
    <x v="0"/>
    <x v="1"/>
    <x v="8"/>
    <x v="0"/>
    <x v="1"/>
    <x v="0"/>
    <n v="-8012.58"/>
    <n v="-8424.5300000000007"/>
    <x v="0"/>
    <x v="2"/>
    <x v="0"/>
    <n v="21655.61"/>
    <n v="8012.58"/>
    <n v="0"/>
    <x v="0"/>
    <m/>
  </r>
  <r>
    <n v="28058"/>
    <n v="782"/>
    <d v="2001-09-10T00:00:00"/>
    <x v="20"/>
    <n v="9995718"/>
    <x v="8"/>
    <x v="0"/>
    <n v="29773.05"/>
    <n v="8255"/>
    <n v="7851.34"/>
    <n v="8255"/>
    <n v="3.7921"/>
    <n v="3.19"/>
    <x v="0"/>
    <n v="26333.45"/>
    <n v="-4970.335500000001"/>
    <n v="-4727.2918140000011"/>
    <x v="1"/>
    <x v="0"/>
    <x v="1"/>
    <x v="8"/>
    <x v="0"/>
    <x v="1"/>
    <x v="0"/>
    <n v="-4444.6400000000003"/>
    <n v="-4673.16"/>
    <x v="0"/>
    <x v="2"/>
    <x v="0"/>
    <n v="7851.34"/>
    <n v="4444.6400000000003"/>
    <n v="0"/>
    <x v="0"/>
    <m/>
  </r>
  <r>
    <n v="28096"/>
    <n v="833"/>
    <d v="2001-09-18T00:00:00"/>
    <x v="20"/>
    <n v="9996554"/>
    <x v="8"/>
    <x v="0"/>
    <n v="2410.09"/>
    <n v="700"/>
    <n v="665.77"/>
    <n v="700"/>
    <n v="3.62"/>
    <n v="3.19"/>
    <x v="0"/>
    <n v="2233"/>
    <n v="-301"/>
    <n v="-286.28110000000009"/>
    <x v="1"/>
    <x v="0"/>
    <x v="1"/>
    <x v="8"/>
    <x v="0"/>
    <x v="1"/>
    <x v="0"/>
    <n v="-262.31"/>
    <n v="-275.8"/>
    <x v="0"/>
    <x v="10"/>
    <x v="0"/>
    <n v="665.77"/>
    <n v="262.31"/>
    <n v="0"/>
    <x v="0"/>
    <m/>
  </r>
  <r>
    <n v="28097"/>
    <n v="833"/>
    <d v="2001-09-18T00:00:00"/>
    <x v="20"/>
    <n v="9996554"/>
    <x v="8"/>
    <x v="0"/>
    <n v="61849.760000000002"/>
    <n v="17964"/>
    <n v="17085.57"/>
    <n v="17964"/>
    <n v="3.62"/>
    <n v="3.19"/>
    <x v="0"/>
    <n v="57305.16"/>
    <n v="-7724.52"/>
    <n v="-7346.795100000003"/>
    <x v="1"/>
    <x v="0"/>
    <x v="1"/>
    <x v="8"/>
    <x v="0"/>
    <x v="1"/>
    <x v="0"/>
    <n v="-6731.71"/>
    <n v="-7077.82"/>
    <x v="0"/>
    <x v="0"/>
    <x v="0"/>
    <n v="17085.57"/>
    <n v="6731.71"/>
    <n v="0"/>
    <x v="0"/>
    <m/>
  </r>
  <r>
    <n v="28112"/>
    <n v="825"/>
    <d v="2001-09-18T00:00:00"/>
    <x v="20"/>
    <n v="9995961"/>
    <x v="8"/>
    <x v="0"/>
    <n v="108101.2"/>
    <n v="30382"/>
    <n v="28896.34"/>
    <n v="30382"/>
    <n v="3.7410000000000001"/>
    <n v="3.19"/>
    <x v="0"/>
    <n v="96918.58"/>
    <n v="-16740.482000000004"/>
    <n v="-15921.883340000004"/>
    <x v="1"/>
    <x v="0"/>
    <x v="1"/>
    <x v="8"/>
    <x v="0"/>
    <x v="1"/>
    <x v="0"/>
    <n v="-14881.61"/>
    <n v="-15646.73"/>
    <x v="0"/>
    <x v="2"/>
    <x v="0"/>
    <n v="28896.34"/>
    <n v="14881.61"/>
    <n v="0"/>
    <x v="0"/>
    <m/>
  </r>
  <r>
    <n v="28134"/>
    <n v="823"/>
    <d v="2001-09-19T00:00:00"/>
    <x v="20"/>
    <n v="9995777"/>
    <x v="8"/>
    <x v="0"/>
    <n v="57533.57"/>
    <n v="16614"/>
    <n v="15801.58"/>
    <n v="16614"/>
    <n v="3.641"/>
    <n v="3.19"/>
    <x v="0"/>
    <n v="52998.66"/>
    <n v="-7492.9140000000007"/>
    <n v="-7126.5125800000014"/>
    <x v="1"/>
    <x v="0"/>
    <x v="1"/>
    <x v="8"/>
    <x v="0"/>
    <x v="1"/>
    <x v="0"/>
    <n v="-6557.66"/>
    <n v="-6894.81"/>
    <x v="0"/>
    <x v="2"/>
    <x v="0"/>
    <n v="15801.58"/>
    <n v="6557.66"/>
    <n v="0"/>
    <x v="0"/>
    <m/>
  </r>
  <r>
    <n v="28136"/>
    <n v="856"/>
    <d v="2001-09-19T00:00:00"/>
    <x v="20"/>
    <n v="9996666"/>
    <x v="8"/>
    <x v="0"/>
    <n v="59088.77"/>
    <n v="18999"/>
    <n v="18069.96"/>
    <n v="18999"/>
    <n v="3.27"/>
    <n v="3.19"/>
    <x v="0"/>
    <n v="60606.81"/>
    <n v="-1519.92"/>
    <n v="-1445.5968000000012"/>
    <x v="1"/>
    <x v="0"/>
    <x v="1"/>
    <x v="8"/>
    <x v="0"/>
    <x v="1"/>
    <x v="0"/>
    <n v="-795.08"/>
    <n v="-835.96"/>
    <x v="0"/>
    <x v="0"/>
    <x v="0"/>
    <n v="18069.96"/>
    <n v="795.08"/>
    <n v="0"/>
    <x v="0"/>
    <m/>
  </r>
  <r>
    <n v="28139"/>
    <n v="856"/>
    <d v="2001-09-19T00:00:00"/>
    <x v="20"/>
    <n v="9996666"/>
    <x v="8"/>
    <x v="0"/>
    <n v="96770.72"/>
    <n v="31115"/>
    <n v="29593.49"/>
    <n v="31115"/>
    <n v="3.27"/>
    <n v="3.19"/>
    <x v="0"/>
    <n v="99256.85"/>
    <n v="-2489.1999999999998"/>
    <n v="-2367.479200000002"/>
    <x v="1"/>
    <x v="0"/>
    <x v="1"/>
    <x v="8"/>
    <x v="0"/>
    <x v="1"/>
    <x v="0"/>
    <n v="-1302.1099999999999"/>
    <n v="-1369.06"/>
    <x v="0"/>
    <x v="4"/>
    <x v="0"/>
    <n v="29593.49"/>
    <n v="1302.1099999999999"/>
    <n v="0"/>
    <x v="0"/>
    <m/>
  </r>
  <r>
    <n v="28140"/>
    <n v="856"/>
    <d v="2001-09-19T00:00:00"/>
    <x v="20"/>
    <n v="9996666"/>
    <x v="8"/>
    <x v="0"/>
    <n v="64363.49"/>
    <n v="20695"/>
    <n v="19683.03"/>
    <n v="20695"/>
    <n v="3.27"/>
    <n v="3.19"/>
    <x v="0"/>
    <n v="66017.05"/>
    <n v="-1655.6"/>
    <n v="-1574.6424000000013"/>
    <x v="1"/>
    <x v="0"/>
    <x v="1"/>
    <x v="8"/>
    <x v="0"/>
    <x v="1"/>
    <x v="0"/>
    <n v="-866.05"/>
    <n v="-910.58"/>
    <x v="0"/>
    <x v="2"/>
    <x v="0"/>
    <n v="19683.03"/>
    <n v="866.05"/>
    <n v="0"/>
    <x v="0"/>
    <m/>
  </r>
  <r>
    <n v="28142"/>
    <n v="856"/>
    <d v="2001-09-19T00:00:00"/>
    <x v="20"/>
    <n v="9996666"/>
    <x v="8"/>
    <x v="0"/>
    <n v="59256.71"/>
    <n v="19053"/>
    <n v="18121.32"/>
    <n v="19053"/>
    <n v="3.27"/>
    <n v="3.19"/>
    <x v="0"/>
    <n v="60779.07"/>
    <n v="-1524.24"/>
    <n v="-1449.7056000000014"/>
    <x v="1"/>
    <x v="0"/>
    <x v="1"/>
    <x v="8"/>
    <x v="0"/>
    <x v="1"/>
    <x v="0"/>
    <n v="-797.34"/>
    <n v="-838.33"/>
    <x v="0"/>
    <x v="9"/>
    <x v="0"/>
    <n v="18121.32"/>
    <n v="797.34"/>
    <n v="0"/>
    <x v="0"/>
    <m/>
  </r>
  <r>
    <n v="28303"/>
    <n v="878"/>
    <d v="2001-09-24T00:00:00"/>
    <x v="20"/>
    <n v="9996818"/>
    <x v="8"/>
    <x v="0"/>
    <n v="2210.2800000000002"/>
    <n v="769"/>
    <n v="731.4"/>
    <n v="769"/>
    <n v="3.0219999999999998"/>
    <n v="3.19"/>
    <x v="0"/>
    <n v="2453.11"/>
    <n v="129.19200000000012"/>
    <n v="122.87520000000011"/>
    <x v="1"/>
    <x v="0"/>
    <x v="1"/>
    <x v="8"/>
    <x v="0"/>
    <x v="1"/>
    <x v="0"/>
    <n v="149.19999999999999"/>
    <n v="156.88"/>
    <x v="0"/>
    <x v="1"/>
    <x v="0"/>
    <n v="731.4"/>
    <n v="-149.19999999999999"/>
    <n v="0"/>
    <x v="0"/>
    <m/>
  </r>
  <r>
    <n v="20890"/>
    <m/>
    <d v="2000-11-06T00:00:00"/>
    <x v="21"/>
    <n v="319933"/>
    <x v="3"/>
    <x v="0"/>
    <n v="-0.14000000000000001"/>
    <n v="6"/>
    <n v="5.68"/>
    <n v="6"/>
    <n v="-2.5000000000000001E-2"/>
    <n v="-0.01"/>
    <x v="0"/>
    <n v="-0.06"/>
    <n v="0.09"/>
    <n v="8.5199999999999998E-2"/>
    <x v="0"/>
    <x v="0"/>
    <x v="0"/>
    <x v="3"/>
    <x v="0"/>
    <x v="1"/>
    <x v="0"/>
    <n v="0.01"/>
    <n v="0.02"/>
    <x v="0"/>
    <x v="2"/>
    <x v="0"/>
    <n v="0"/>
    <n v="-0.01"/>
    <n v="5.68"/>
    <x v="0"/>
    <s v="Sonat Financial Buy - N73427.B Input as Physical s/b Financi"/>
  </r>
  <r>
    <n v="27284"/>
    <n v="824"/>
    <d v="2001-08-20T00:00:00"/>
    <x v="21"/>
    <n v="9995964"/>
    <x v="3"/>
    <x v="0"/>
    <n v="-633.57000000000005"/>
    <n v="53504"/>
    <n v="50685.59"/>
    <n v="53504"/>
    <n v="-1.2500000000000001E-2"/>
    <n v="-0.01"/>
    <x v="0"/>
    <n v="-535.04"/>
    <n v="133.76"/>
    <n v="126.71397500000002"/>
    <x v="0"/>
    <x v="0"/>
    <x v="0"/>
    <x v="3"/>
    <x v="0"/>
    <x v="1"/>
    <x v="0"/>
    <n v="-506.86"/>
    <n v="-535.04"/>
    <x v="0"/>
    <x v="2"/>
    <x v="0"/>
    <n v="0"/>
    <n v="506.86"/>
    <n v="50685.59"/>
    <x v="0"/>
    <m/>
  </r>
  <r>
    <n v="9941"/>
    <m/>
    <d v="2000-07-07T00:00:00"/>
    <x v="21"/>
    <n v="319941"/>
    <x v="4"/>
    <x v="0"/>
    <n v="145.51"/>
    <n v="-3840"/>
    <n v="-3637.72"/>
    <n v="3840"/>
    <n v="-0.04"/>
    <n v="-0.05"/>
    <x v="0"/>
    <n v="192"/>
    <n v="38.4"/>
    <n v="36.377200000000002"/>
    <x v="0"/>
    <x v="0"/>
    <x v="0"/>
    <x v="4"/>
    <x v="0"/>
    <x v="0"/>
    <x v="0"/>
    <n v="90.94"/>
    <n v="96"/>
    <x v="0"/>
    <x v="0"/>
    <x v="0"/>
    <n v="0"/>
    <n v="-90.94"/>
    <n v="-3637.72"/>
    <x v="0"/>
    <s v="Tetco-ELA Sale Financial - N73425.A"/>
  </r>
  <r>
    <n v="9952"/>
    <m/>
    <d v="2000-07-07T00:00:00"/>
    <x v="21"/>
    <n v="319952"/>
    <x v="5"/>
    <x v="0"/>
    <n v="1384.61"/>
    <n v="3480"/>
    <n v="3296.69"/>
    <n v="3480"/>
    <n v="0.42"/>
    <n v="0.315"/>
    <x v="0"/>
    <n v="1096.2"/>
    <n v="-365.4"/>
    <n v="-346.15244999999993"/>
    <x v="0"/>
    <x v="0"/>
    <x v="0"/>
    <x v="5"/>
    <x v="0"/>
    <x v="1"/>
    <x v="0"/>
    <n v="-346.15"/>
    <n v="-365.4"/>
    <x v="0"/>
    <x v="0"/>
    <x v="0"/>
    <n v="0"/>
    <n v="346.15"/>
    <n v="3296.69"/>
    <x v="0"/>
    <s v="TetcoM3 Buy Financial - N73425.8"/>
  </r>
  <r>
    <n v="27285"/>
    <n v="822"/>
    <d v="2001-08-20T00:00:00"/>
    <x v="21"/>
    <n v="9995965"/>
    <x v="6"/>
    <x v="0"/>
    <n v="958.72"/>
    <n v="13959"/>
    <n v="13223.69"/>
    <n v="13959"/>
    <n v="7.2499999999999995E-2"/>
    <n v="7.0000000000000007E-2"/>
    <x v="0"/>
    <n v="977.13"/>
    <n v="-34.897499999999837"/>
    <n v="-33.059224999999849"/>
    <x v="0"/>
    <x v="0"/>
    <x v="0"/>
    <x v="6"/>
    <x v="0"/>
    <x v="1"/>
    <x v="0"/>
    <n v="-231.41"/>
    <n v="-244.28"/>
    <x v="0"/>
    <x v="2"/>
    <x v="0"/>
    <n v="0"/>
    <n v="231.41"/>
    <n v="13223.69"/>
    <x v="0"/>
    <m/>
  </r>
  <r>
    <n v="23803"/>
    <n v="348"/>
    <d v="2001-03-19T00:00:00"/>
    <x v="21"/>
    <n v="9992816"/>
    <x v="8"/>
    <x v="0"/>
    <n v="-37075.620000000003"/>
    <n v="-8909"/>
    <n v="-8439.7000000000007"/>
    <n v="8909"/>
    <n v="4.3929999999999998"/>
    <n v="3.2050000000000001"/>
    <x v="0"/>
    <n v="-28553.345000000001"/>
    <n v="10583.891999999998"/>
    <n v="10026.363599999999"/>
    <x v="1"/>
    <x v="0"/>
    <x v="1"/>
    <x v="8"/>
    <x v="0"/>
    <x v="0"/>
    <x v="0"/>
    <n v="9823.82"/>
    <n v="10370.08"/>
    <x v="0"/>
    <x v="0"/>
    <x v="0"/>
    <n v="-8439.7000000000007"/>
    <n v="-9823.82"/>
    <n v="0"/>
    <x v="0"/>
    <s v="DS #000348"/>
  </r>
  <r>
    <n v="23886"/>
    <n v="393"/>
    <d v="2001-03-29T00:00:00"/>
    <x v="21"/>
    <n v="9992931"/>
    <x v="8"/>
    <x v="0"/>
    <n v="-401191.48"/>
    <n v="-100000"/>
    <n v="-94732.34"/>
    <n v="100000"/>
    <n v="4.2350000000000003"/>
    <n v="3.2050000000000001"/>
    <x v="0"/>
    <n v="-320500"/>
    <n v="103000"/>
    <n v="97574.310200000022"/>
    <x v="1"/>
    <x v="0"/>
    <x v="1"/>
    <x v="8"/>
    <x v="0"/>
    <x v="0"/>
    <x v="0"/>
    <n v="95300.74"/>
    <n v="100600"/>
    <x v="0"/>
    <x v="1"/>
    <x v="0"/>
    <n v="-94732.34"/>
    <n v="-95300.74"/>
    <n v="0"/>
    <x v="0"/>
    <s v="DS #000393"/>
  </r>
  <r>
    <n v="28125"/>
    <n v="833"/>
    <d v="2001-09-19T00:00:00"/>
    <x v="21"/>
    <n v="9996553"/>
    <x v="8"/>
    <x v="0"/>
    <n v="-94127.72"/>
    <n v="-27448"/>
    <n v="-26002.13"/>
    <n v="27448"/>
    <n v="3.62"/>
    <n v="3.2050000000000001"/>
    <x v="0"/>
    <n v="-87970.84"/>
    <n v="11390.92"/>
    <n v="10790.883950000001"/>
    <x v="1"/>
    <x v="0"/>
    <x v="1"/>
    <x v="8"/>
    <x v="0"/>
    <x v="0"/>
    <x v="0"/>
    <n v="10166.83"/>
    <n v="10732.17"/>
    <x v="0"/>
    <x v="4"/>
    <x v="0"/>
    <n v="-26002.13"/>
    <n v="-10166.83"/>
    <n v="0"/>
    <x v="0"/>
    <m/>
  </r>
  <r>
    <n v="28304"/>
    <n v="878"/>
    <d v="2001-09-24T00:00:00"/>
    <x v="21"/>
    <n v="9996818"/>
    <x v="8"/>
    <x v="0"/>
    <n v="-16821.04"/>
    <n v="-5866"/>
    <n v="-5557"/>
    <n v="5866"/>
    <n v="3.0270000000000001"/>
    <n v="3.2050000000000001"/>
    <x v="0"/>
    <n v="-18800.53"/>
    <n v="-1044.1479999999997"/>
    <n v="-989.14599999999962"/>
    <x v="1"/>
    <x v="0"/>
    <x v="1"/>
    <x v="8"/>
    <x v="0"/>
    <x v="0"/>
    <x v="0"/>
    <n v="-1122.51"/>
    <n v="-1184.93"/>
    <x v="0"/>
    <x v="2"/>
    <x v="0"/>
    <n v="-5557"/>
    <n v="1122.51"/>
    <n v="0"/>
    <x v="0"/>
    <m/>
  </r>
  <r>
    <n v="9918"/>
    <m/>
    <d v="2000-07-07T00:00:00"/>
    <x v="21"/>
    <n v="319918"/>
    <x v="8"/>
    <x v="0"/>
    <n v="13.8"/>
    <n v="6"/>
    <n v="5.68"/>
    <n v="6"/>
    <n v="2.4285000000000001"/>
    <n v="3.22"/>
    <x v="0"/>
    <n v="19.32"/>
    <n v="4.7490000000000006"/>
    <n v="4.4957200000000004"/>
    <x v="1"/>
    <x v="0"/>
    <x v="1"/>
    <x v="8"/>
    <x v="0"/>
    <x v="1"/>
    <x v="0"/>
    <n v="4.55"/>
    <n v="4.8"/>
    <x v="0"/>
    <x v="2"/>
    <x v="0"/>
    <n v="5.68"/>
    <n v="-4.55"/>
    <n v="0"/>
    <x v="0"/>
    <s v="Nymex Buy N73425.2"/>
  </r>
  <r>
    <n v="22575"/>
    <n v="295"/>
    <d v="2001-02-16T00:00:00"/>
    <x v="21"/>
    <n v="9991566"/>
    <x v="8"/>
    <x v="0"/>
    <n v="42392.72"/>
    <n v="10000"/>
    <n v="9473.23"/>
    <n v="10000"/>
    <n v="4.4749999999999996"/>
    <n v="3.22"/>
    <x v="0"/>
    <n v="32200"/>
    <n v="-12550"/>
    <n v="-11888.903649999995"/>
    <x v="1"/>
    <x v="0"/>
    <x v="1"/>
    <x v="8"/>
    <x v="0"/>
    <x v="1"/>
    <x v="0"/>
    <n v="-11803.65"/>
    <n v="-12460"/>
    <x v="0"/>
    <x v="0"/>
    <x v="0"/>
    <n v="9473.23"/>
    <n v="11803.65"/>
    <n v="0"/>
    <x v="0"/>
    <s v="DS #000295"/>
  </r>
  <r>
    <n v="24224"/>
    <n v="412"/>
    <d v="2001-04-18T00:00:00"/>
    <x v="21"/>
    <n v="9993198"/>
    <x v="8"/>
    <x v="0"/>
    <n v="10072.85"/>
    <n v="2556"/>
    <n v="2421.36"/>
    <n v="2556"/>
    <n v="4.16"/>
    <n v="3.22"/>
    <x v="0"/>
    <n v="8230.32"/>
    <n v="-2402.64"/>
    <n v="-2276.0783999999999"/>
    <x v="1"/>
    <x v="0"/>
    <x v="1"/>
    <x v="8"/>
    <x v="0"/>
    <x v="1"/>
    <x v="0"/>
    <n v="-2254.2800000000002"/>
    <n v="-2379.64"/>
    <x v="0"/>
    <x v="2"/>
    <x v="0"/>
    <n v="2421.36"/>
    <n v="2254.2800000000002"/>
    <n v="0"/>
    <x v="0"/>
    <s v="DS#000412"/>
  </r>
  <r>
    <n v="24455"/>
    <n v="438"/>
    <d v="2001-04-26T00:00:00"/>
    <x v="21"/>
    <n v="9993420"/>
    <x v="8"/>
    <x v="0"/>
    <n v="24366.78"/>
    <n v="6021"/>
    <n v="5703.83"/>
    <n v="6021"/>
    <n v="4.2720000000000002"/>
    <n v="3.22"/>
    <x v="0"/>
    <n v="19387.62"/>
    <n v="-6334.0920000000006"/>
    <n v="-6000.4291600000006"/>
    <x v="1"/>
    <x v="0"/>
    <x v="1"/>
    <x v="8"/>
    <x v="0"/>
    <x v="1"/>
    <x v="0"/>
    <n v="-5949.1"/>
    <n v="-6279.9"/>
    <x v="0"/>
    <x v="0"/>
    <x v="0"/>
    <n v="5703.83"/>
    <n v="5949.1"/>
    <n v="0"/>
    <x v="0"/>
    <s v="DS #000438"/>
  </r>
  <r>
    <n v="24533"/>
    <n v="451"/>
    <d v="2001-05-07T00:00:00"/>
    <x v="21"/>
    <n v="9993481"/>
    <x v="8"/>
    <x v="0"/>
    <n v="409243.73"/>
    <n v="100000"/>
    <n v="94732.34"/>
    <n v="100000"/>
    <n v="4.32"/>
    <n v="3.22"/>
    <x v="0"/>
    <n v="322000"/>
    <n v="-110000"/>
    <n v="-104205.57400000001"/>
    <x v="1"/>
    <x v="0"/>
    <x v="1"/>
    <x v="8"/>
    <x v="0"/>
    <x v="1"/>
    <x v="0"/>
    <n v="-103352.99"/>
    <n v="-109100"/>
    <x v="0"/>
    <x v="1"/>
    <x v="0"/>
    <n v="94732.34"/>
    <n v="103352.99"/>
    <n v="0"/>
    <x v="0"/>
    <s v="DS #000451"/>
  </r>
  <r>
    <n v="24748"/>
    <n v="529"/>
    <d v="2001-05-17T00:00:00"/>
    <x v="21"/>
    <n v="9993675"/>
    <x v="8"/>
    <x v="0"/>
    <n v="44064.17"/>
    <n v="11395"/>
    <n v="10794.75"/>
    <n v="11395"/>
    <n v="4.0819999999999999"/>
    <n v="3.22"/>
    <x v="0"/>
    <n v="36691.9"/>
    <n v="-9822.49"/>
    <n v="-9305.074499999997"/>
    <x v="1"/>
    <x v="0"/>
    <x v="1"/>
    <x v="8"/>
    <x v="0"/>
    <x v="1"/>
    <x v="0"/>
    <n v="-9207.92"/>
    <n v="-9719.93"/>
    <x v="0"/>
    <x v="0"/>
    <x v="0"/>
    <n v="10794.75"/>
    <n v="9207.92"/>
    <n v="0"/>
    <x v="0"/>
    <m/>
  </r>
  <r>
    <n v="24830"/>
    <n v="538"/>
    <d v="2001-05-23T00:00:00"/>
    <x v="21"/>
    <n v="9993714"/>
    <x v="8"/>
    <x v="0"/>
    <n v="3069327.96"/>
    <n v="800000"/>
    <n v="757858.76"/>
    <n v="800000"/>
    <n v="4.05"/>
    <n v="3.22"/>
    <x v="0"/>
    <n v="2576000"/>
    <n v="-664000"/>
    <n v="-629022.77079999971"/>
    <x v="1"/>
    <x v="0"/>
    <x v="1"/>
    <x v="8"/>
    <x v="0"/>
    <x v="1"/>
    <x v="0"/>
    <n v="-622202.04"/>
    <n v="-656800"/>
    <x v="0"/>
    <x v="11"/>
    <x v="0"/>
    <n v="757858.76"/>
    <n v="622202.04"/>
    <n v="0"/>
    <x v="0"/>
    <m/>
  </r>
  <r>
    <n v="24870"/>
    <n v="549"/>
    <d v="2001-05-24T00:00:00"/>
    <x v="21"/>
    <n v="9993754"/>
    <x v="8"/>
    <x v="0"/>
    <n v="3941.62"/>
    <n v="1000"/>
    <n v="947.32"/>
    <n v="1000"/>
    <n v="4.1608000000000001"/>
    <n v="3.22"/>
    <x v="0"/>
    <n v="3220"/>
    <n v="-940.8"/>
    <n v="-891.23865599999988"/>
    <x v="1"/>
    <x v="0"/>
    <x v="1"/>
    <x v="8"/>
    <x v="0"/>
    <x v="1"/>
    <x v="0"/>
    <n v="-882.72"/>
    <n v="-931.8"/>
    <x v="0"/>
    <x v="0"/>
    <x v="0"/>
    <n v="947.32"/>
    <n v="882.72"/>
    <n v="0"/>
    <x v="0"/>
    <m/>
  </r>
  <r>
    <n v="25068"/>
    <n v="593"/>
    <d v="2001-06-06T00:00:00"/>
    <x v="21"/>
    <n v="9993887"/>
    <x v="8"/>
    <x v="0"/>
    <n v="27377.63"/>
    <n v="7127"/>
    <n v="6751.57"/>
    <n v="7127"/>
    <n v="4.0549999999999997"/>
    <n v="3.22"/>
    <x v="0"/>
    <n v="22948.94"/>
    <n v="-5951.0449999999964"/>
    <n v="-5637.5609499999964"/>
    <x v="1"/>
    <x v="0"/>
    <x v="1"/>
    <x v="8"/>
    <x v="0"/>
    <x v="1"/>
    <x v="0"/>
    <n v="-5576.8"/>
    <n v="-5886.9"/>
    <x v="0"/>
    <x v="0"/>
    <x v="0"/>
    <n v="6751.57"/>
    <n v="5576.8"/>
    <n v="0"/>
    <x v="0"/>
    <m/>
  </r>
  <r>
    <n v="25071"/>
    <n v="445"/>
    <d v="2001-06-06T00:00:00"/>
    <x v="21"/>
    <n v="9993440"/>
    <x v="8"/>
    <x v="0"/>
    <n v="4515.83"/>
    <n v="1119"/>
    <n v="1060.05"/>
    <n v="1119"/>
    <n v="4.26"/>
    <n v="3.22"/>
    <x v="0"/>
    <n v="3603.18"/>
    <n v="-1163.76"/>
    <n v="-1102.4519999999995"/>
    <x v="1"/>
    <x v="0"/>
    <x v="1"/>
    <x v="8"/>
    <x v="0"/>
    <x v="1"/>
    <x v="0"/>
    <n v="-1092.92"/>
    <n v="-1153.69"/>
    <x v="0"/>
    <x v="0"/>
    <x v="0"/>
    <n v="1060.05"/>
    <n v="1092.92"/>
    <n v="0"/>
    <x v="0"/>
    <s v="DS #000445"/>
  </r>
  <r>
    <n v="25181"/>
    <n v="621"/>
    <d v="2001-06-13T00:00:00"/>
    <x v="21"/>
    <n v="9994009"/>
    <x v="8"/>
    <x v="0"/>
    <n v="8200.9500000000007"/>
    <n v="2161"/>
    <n v="2047.17"/>
    <n v="2161"/>
    <n v="4.0060000000000002"/>
    <n v="3.22"/>
    <x v="0"/>
    <n v="6958.42"/>
    <n v="-1698.546"/>
    <n v="-1609.0756200000001"/>
    <x v="1"/>
    <x v="0"/>
    <x v="1"/>
    <x v="8"/>
    <x v="0"/>
    <x v="1"/>
    <x v="0"/>
    <n v="-1590.65"/>
    <n v="-1679.1"/>
    <x v="0"/>
    <x v="0"/>
    <x v="0"/>
    <n v="2047.17"/>
    <n v="1590.65"/>
    <n v="0"/>
    <x v="0"/>
    <m/>
  </r>
  <r>
    <n v="25182"/>
    <n v="621"/>
    <d v="2001-06-13T00:00:00"/>
    <x v="21"/>
    <n v="9994008"/>
    <x v="8"/>
    <x v="0"/>
    <n v="1111.93"/>
    <n v="293"/>
    <n v="277.57"/>
    <n v="293"/>
    <n v="4.0060000000000002"/>
    <n v="3.22"/>
    <x v="0"/>
    <n v="943.46"/>
    <n v="-230.298"/>
    <n v="-218.17001999999999"/>
    <x v="1"/>
    <x v="0"/>
    <x v="1"/>
    <x v="8"/>
    <x v="0"/>
    <x v="1"/>
    <x v="0"/>
    <n v="-215.67"/>
    <n v="-227.66"/>
    <x v="0"/>
    <x v="2"/>
    <x v="0"/>
    <n v="277.57"/>
    <n v="215.67"/>
    <n v="0"/>
    <x v="0"/>
    <m/>
  </r>
  <r>
    <n v="26646"/>
    <n v="725"/>
    <d v="2001-07-09T00:00:00"/>
    <x v="21"/>
    <n v="9995438"/>
    <x v="8"/>
    <x v="0"/>
    <n v="70785.73"/>
    <n v="19752"/>
    <n v="18711.53"/>
    <n v="19752"/>
    <n v="3.7829999999999999"/>
    <n v="3.22"/>
    <x v="0"/>
    <n v="63601.440000000002"/>
    <n v="-11120.375999999995"/>
    <n v="-10534.591389999994"/>
    <x v="1"/>
    <x v="0"/>
    <x v="1"/>
    <x v="8"/>
    <x v="0"/>
    <x v="1"/>
    <x v="0"/>
    <n v="-10366.19"/>
    <n v="-10942.61"/>
    <x v="0"/>
    <x v="0"/>
    <x v="0"/>
    <n v="18711.53"/>
    <n v="10366.19"/>
    <n v="0"/>
    <x v="0"/>
    <m/>
  </r>
  <r>
    <n v="26851"/>
    <n v="709"/>
    <d v="2001-07-27T00:00:00"/>
    <x v="21"/>
    <n v="9994223"/>
    <x v="8"/>
    <x v="0"/>
    <n v="31811.34"/>
    <n v="9430"/>
    <n v="8933.26"/>
    <n v="9430"/>
    <n v="3.5609999999999999"/>
    <n v="3.22"/>
    <x v="0"/>
    <n v="30364.6"/>
    <n v="-3215.63"/>
    <n v="-3046.2416599999979"/>
    <x v="1"/>
    <x v="0"/>
    <x v="1"/>
    <x v="8"/>
    <x v="0"/>
    <x v="1"/>
    <x v="0"/>
    <n v="-2965.84"/>
    <n v="-3130.76"/>
    <x v="0"/>
    <x v="2"/>
    <x v="0"/>
    <n v="8933.26"/>
    <n v="2965.84"/>
    <n v="0"/>
    <x v="0"/>
    <m/>
  </r>
  <r>
    <n v="27044"/>
    <n v="812"/>
    <d v="2001-08-06T00:00:00"/>
    <x v="21"/>
    <n v="9995738"/>
    <x v="8"/>
    <x v="0"/>
    <n v="83918.64"/>
    <n v="24566"/>
    <n v="23271.95"/>
    <n v="24566"/>
    <n v="3.6059999999999999"/>
    <n v="3.22"/>
    <x v="0"/>
    <n v="79102.52"/>
    <n v="-9482.4759999999915"/>
    <n v="-8982.972699999993"/>
    <x v="1"/>
    <x v="0"/>
    <x v="1"/>
    <x v="8"/>
    <x v="0"/>
    <x v="1"/>
    <x v="0"/>
    <n v="-8773.52"/>
    <n v="-9261.3799999999992"/>
    <x v="0"/>
    <x v="2"/>
    <x v="0"/>
    <n v="23271.95"/>
    <n v="8773.52"/>
    <n v="0"/>
    <x v="0"/>
    <m/>
  </r>
  <r>
    <n v="28058"/>
    <n v="782"/>
    <d v="2001-09-10T00:00:00"/>
    <x v="21"/>
    <n v="9995718"/>
    <x v="8"/>
    <x v="0"/>
    <n v="19197.689999999999"/>
    <n v="5330"/>
    <n v="5049.2299999999996"/>
    <n v="5330"/>
    <n v="3.8020999999999998"/>
    <n v="3.22"/>
    <x v="0"/>
    <n v="17162.599999999999"/>
    <n v="-3102.592999999998"/>
    <n v="-2939.1567829999976"/>
    <x v="1"/>
    <x v="0"/>
    <x v="1"/>
    <x v="8"/>
    <x v="0"/>
    <x v="1"/>
    <x v="0"/>
    <n v="-2893.72"/>
    <n v="-3054.62"/>
    <x v="0"/>
    <x v="2"/>
    <x v="0"/>
    <n v="5049.2299999999996"/>
    <n v="2893.72"/>
    <n v="0"/>
    <x v="0"/>
    <m/>
  </r>
  <r>
    <n v="28096"/>
    <n v="833"/>
    <d v="2001-09-18T00:00:00"/>
    <x v="21"/>
    <n v="9996554"/>
    <x v="8"/>
    <x v="0"/>
    <n v="3429.31"/>
    <n v="1000"/>
    <n v="947.32"/>
    <n v="1000"/>
    <n v="3.62"/>
    <n v="3.22"/>
    <x v="0"/>
    <n v="3220"/>
    <n v="-400"/>
    <n v="-378.92799999999994"/>
    <x v="1"/>
    <x v="0"/>
    <x v="1"/>
    <x v="8"/>
    <x v="0"/>
    <x v="1"/>
    <x v="0"/>
    <n v="-370.4"/>
    <n v="-391"/>
    <x v="0"/>
    <x v="10"/>
    <x v="0"/>
    <n v="947.32"/>
    <n v="370.4"/>
    <n v="0"/>
    <x v="0"/>
    <m/>
  </r>
  <r>
    <n v="28097"/>
    <n v="833"/>
    <d v="2001-09-18T00:00:00"/>
    <x v="21"/>
    <n v="9996554"/>
    <x v="8"/>
    <x v="0"/>
    <n v="68661.66"/>
    <n v="20022"/>
    <n v="18967.310000000001"/>
    <n v="20022"/>
    <n v="3.62"/>
    <n v="3.22"/>
    <x v="0"/>
    <n v="64470.84"/>
    <n v="-8008.8"/>
    <n v="-7586.9239999999991"/>
    <x v="1"/>
    <x v="0"/>
    <x v="1"/>
    <x v="8"/>
    <x v="0"/>
    <x v="1"/>
    <x v="0"/>
    <n v="-7416.22"/>
    <n v="-7828.6"/>
    <x v="0"/>
    <x v="0"/>
    <x v="0"/>
    <n v="18967.310000000001"/>
    <n v="7416.22"/>
    <n v="0"/>
    <x v="0"/>
    <m/>
  </r>
  <r>
    <n v="28112"/>
    <n v="825"/>
    <d v="2001-09-18T00:00:00"/>
    <x v="21"/>
    <n v="9995961"/>
    <x v="8"/>
    <x v="0"/>
    <n v="134981.95000000001"/>
    <n v="38017"/>
    <n v="36014.400000000001"/>
    <n v="38017"/>
    <n v="3.7480000000000002"/>
    <n v="3.22"/>
    <x v="0"/>
    <n v="122414.74"/>
    <n v="-20072.976000000002"/>
    <n v="-19015.603200000001"/>
    <x v="1"/>
    <x v="0"/>
    <x v="1"/>
    <x v="8"/>
    <x v="0"/>
    <x v="1"/>
    <x v="0"/>
    <n v="-18691.47"/>
    <n v="-19730.82"/>
    <x v="0"/>
    <x v="2"/>
    <x v="0"/>
    <n v="36014.400000000001"/>
    <n v="18691.47"/>
    <n v="0"/>
    <x v="0"/>
    <m/>
  </r>
  <r>
    <n v="28134"/>
    <n v="823"/>
    <d v="2001-09-19T00:00:00"/>
    <x v="21"/>
    <n v="9995777"/>
    <x v="8"/>
    <x v="0"/>
    <n v="59001.49"/>
    <n v="17073"/>
    <n v="16173.65"/>
    <n v="17073"/>
    <n v="3.6480000000000001"/>
    <n v="3.22"/>
    <x v="0"/>
    <n v="54975.06"/>
    <n v="-7307.2439999999988"/>
    <n v="-6922.3221999999987"/>
    <x v="1"/>
    <x v="0"/>
    <x v="1"/>
    <x v="8"/>
    <x v="0"/>
    <x v="1"/>
    <x v="0"/>
    <n v="-6776.76"/>
    <n v="-7153.59"/>
    <x v="0"/>
    <x v="2"/>
    <x v="0"/>
    <n v="16173.65"/>
    <n v="6776.76"/>
    <n v="0"/>
    <x v="0"/>
    <m/>
  </r>
  <r>
    <n v="28136"/>
    <n v="856"/>
    <d v="2001-09-19T00:00:00"/>
    <x v="21"/>
    <n v="9996666"/>
    <x v="8"/>
    <x v="0"/>
    <n v="85982.59"/>
    <n v="27748"/>
    <n v="26286.33"/>
    <n v="27748"/>
    <n v="3.2709999999999999"/>
    <n v="3.22"/>
    <x v="0"/>
    <n v="89348.56"/>
    <n v="-1415.147999999992"/>
    <n v="-1340.6028299999925"/>
    <x v="1"/>
    <x v="0"/>
    <x v="1"/>
    <x v="8"/>
    <x v="0"/>
    <x v="1"/>
    <x v="0"/>
    <n v="-1104.03"/>
    <n v="-1165.42"/>
    <x v="0"/>
    <x v="0"/>
    <x v="0"/>
    <n v="26286.33"/>
    <n v="1104.03"/>
    <n v="0"/>
    <x v="0"/>
    <m/>
  </r>
  <r>
    <n v="28139"/>
    <n v="856"/>
    <d v="2001-09-19T00:00:00"/>
    <x v="21"/>
    <n v="9996666"/>
    <x v="8"/>
    <x v="0"/>
    <n v="78604.600000000006"/>
    <n v="25367"/>
    <n v="24030.75"/>
    <n v="25367"/>
    <n v="3.2709999999999999"/>
    <n v="3.22"/>
    <x v="0"/>
    <n v="81681.740000000005"/>
    <n v="-1293.7169999999926"/>
    <n v="-1225.568249999993"/>
    <x v="1"/>
    <x v="0"/>
    <x v="1"/>
    <x v="8"/>
    <x v="0"/>
    <x v="1"/>
    <x v="0"/>
    <n v="-1009.29"/>
    <n v="-1065.4100000000001"/>
    <x v="0"/>
    <x v="4"/>
    <x v="0"/>
    <n v="24030.75"/>
    <n v="1009.29"/>
    <n v="0"/>
    <x v="0"/>
    <m/>
  </r>
  <r>
    <n v="28140"/>
    <n v="856"/>
    <d v="2001-09-19T00:00:00"/>
    <x v="21"/>
    <n v="9996666"/>
    <x v="8"/>
    <x v="0"/>
    <n v="22443.85"/>
    <n v="7243"/>
    <n v="6861.46"/>
    <n v="7243"/>
    <n v="3.2709999999999999"/>
    <n v="3.22"/>
    <x v="0"/>
    <n v="23322.46"/>
    <n v="-369.39299999999793"/>
    <n v="-349.93445999999801"/>
    <x v="1"/>
    <x v="0"/>
    <x v="1"/>
    <x v="8"/>
    <x v="0"/>
    <x v="1"/>
    <x v="0"/>
    <n v="-288.18"/>
    <n v="-304.20999999999998"/>
    <x v="0"/>
    <x v="2"/>
    <x v="0"/>
    <n v="6861.46"/>
    <n v="288.18"/>
    <n v="0"/>
    <x v="0"/>
    <m/>
  </r>
  <r>
    <n v="28142"/>
    <n v="856"/>
    <d v="2001-09-19T00:00:00"/>
    <x v="21"/>
    <n v="9996666"/>
    <x v="8"/>
    <x v="0"/>
    <n v="75434.63"/>
    <n v="24344"/>
    <n v="23061.64"/>
    <n v="24344"/>
    <n v="3.2709999999999999"/>
    <n v="3.22"/>
    <x v="0"/>
    <n v="78387.679999999993"/>
    <n v="-1241.543999999993"/>
    <n v="-1176.1436399999934"/>
    <x v="1"/>
    <x v="0"/>
    <x v="1"/>
    <x v="8"/>
    <x v="0"/>
    <x v="1"/>
    <x v="0"/>
    <n v="-968.59"/>
    <n v="-1022.45"/>
    <x v="0"/>
    <x v="9"/>
    <x v="0"/>
    <n v="23061.64"/>
    <n v="968.59"/>
    <n v="0"/>
    <x v="0"/>
    <m/>
  </r>
  <r>
    <n v="28303"/>
    <n v="878"/>
    <d v="2001-09-24T00:00:00"/>
    <x v="21"/>
    <n v="9996818"/>
    <x v="8"/>
    <x v="0"/>
    <n v="3220.26"/>
    <n v="1123"/>
    <n v="1063.8399999999999"/>
    <n v="1123"/>
    <n v="3.0270000000000001"/>
    <n v="3.22"/>
    <x v="0"/>
    <n v="3616.06"/>
    <n v="216.73900000000006"/>
    <n v="205.32112000000004"/>
    <x v="1"/>
    <x v="0"/>
    <x v="1"/>
    <x v="8"/>
    <x v="0"/>
    <x v="1"/>
    <x v="0"/>
    <n v="214.9"/>
    <n v="226.85"/>
    <x v="0"/>
    <x v="1"/>
    <x v="0"/>
    <n v="1063.8399999999999"/>
    <n v="-214.9"/>
    <n v="0"/>
    <x v="0"/>
    <m/>
  </r>
  <r>
    <n v="20890"/>
    <m/>
    <d v="2000-11-06T00:00:00"/>
    <x v="22"/>
    <n v="319933"/>
    <x v="3"/>
    <x v="0"/>
    <n v="-0.17"/>
    <n v="7"/>
    <n v="6.61"/>
    <n v="7"/>
    <n v="-2.5000000000000001E-2"/>
    <n v="-7.4999999999999997E-3"/>
    <x v="0"/>
    <n v="-5.2499999999999998E-2"/>
    <n v="0.1225"/>
    <n v="0.11567500000000001"/>
    <x v="0"/>
    <x v="0"/>
    <x v="0"/>
    <x v="3"/>
    <x v="0"/>
    <x v="1"/>
    <x v="0"/>
    <n v="0.02"/>
    <n v="0.02"/>
    <x v="0"/>
    <x v="2"/>
    <x v="0"/>
    <n v="0"/>
    <n v="-0.02"/>
    <n v="6.61"/>
    <x v="0"/>
    <s v="Sonat Financial Buy - N73427.B Input as Physical s/b Financi"/>
  </r>
  <r>
    <n v="27284"/>
    <n v="824"/>
    <d v="2001-08-20T00:00:00"/>
    <x v="22"/>
    <n v="9995964"/>
    <x v="3"/>
    <x v="0"/>
    <n v="-1113.3499999999999"/>
    <n v="94391"/>
    <n v="89068.160000000003"/>
    <n v="94391"/>
    <n v="-1.2500000000000001E-2"/>
    <n v="-7.4999999999999997E-3"/>
    <x v="0"/>
    <n v="-707.9325"/>
    <n v="471.95499999999998"/>
    <n v="445.34080000000012"/>
    <x v="0"/>
    <x v="0"/>
    <x v="0"/>
    <x v="3"/>
    <x v="0"/>
    <x v="1"/>
    <x v="0"/>
    <n v="-890.68"/>
    <n v="-943.91"/>
    <x v="0"/>
    <x v="2"/>
    <x v="0"/>
    <n v="0"/>
    <n v="890.68"/>
    <n v="89068.160000000003"/>
    <x v="0"/>
    <m/>
  </r>
  <r>
    <n v="9941"/>
    <m/>
    <d v="2000-07-07T00:00:00"/>
    <x v="22"/>
    <n v="319941"/>
    <x v="4"/>
    <x v="0"/>
    <n v="149.77000000000001"/>
    <n v="-3968"/>
    <n v="-3744.24"/>
    <n v="3968"/>
    <n v="-0.04"/>
    <n v="-0.05"/>
    <x v="0"/>
    <n v="198.4"/>
    <n v="39.68"/>
    <n v="37.442400000000006"/>
    <x v="0"/>
    <x v="0"/>
    <x v="0"/>
    <x v="4"/>
    <x v="0"/>
    <x v="0"/>
    <x v="0"/>
    <n v="93.61"/>
    <n v="99.2"/>
    <x v="0"/>
    <x v="0"/>
    <x v="0"/>
    <n v="0"/>
    <n v="-93.61"/>
    <n v="-3744.24"/>
    <x v="0"/>
    <s v="Tetco-ELA Sale Financial - N73425.A"/>
  </r>
  <r>
    <n v="9952"/>
    <m/>
    <d v="2000-07-07T00:00:00"/>
    <x v="22"/>
    <n v="319952"/>
    <x v="5"/>
    <x v="0"/>
    <n v="1425.15"/>
    <n v="3596"/>
    <n v="3393.22"/>
    <n v="3596"/>
    <n v="0.42"/>
    <n v="0.36"/>
    <x v="0"/>
    <n v="1294.56"/>
    <n v="-215.76"/>
    <n v="-203.59319999999997"/>
    <x v="0"/>
    <x v="0"/>
    <x v="0"/>
    <x v="5"/>
    <x v="0"/>
    <x v="1"/>
    <x v="0"/>
    <n v="-203.59"/>
    <n v="-215.76"/>
    <x v="0"/>
    <x v="0"/>
    <x v="0"/>
    <n v="0"/>
    <n v="203.59"/>
    <n v="3393.22"/>
    <x v="0"/>
    <s v="TetcoM3 Buy Financial - N73425.8"/>
  </r>
  <r>
    <n v="27285"/>
    <n v="822"/>
    <d v="2001-08-20T00:00:00"/>
    <x v="22"/>
    <n v="9995965"/>
    <x v="6"/>
    <x v="0"/>
    <n v="1684.7"/>
    <n v="24626"/>
    <n v="23237.31"/>
    <n v="24626"/>
    <n v="7.2499999999999995E-2"/>
    <n v="7.0000000000000007E-2"/>
    <x v="0"/>
    <n v="1723.82"/>
    <n v="-61.564999999999714"/>
    <n v="-58.093274999999736"/>
    <x v="0"/>
    <x v="0"/>
    <x v="0"/>
    <x v="6"/>
    <x v="0"/>
    <x v="1"/>
    <x v="0"/>
    <n v="-406.65"/>
    <n v="-430.96"/>
    <x v="0"/>
    <x v="2"/>
    <x v="0"/>
    <n v="0"/>
    <n v="406.65"/>
    <n v="23237.31"/>
    <x v="0"/>
    <m/>
  </r>
  <r>
    <n v="23803"/>
    <n v="348"/>
    <d v="2001-03-19T00:00:00"/>
    <x v="22"/>
    <n v="9992816"/>
    <x v="8"/>
    <x v="0"/>
    <n v="-135901.07999999999"/>
    <n v="-32725"/>
    <n v="-30879.59"/>
    <n v="32725"/>
    <n v="4.4009999999999998"/>
    <n v="3.2549999999999999"/>
    <x v="0"/>
    <n v="-106519.875"/>
    <n v="37502.85"/>
    <n v="35388.010139999999"/>
    <x v="1"/>
    <x v="0"/>
    <x v="1"/>
    <x v="8"/>
    <x v="0"/>
    <x v="0"/>
    <x v="0"/>
    <n v="35017.46"/>
    <n v="37110.15"/>
    <x v="0"/>
    <x v="0"/>
    <x v="0"/>
    <n v="-30879.59"/>
    <n v="-35017.46"/>
    <n v="0"/>
    <x v="0"/>
    <s v="DS #000348"/>
  </r>
  <r>
    <n v="23886"/>
    <n v="393"/>
    <d v="2001-03-29T00:00:00"/>
    <x v="22"/>
    <n v="9992931"/>
    <x v="8"/>
    <x v="0"/>
    <n v="-399618.24"/>
    <n v="-100000"/>
    <n v="-94360.86"/>
    <n v="100000"/>
    <n v="4.2350000000000003"/>
    <n v="3.2549999999999999"/>
    <x v="0"/>
    <n v="-325500"/>
    <n v="98000"/>
    <n v="92473.642800000045"/>
    <x v="1"/>
    <x v="0"/>
    <x v="1"/>
    <x v="8"/>
    <x v="0"/>
    <x v="0"/>
    <x v="0"/>
    <n v="91341.31"/>
    <n v="96800"/>
    <x v="0"/>
    <x v="1"/>
    <x v="0"/>
    <n v="-94360.86"/>
    <n v="-91341.31"/>
    <n v="0"/>
    <x v="0"/>
    <s v="DS #000393"/>
  </r>
  <r>
    <n v="28125"/>
    <n v="833"/>
    <d v="2001-09-19T00:00:00"/>
    <x v="22"/>
    <n v="9996553"/>
    <x v="8"/>
    <x v="0"/>
    <n v="-228347.03"/>
    <n v="-66849"/>
    <n v="-63079.29"/>
    <n v="66849"/>
    <n v="3.62"/>
    <n v="3.2549999999999999"/>
    <x v="0"/>
    <n v="-217593.495"/>
    <n v="24399.885000000013"/>
    <n v="23023.940850000014"/>
    <x v="1"/>
    <x v="0"/>
    <x v="1"/>
    <x v="8"/>
    <x v="0"/>
    <x v="0"/>
    <x v="0"/>
    <n v="22266.99"/>
    <n v="23597.7"/>
    <x v="0"/>
    <x v="4"/>
    <x v="0"/>
    <n v="-63079.29"/>
    <n v="-22266.99"/>
    <n v="0"/>
    <x v="0"/>
    <m/>
  </r>
  <r>
    <n v="28304"/>
    <n v="878"/>
    <d v="2001-09-24T00:00:00"/>
    <x v="22"/>
    <n v="9996818"/>
    <x v="8"/>
    <x v="0"/>
    <n v="-36790.36"/>
    <n v="-12838"/>
    <n v="-12114.05"/>
    <n v="12838"/>
    <n v="3.0369999999999999"/>
    <n v="3.2549999999999999"/>
    <x v="0"/>
    <n v="-41787.69"/>
    <n v="-2798.6839999999997"/>
    <n v="-2640.8628999999996"/>
    <x v="1"/>
    <x v="0"/>
    <x v="1"/>
    <x v="8"/>
    <x v="0"/>
    <x v="0"/>
    <x v="0"/>
    <n v="-2786.23"/>
    <n v="-2952.74"/>
    <x v="0"/>
    <x v="2"/>
    <x v="0"/>
    <n v="-12114.05"/>
    <n v="2786.23"/>
    <n v="0"/>
    <x v="0"/>
    <m/>
  </r>
  <r>
    <n v="9918"/>
    <m/>
    <d v="2000-07-07T00:00:00"/>
    <x v="22"/>
    <n v="319918"/>
    <x v="8"/>
    <x v="0"/>
    <n v="15.99"/>
    <n v="7"/>
    <n v="6.61"/>
    <n v="7"/>
    <n v="2.4213"/>
    <n v="3.27"/>
    <x v="0"/>
    <n v="22.89"/>
    <n v="5.9409000000000001"/>
    <n v="5.6099070000000006"/>
    <x v="1"/>
    <x v="0"/>
    <x v="1"/>
    <x v="8"/>
    <x v="0"/>
    <x v="1"/>
    <x v="0"/>
    <n v="5.59"/>
    <n v="5.92"/>
    <x v="0"/>
    <x v="2"/>
    <x v="0"/>
    <n v="6.61"/>
    <n v="-5.59"/>
    <n v="0"/>
    <x v="0"/>
    <s v="Nymex Buy N73425.2"/>
  </r>
  <r>
    <n v="22575"/>
    <n v="295"/>
    <d v="2001-02-16T00:00:00"/>
    <x v="22"/>
    <n v="9991566"/>
    <x v="8"/>
    <x v="0"/>
    <n v="147792.70000000001"/>
    <n v="35000"/>
    <n v="33026.300000000003"/>
    <n v="35000"/>
    <n v="4.4749999999999996"/>
    <n v="3.27"/>
    <x v="0"/>
    <n v="114450"/>
    <n v="-42175"/>
    <n v="-39796.691499999994"/>
    <x v="1"/>
    <x v="0"/>
    <x v="1"/>
    <x v="8"/>
    <x v="0"/>
    <x v="1"/>
    <x v="0"/>
    <n v="-39895.769999999997"/>
    <n v="-42280"/>
    <x v="0"/>
    <x v="0"/>
    <x v="0"/>
    <n v="33026.300000000003"/>
    <n v="39895.769999999997"/>
    <n v="0"/>
    <x v="0"/>
    <s v="DS #000295"/>
  </r>
  <r>
    <n v="24224"/>
    <n v="412"/>
    <d v="2001-04-18T00:00:00"/>
    <x v="22"/>
    <n v="9993198"/>
    <x v="8"/>
    <x v="0"/>
    <n v="24889.51"/>
    <n v="6333"/>
    <n v="5975.87"/>
    <n v="6333"/>
    <n v="4.165"/>
    <n v="3.27"/>
    <x v="0"/>
    <n v="20708.91"/>
    <n v="-5668.0349999999999"/>
    <n v="-5348.4036500000002"/>
    <x v="1"/>
    <x v="0"/>
    <x v="1"/>
    <x v="8"/>
    <x v="0"/>
    <x v="1"/>
    <x v="0"/>
    <n v="-5366.33"/>
    <n v="-5687.03"/>
    <x v="0"/>
    <x v="2"/>
    <x v="0"/>
    <n v="5975.87"/>
    <n v="5366.33"/>
    <n v="0"/>
    <x v="0"/>
    <s v="DS#000412"/>
  </r>
  <r>
    <n v="24455"/>
    <n v="438"/>
    <d v="2001-04-26T00:00:00"/>
    <x v="22"/>
    <n v="9993420"/>
    <x v="8"/>
    <x v="0"/>
    <n v="22431.05"/>
    <n v="5558"/>
    <n v="5244.58"/>
    <n v="5558"/>
    <n v="4.2770000000000001"/>
    <n v="3.27"/>
    <x v="0"/>
    <n v="18174.66"/>
    <n v="-5596.9060000000009"/>
    <n v="-5281.2920600000007"/>
    <x v="1"/>
    <x v="0"/>
    <x v="1"/>
    <x v="8"/>
    <x v="0"/>
    <x v="1"/>
    <x v="0"/>
    <n v="-5297.02"/>
    <n v="-5613.58"/>
    <x v="0"/>
    <x v="0"/>
    <x v="0"/>
    <n v="5244.58"/>
    <n v="5297.02"/>
    <n v="0"/>
    <x v="0"/>
    <s v="DS #000438"/>
  </r>
  <r>
    <n v="24533"/>
    <n v="451"/>
    <d v="2001-05-07T00:00:00"/>
    <x v="22"/>
    <n v="9993481"/>
    <x v="8"/>
    <x v="0"/>
    <n v="407638.91"/>
    <n v="100000"/>
    <n v="94360.86"/>
    <n v="100000"/>
    <n v="4.32"/>
    <n v="3.27"/>
    <x v="0"/>
    <n v="327000"/>
    <n v="-105000"/>
    <n v="-99078.90300000002"/>
    <x v="1"/>
    <x v="0"/>
    <x v="1"/>
    <x v="8"/>
    <x v="0"/>
    <x v="1"/>
    <x v="0"/>
    <n v="-99361.98"/>
    <n v="-105300"/>
    <x v="0"/>
    <x v="1"/>
    <x v="0"/>
    <n v="94360.86"/>
    <n v="99361.98"/>
    <n v="0"/>
    <x v="0"/>
    <s v="DS #000451"/>
  </r>
  <r>
    <n v="24748"/>
    <n v="529"/>
    <d v="2001-05-17T00:00:00"/>
    <x v="22"/>
    <n v="9993675"/>
    <x v="8"/>
    <x v="0"/>
    <n v="76326.009999999995"/>
    <n v="19695"/>
    <n v="18584.37"/>
    <n v="19695"/>
    <n v="4.1070000000000002"/>
    <n v="3.27"/>
    <x v="0"/>
    <n v="64402.65"/>
    <n v="-16484.715000000004"/>
    <n v="-15555.117690000003"/>
    <x v="1"/>
    <x v="0"/>
    <x v="1"/>
    <x v="8"/>
    <x v="0"/>
    <x v="1"/>
    <x v="0"/>
    <n v="-15610.87"/>
    <n v="-16543.8"/>
    <x v="0"/>
    <x v="0"/>
    <x v="0"/>
    <n v="18584.37"/>
    <n v="15610.87"/>
    <n v="0"/>
    <x v="0"/>
    <m/>
  </r>
  <r>
    <n v="24830"/>
    <n v="538"/>
    <d v="2001-05-23T00:00:00"/>
    <x v="22"/>
    <n v="9993714"/>
    <x v="8"/>
    <x v="0"/>
    <n v="1528645.92"/>
    <n v="400000"/>
    <n v="377443.44"/>
    <n v="400000"/>
    <n v="4.05"/>
    <n v="3.27"/>
    <x v="0"/>
    <n v="1308000"/>
    <n v="-312000"/>
    <n v="-294405.88319999992"/>
    <x v="1"/>
    <x v="0"/>
    <x v="1"/>
    <x v="8"/>
    <x v="0"/>
    <x v="1"/>
    <x v="0"/>
    <n v="-295538.21000000002"/>
    <n v="-313200"/>
    <x v="0"/>
    <x v="11"/>
    <x v="0"/>
    <n v="377443.44"/>
    <n v="295538.21000000002"/>
    <n v="0"/>
    <x v="0"/>
    <m/>
  </r>
  <r>
    <n v="24870"/>
    <n v="549"/>
    <d v="2001-05-24T00:00:00"/>
    <x v="22"/>
    <n v="9993754"/>
    <x v="8"/>
    <x v="0"/>
    <n v="2262.13"/>
    <n v="573"/>
    <n v="540.69000000000005"/>
    <n v="573"/>
    <n v="4.1837999999999997"/>
    <n v="3.27"/>
    <x v="0"/>
    <n v="1873.71"/>
    <n v="-523.60739999999987"/>
    <n v="-494.08252199999993"/>
    <x v="1"/>
    <x v="0"/>
    <x v="1"/>
    <x v="8"/>
    <x v="0"/>
    <x v="1"/>
    <x v="0"/>
    <n v="-495.7"/>
    <n v="-525.33000000000004"/>
    <x v="0"/>
    <x v="0"/>
    <x v="0"/>
    <n v="540.69000000000005"/>
    <n v="495.7"/>
    <n v="0"/>
    <x v="0"/>
    <m/>
  </r>
  <r>
    <n v="25068"/>
    <n v="593"/>
    <d v="2001-06-06T00:00:00"/>
    <x v="22"/>
    <n v="9993887"/>
    <x v="8"/>
    <x v="0"/>
    <n v="55826.2"/>
    <n v="14590"/>
    <n v="13767.25"/>
    <n v="14590"/>
    <n v="4.0549999999999997"/>
    <n v="3.27"/>
    <x v="0"/>
    <n v="47709.3"/>
    <n v="-11453.15"/>
    <n v="-10807.291249999997"/>
    <x v="1"/>
    <x v="0"/>
    <x v="1"/>
    <x v="8"/>
    <x v="0"/>
    <x v="1"/>
    <x v="0"/>
    <n v="-10848.59"/>
    <n v="-11496.92"/>
    <x v="0"/>
    <x v="0"/>
    <x v="0"/>
    <n v="13767.25"/>
    <n v="10848.59"/>
    <n v="0"/>
    <x v="0"/>
    <m/>
  </r>
  <r>
    <n v="25071"/>
    <n v="445"/>
    <d v="2001-06-06T00:00:00"/>
    <x v="22"/>
    <n v="9993440"/>
    <x v="8"/>
    <x v="0"/>
    <n v="6089.05"/>
    <n v="1513"/>
    <n v="1427.68"/>
    <n v="1513"/>
    <n v="4.2649999999999997"/>
    <n v="3.27"/>
    <x v="0"/>
    <n v="4947.51"/>
    <n v="-1505.4349999999999"/>
    <n v="-1420.5415999999996"/>
    <x v="1"/>
    <x v="0"/>
    <x v="1"/>
    <x v="8"/>
    <x v="0"/>
    <x v="1"/>
    <x v="0"/>
    <n v="-1424.82"/>
    <n v="-1509.97"/>
    <x v="0"/>
    <x v="0"/>
    <x v="0"/>
    <n v="1427.68"/>
    <n v="1424.82"/>
    <n v="0"/>
    <x v="0"/>
    <s v="DS #000445"/>
  </r>
  <r>
    <n v="26646"/>
    <n v="725"/>
    <d v="2001-07-09T00:00:00"/>
    <x v="22"/>
    <n v="9995438"/>
    <x v="8"/>
    <x v="0"/>
    <n v="27887.16"/>
    <n v="7763"/>
    <n v="7325.23"/>
    <n v="7763"/>
    <n v="3.8069999999999999"/>
    <n v="3.27"/>
    <x v="0"/>
    <n v="25385.01"/>
    <n v="-4168.7309999999998"/>
    <n v="-3933.6485099999991"/>
    <x v="1"/>
    <x v="0"/>
    <x v="1"/>
    <x v="8"/>
    <x v="0"/>
    <x v="1"/>
    <x v="0"/>
    <n v="-3955.63"/>
    <n v="-4192.0200000000004"/>
    <x v="0"/>
    <x v="0"/>
    <x v="0"/>
    <n v="7325.23"/>
    <n v="3955.63"/>
    <n v="0"/>
    <x v="0"/>
    <m/>
  </r>
  <r>
    <n v="26851"/>
    <n v="709"/>
    <d v="2001-07-27T00:00:00"/>
    <x v="22"/>
    <n v="9994223"/>
    <x v="8"/>
    <x v="0"/>
    <n v="16031.26"/>
    <n v="4739"/>
    <n v="4471.76"/>
    <n v="4739"/>
    <n v="3.585"/>
    <n v="3.27"/>
    <x v="0"/>
    <n v="15496.53"/>
    <n v="-1492.7850000000001"/>
    <n v="-1408.6043999999999"/>
    <x v="1"/>
    <x v="0"/>
    <x v="1"/>
    <x v="8"/>
    <x v="0"/>
    <x v="1"/>
    <x v="0"/>
    <n v="-1422.02"/>
    <n v="-1507"/>
    <x v="0"/>
    <x v="2"/>
    <x v="0"/>
    <n v="4471.76"/>
    <n v="1422.02"/>
    <n v="0"/>
    <x v="0"/>
    <m/>
  </r>
  <r>
    <n v="27044"/>
    <n v="812"/>
    <d v="2001-08-06T00:00:00"/>
    <x v="22"/>
    <n v="9995738"/>
    <x v="8"/>
    <x v="0"/>
    <n v="108026.73"/>
    <n v="31660"/>
    <n v="29874.65"/>
    <n v="31660"/>
    <n v="3.6160000000000001"/>
    <n v="3.27"/>
    <x v="0"/>
    <n v="103528.2"/>
    <n v="-10954.36"/>
    <n v="-10336.628900000003"/>
    <x v="1"/>
    <x v="0"/>
    <x v="1"/>
    <x v="8"/>
    <x v="0"/>
    <x v="1"/>
    <x v="0"/>
    <n v="-10426.25"/>
    <n v="-11049.34"/>
    <x v="0"/>
    <x v="2"/>
    <x v="0"/>
    <n v="29874.65"/>
    <n v="10426.25"/>
    <n v="0"/>
    <x v="0"/>
    <m/>
  </r>
  <r>
    <n v="28058"/>
    <n v="782"/>
    <d v="2001-09-10T00:00:00"/>
    <x v="22"/>
    <n v="9995718"/>
    <x v="8"/>
    <x v="0"/>
    <n v="13661.9"/>
    <n v="3798"/>
    <n v="3583.83"/>
    <n v="3798"/>
    <n v="3.8121"/>
    <n v="3.27"/>
    <x v="0"/>
    <n v="12419.46"/>
    <n v="-2058.8958000000002"/>
    <n v="-1942.7942430000001"/>
    <x v="1"/>
    <x v="0"/>
    <x v="1"/>
    <x v="8"/>
    <x v="0"/>
    <x v="1"/>
    <x v="0"/>
    <n v="-1953.54"/>
    <n v="-2070.29"/>
    <x v="0"/>
    <x v="2"/>
    <x v="0"/>
    <n v="3583.83"/>
    <n v="1953.54"/>
    <n v="0"/>
    <x v="0"/>
    <m/>
  </r>
  <r>
    <n v="28096"/>
    <n v="833"/>
    <d v="2001-09-18T00:00:00"/>
    <x v="22"/>
    <n v="9996554"/>
    <x v="8"/>
    <x v="0"/>
    <n v="10247.59"/>
    <n v="3000"/>
    <n v="2830.83"/>
    <n v="3000"/>
    <n v="3.62"/>
    <n v="3.27"/>
    <x v="0"/>
    <n v="9810"/>
    <n v="-1050"/>
    <n v="-990.79050000000018"/>
    <x v="1"/>
    <x v="0"/>
    <x v="1"/>
    <x v="8"/>
    <x v="0"/>
    <x v="1"/>
    <x v="0"/>
    <n v="-999.28"/>
    <n v="-1059"/>
    <x v="0"/>
    <x v="10"/>
    <x v="0"/>
    <n v="2830.83"/>
    <n v="999.28"/>
    <n v="0"/>
    <x v="0"/>
    <m/>
  </r>
  <r>
    <n v="28097"/>
    <n v="833"/>
    <d v="2001-09-18T00:00:00"/>
    <x v="22"/>
    <n v="9996554"/>
    <x v="8"/>
    <x v="0"/>
    <n v="120064.17"/>
    <n v="35149"/>
    <n v="33166.9"/>
    <n v="35149"/>
    <n v="3.62"/>
    <n v="3.27"/>
    <x v="0"/>
    <n v="114937.23"/>
    <n v="-12302.15"/>
    <n v="-11608.415000000003"/>
    <x v="1"/>
    <x v="0"/>
    <x v="1"/>
    <x v="8"/>
    <x v="0"/>
    <x v="1"/>
    <x v="0"/>
    <n v="-11707.92"/>
    <n v="-12407.6"/>
    <x v="0"/>
    <x v="0"/>
    <x v="0"/>
    <n v="33166.9"/>
    <n v="11707.92"/>
    <n v="0"/>
    <x v="0"/>
    <m/>
  </r>
  <r>
    <n v="28112"/>
    <n v="825"/>
    <d v="2001-09-18T00:00:00"/>
    <x v="22"/>
    <n v="9995961"/>
    <x v="8"/>
    <x v="0"/>
    <n v="266061.8"/>
    <n v="75230"/>
    <n v="70987.67"/>
    <n v="75230"/>
    <n v="3.7480000000000002"/>
    <n v="3.27"/>
    <x v="0"/>
    <n v="246002.1"/>
    <n v="-35959.94"/>
    <n v="-33932.106260000015"/>
    <x v="1"/>
    <x v="0"/>
    <x v="1"/>
    <x v="8"/>
    <x v="0"/>
    <x v="1"/>
    <x v="0"/>
    <n v="-34145.07"/>
    <n v="-36185.629999999997"/>
    <x v="0"/>
    <x v="2"/>
    <x v="0"/>
    <n v="70987.67"/>
    <n v="34145.07"/>
    <n v="0"/>
    <x v="0"/>
    <m/>
  </r>
  <r>
    <n v="28113"/>
    <n v="825"/>
    <d v="2001-09-18T00:00:00"/>
    <x v="22"/>
    <n v="9995961"/>
    <x v="8"/>
    <x v="0"/>
    <n v="26415.200000000001"/>
    <n v="7469"/>
    <n v="7047.81"/>
    <n v="7469"/>
    <n v="3.7480000000000002"/>
    <n v="3.27"/>
    <x v="0"/>
    <n v="24423.63"/>
    <n v="-3570.1820000000016"/>
    <n v="-3368.8531800000014"/>
    <x v="1"/>
    <x v="0"/>
    <x v="1"/>
    <x v="8"/>
    <x v="0"/>
    <x v="1"/>
    <x v="0"/>
    <n v="-3390"/>
    <n v="-3592.59"/>
    <x v="0"/>
    <x v="9"/>
    <x v="0"/>
    <n v="7047.81"/>
    <n v="3390"/>
    <n v="0"/>
    <x v="0"/>
    <m/>
  </r>
  <r>
    <n v="28134"/>
    <n v="823"/>
    <d v="2001-09-19T00:00:00"/>
    <x v="22"/>
    <n v="9995777"/>
    <x v="8"/>
    <x v="0"/>
    <n v="82654.55"/>
    <n v="23959"/>
    <n v="22607.919999999998"/>
    <n v="23959"/>
    <n v="3.6560000000000001"/>
    <n v="3.27"/>
    <x v="0"/>
    <n v="78345.929999999993"/>
    <n v="-9248.1740000000027"/>
    <n v="-8726.6571200000017"/>
    <x v="1"/>
    <x v="0"/>
    <x v="1"/>
    <x v="8"/>
    <x v="0"/>
    <x v="1"/>
    <x v="0"/>
    <n v="-8794.48"/>
    <n v="-9320.0499999999993"/>
    <x v="0"/>
    <x v="2"/>
    <x v="0"/>
    <n v="22607.919999999998"/>
    <n v="8794.48"/>
    <n v="0"/>
    <x v="0"/>
    <m/>
  </r>
  <r>
    <n v="28136"/>
    <n v="856"/>
    <d v="2001-09-19T00:00:00"/>
    <x v="22"/>
    <n v="9996666"/>
    <x v="8"/>
    <x v="0"/>
    <n v="162485.99"/>
    <n v="52563"/>
    <n v="49598.9"/>
    <n v="52563"/>
    <n v="3.2759999999999998"/>
    <n v="3.27"/>
    <x v="0"/>
    <n v="171881.01"/>
    <n v="-315.37799999998862"/>
    <n v="-297.59339999998929"/>
    <x v="1"/>
    <x v="0"/>
    <x v="1"/>
    <x v="8"/>
    <x v="0"/>
    <x v="1"/>
    <x v="0"/>
    <n v="-446.39"/>
    <n v="-473.07"/>
    <x v="0"/>
    <x v="0"/>
    <x v="0"/>
    <n v="49598.9"/>
    <n v="446.39"/>
    <n v="0"/>
    <x v="0"/>
    <m/>
  </r>
  <r>
    <n v="28139"/>
    <n v="856"/>
    <d v="2001-09-19T00:00:00"/>
    <x v="22"/>
    <n v="9996666"/>
    <x v="8"/>
    <x v="0"/>
    <n v="190183.7"/>
    <n v="61523"/>
    <n v="58053.63"/>
    <n v="61523"/>
    <n v="3.2759999999999998"/>
    <n v="3.27"/>
    <x v="0"/>
    <n v="201180.21"/>
    <n v="-369.13799999998668"/>
    <n v="-348.32177999998743"/>
    <x v="1"/>
    <x v="0"/>
    <x v="1"/>
    <x v="8"/>
    <x v="0"/>
    <x v="1"/>
    <x v="0"/>
    <n v="-522.48"/>
    <n v="-553.71"/>
    <x v="0"/>
    <x v="4"/>
    <x v="0"/>
    <n v="58053.63"/>
    <n v="522.48"/>
    <n v="0"/>
    <x v="0"/>
    <m/>
  </r>
  <r>
    <n v="28142"/>
    <n v="856"/>
    <d v="2001-09-19T00:00:00"/>
    <x v="22"/>
    <n v="9996666"/>
    <x v="8"/>
    <x v="0"/>
    <n v="55998.21"/>
    <n v="18115"/>
    <n v="17093.47"/>
    <n v="18115"/>
    <n v="3.2759999999999998"/>
    <n v="3.27"/>
    <x v="0"/>
    <n v="59236.05"/>
    <n v="-108.68999999999608"/>
    <n v="-102.5608199999963"/>
    <x v="1"/>
    <x v="0"/>
    <x v="1"/>
    <x v="8"/>
    <x v="0"/>
    <x v="1"/>
    <x v="0"/>
    <n v="-153.84"/>
    <n v="-163.03"/>
    <x v="0"/>
    <x v="9"/>
    <x v="0"/>
    <n v="17093.47"/>
    <n v="153.84"/>
    <n v="0"/>
    <x v="0"/>
    <m/>
  </r>
  <r>
    <n v="28303"/>
    <n v="878"/>
    <d v="2001-09-24T00:00:00"/>
    <x v="22"/>
    <n v="9996818"/>
    <x v="8"/>
    <x v="0"/>
    <n v="9517.1200000000008"/>
    <n v="3321"/>
    <n v="3133.72"/>
    <n v="3321"/>
    <n v="3.0369999999999999"/>
    <n v="3.27"/>
    <x v="0"/>
    <n v="10859.67"/>
    <n v="773.79300000000035"/>
    <n v="730.1567600000003"/>
    <x v="1"/>
    <x v="0"/>
    <x v="1"/>
    <x v="8"/>
    <x v="0"/>
    <x v="1"/>
    <x v="0"/>
    <n v="720.76"/>
    <n v="763.83"/>
    <x v="0"/>
    <x v="1"/>
    <x v="0"/>
    <n v="3133.72"/>
    <n v="-720.76"/>
    <n v="0"/>
    <x v="0"/>
    <m/>
  </r>
  <r>
    <n v="20890"/>
    <m/>
    <d v="2000-11-06T00:00:00"/>
    <x v="23"/>
    <n v="319933"/>
    <x v="3"/>
    <x v="0"/>
    <n v="-0.47"/>
    <n v="20"/>
    <n v="18.79"/>
    <n v="20"/>
    <n v="-2.5000000000000001E-2"/>
    <n v="-7.4999999999999997E-3"/>
    <x v="0"/>
    <n v="-0.15"/>
    <n v="0.35"/>
    <n v="0.32882500000000003"/>
    <x v="0"/>
    <x v="0"/>
    <x v="0"/>
    <x v="3"/>
    <x v="0"/>
    <x v="1"/>
    <x v="0"/>
    <n v="0"/>
    <n v="0"/>
    <x v="0"/>
    <x v="2"/>
    <x v="0"/>
    <n v="0"/>
    <n v="0"/>
    <n v="18.79"/>
    <x v="0"/>
    <s v="Sonat Financial Buy - N73427.B Input as Physical s/b Financi"/>
  </r>
  <r>
    <n v="27284"/>
    <n v="824"/>
    <d v="2001-08-20T00:00:00"/>
    <x v="23"/>
    <n v="9995964"/>
    <x v="3"/>
    <x v="0"/>
    <n v="-2036.59"/>
    <n v="173377"/>
    <n v="162927.13"/>
    <n v="173377"/>
    <n v="-1.2500000000000001E-2"/>
    <n v="-7.4999999999999997E-3"/>
    <x v="0"/>
    <n v="-1300.3275000000001"/>
    <n v="866.88499999999999"/>
    <n v="814.63565000000017"/>
    <x v="0"/>
    <x v="0"/>
    <x v="0"/>
    <x v="3"/>
    <x v="0"/>
    <x v="1"/>
    <x v="0"/>
    <n v="-2036.59"/>
    <n v="-2167.21"/>
    <x v="0"/>
    <x v="2"/>
    <x v="0"/>
    <n v="0"/>
    <n v="2036.59"/>
    <n v="162927.13"/>
    <x v="0"/>
    <m/>
  </r>
  <r>
    <n v="9941"/>
    <m/>
    <d v="2000-07-07T00:00:00"/>
    <x v="23"/>
    <n v="319941"/>
    <x v="4"/>
    <x v="0"/>
    <n v="162.38"/>
    <n v="-3840"/>
    <n v="-3608.55"/>
    <n v="3840"/>
    <n v="-4.4999999999999998E-2"/>
    <n v="-0.05"/>
    <x v="0"/>
    <n v="192"/>
    <n v="19.2"/>
    <n v="18.042750000000016"/>
    <x v="0"/>
    <x v="0"/>
    <x v="0"/>
    <x v="4"/>
    <x v="0"/>
    <x v="0"/>
    <x v="0"/>
    <n v="63.15"/>
    <n v="67.2"/>
    <x v="0"/>
    <x v="0"/>
    <x v="0"/>
    <n v="0"/>
    <n v="-63.15"/>
    <n v="-3608.55"/>
    <x v="0"/>
    <s v="Tetco-ELA Sale Financial - N73425.A"/>
  </r>
  <r>
    <n v="9952"/>
    <m/>
    <d v="2000-07-07T00:00:00"/>
    <x v="23"/>
    <n v="319952"/>
    <x v="5"/>
    <x v="0"/>
    <n v="2845.12"/>
    <n v="3480"/>
    <n v="3270.25"/>
    <n v="3480"/>
    <n v="0.87"/>
    <n v="0.49"/>
    <x v="0"/>
    <n v="1705.2"/>
    <n v="-1322.4"/>
    <n v="-1242.6949999999999"/>
    <x v="0"/>
    <x v="0"/>
    <x v="0"/>
    <x v="5"/>
    <x v="0"/>
    <x v="1"/>
    <x v="0"/>
    <n v="-1340.8"/>
    <n v="-1426.8"/>
    <x v="0"/>
    <x v="0"/>
    <x v="0"/>
    <n v="0"/>
    <n v="1340.8"/>
    <n v="3270.25"/>
    <x v="0"/>
    <s v="TetcoM3 Buy Financial - N73425.8"/>
  </r>
  <r>
    <n v="27285"/>
    <n v="822"/>
    <d v="2001-08-20T00:00:00"/>
    <x v="23"/>
    <n v="9995965"/>
    <x v="6"/>
    <x v="0"/>
    <n v="3081.8"/>
    <n v="45234"/>
    <n v="42507.63"/>
    <n v="45234"/>
    <n v="7.2499999999999995E-2"/>
    <n v="7.0000000000000007E-2"/>
    <x v="0"/>
    <n v="3166.38"/>
    <n v="-113.08499999999947"/>
    <n v="-106.2690749999995"/>
    <x v="0"/>
    <x v="0"/>
    <x v="0"/>
    <x v="6"/>
    <x v="0"/>
    <x v="1"/>
    <x v="0"/>
    <n v="-531.35"/>
    <n v="-565.41999999999996"/>
    <x v="0"/>
    <x v="2"/>
    <x v="0"/>
    <n v="0"/>
    <n v="531.35"/>
    <n v="42507.63"/>
    <x v="0"/>
    <m/>
  </r>
  <r>
    <n v="23803"/>
    <n v="348"/>
    <d v="2001-03-19T00:00:00"/>
    <x v="23"/>
    <n v="9992816"/>
    <x v="8"/>
    <x v="0"/>
    <n v="-172752.75"/>
    <n v="-40644"/>
    <n v="-38194.28"/>
    <n v="40644"/>
    <n v="4.5229999999999997"/>
    <n v="3.355"/>
    <x v="0"/>
    <n v="-136360.62"/>
    <n v="47472.191999999988"/>
    <n v="44610.919039999986"/>
    <x v="1"/>
    <x v="0"/>
    <x v="1"/>
    <x v="8"/>
    <x v="0"/>
    <x v="0"/>
    <x v="0"/>
    <n v="42433.85"/>
    <n v="45155.48"/>
    <x v="0"/>
    <x v="0"/>
    <x v="0"/>
    <n v="-38194.28"/>
    <n v="-42433.85"/>
    <n v="0"/>
    <x v="0"/>
    <s v="DS #000348"/>
  </r>
  <r>
    <n v="23886"/>
    <n v="393"/>
    <d v="2001-03-29T00:00:00"/>
    <x v="23"/>
    <n v="9992931"/>
    <x v="8"/>
    <x v="0"/>
    <n v="-397974.6"/>
    <n v="-100000"/>
    <n v="-93972.75"/>
    <n v="100000"/>
    <n v="4.2350000000000003"/>
    <n v="3.355"/>
    <x v="0"/>
    <n v="-335500"/>
    <n v="88000"/>
    <n v="82696.02"/>
    <x v="1"/>
    <x v="0"/>
    <x v="1"/>
    <x v="8"/>
    <x v="0"/>
    <x v="0"/>
    <x v="0"/>
    <n v="77339.570000000007"/>
    <n v="82300"/>
    <x v="0"/>
    <x v="1"/>
    <x v="0"/>
    <n v="-93972.75"/>
    <n v="-77339.570000000007"/>
    <n v="0"/>
    <x v="0"/>
    <s v="DS #000393"/>
  </r>
  <r>
    <n v="24832"/>
    <n v="538"/>
    <d v="2001-05-23T00:00:00"/>
    <x v="23"/>
    <n v="9993716"/>
    <x v="8"/>
    <x v="0"/>
    <n v="-4069020.06"/>
    <n v="-1000000"/>
    <n v="-939727.5"/>
    <n v="1000000"/>
    <n v="4.33"/>
    <n v="3.355"/>
    <x v="0"/>
    <n v="-3355000"/>
    <n v="975000"/>
    <n v="916234.31250000012"/>
    <x v="1"/>
    <x v="0"/>
    <x v="1"/>
    <x v="8"/>
    <x v="0"/>
    <x v="0"/>
    <x v="0"/>
    <n v="862669.84"/>
    <n v="918000"/>
    <x v="0"/>
    <x v="11"/>
    <x v="0"/>
    <n v="-939727.5"/>
    <n v="-862669.84"/>
    <n v="0"/>
    <x v="0"/>
    <m/>
  </r>
  <r>
    <n v="27878"/>
    <n v="831"/>
    <d v="2001-08-23T00:00:00"/>
    <x v="23"/>
    <n v="9996555"/>
    <x v="8"/>
    <x v="0"/>
    <n v="-22302.07"/>
    <n v="-6229"/>
    <n v="-5853.56"/>
    <n v="6229"/>
    <n v="3.81"/>
    <n v="3.355"/>
    <x v="0"/>
    <n v="-20898.294999999998"/>
    <n v="2834.1950000000006"/>
    <n v="2663.3698000000004"/>
    <x v="1"/>
    <x v="0"/>
    <x v="1"/>
    <x v="8"/>
    <x v="0"/>
    <x v="0"/>
    <x v="0"/>
    <n v="2329.7199999999998"/>
    <n v="2479.14"/>
    <x v="0"/>
    <x v="9"/>
    <x v="0"/>
    <n v="-5853.56"/>
    <n v="-2329.7199999999998"/>
    <n v="0"/>
    <x v="0"/>
    <m/>
  </r>
  <r>
    <n v="28304"/>
    <n v="878"/>
    <d v="2001-09-24T00:00:00"/>
    <x v="23"/>
    <n v="9996818"/>
    <x v="8"/>
    <x v="0"/>
    <n v="-82925.240000000005"/>
    <n v="-27559"/>
    <n v="-25897.95"/>
    <n v="27559"/>
    <n v="3.202"/>
    <n v="3.355"/>
    <x v="0"/>
    <n v="-92460.444999999992"/>
    <n v="-4216.527000000001"/>
    <n v="-3962.3863500000007"/>
    <x v="1"/>
    <x v="0"/>
    <x v="1"/>
    <x v="8"/>
    <x v="0"/>
    <x v="0"/>
    <x v="0"/>
    <n v="-5438.57"/>
    <n v="-5787.39"/>
    <x v="0"/>
    <x v="2"/>
    <x v="0"/>
    <n v="-25897.95"/>
    <n v="5438.57"/>
    <n v="0"/>
    <x v="0"/>
    <m/>
  </r>
  <r>
    <n v="9918"/>
    <m/>
    <d v="2000-07-07T00:00:00"/>
    <x v="23"/>
    <n v="319918"/>
    <x v="8"/>
    <x v="0"/>
    <n v="43.6"/>
    <n v="20"/>
    <n v="18.79"/>
    <n v="20"/>
    <n v="2.3199999999999998"/>
    <n v="3.37"/>
    <x v="0"/>
    <n v="67.400000000000006"/>
    <n v="21"/>
    <n v="19.729500000000005"/>
    <x v="1"/>
    <x v="0"/>
    <x v="1"/>
    <x v="8"/>
    <x v="0"/>
    <x v="1"/>
    <x v="0"/>
    <n v="20.52"/>
    <n v="21.84"/>
    <x v="0"/>
    <x v="2"/>
    <x v="0"/>
    <n v="18.79"/>
    <n v="-20.52"/>
    <n v="0"/>
    <x v="0"/>
    <s v="Nymex Buy N73425.2"/>
  </r>
  <r>
    <n v="22575"/>
    <n v="295"/>
    <d v="2001-02-16T00:00:00"/>
    <x v="23"/>
    <n v="9991566"/>
    <x v="8"/>
    <x v="0"/>
    <n v="189237.62"/>
    <n v="45000"/>
    <n v="42287.74"/>
    <n v="45000"/>
    <n v="4.4749999999999996"/>
    <n v="3.37"/>
    <x v="0"/>
    <n v="151650"/>
    <n v="-49725"/>
    <n v="-46727.95269999998"/>
    <x v="1"/>
    <x v="0"/>
    <x v="1"/>
    <x v="8"/>
    <x v="0"/>
    <x v="1"/>
    <x v="0"/>
    <n v="-44951.86"/>
    <n v="-47835"/>
    <x v="0"/>
    <x v="0"/>
    <x v="0"/>
    <n v="42287.74"/>
    <n v="44951.86"/>
    <n v="0"/>
    <x v="0"/>
    <s v="DS #000295"/>
  </r>
  <r>
    <n v="24224"/>
    <n v="412"/>
    <d v="2001-04-18T00:00:00"/>
    <x v="23"/>
    <n v="9993198"/>
    <x v="8"/>
    <x v="0"/>
    <n v="44106.32"/>
    <n v="10979"/>
    <n v="10317.27"/>
    <n v="10979"/>
    <n v="4.2750000000000004"/>
    <n v="3.37"/>
    <x v="0"/>
    <n v="36999.230000000003"/>
    <n v="-9935.9950000000026"/>
    <n v="-9337.1293500000029"/>
    <x v="1"/>
    <x v="0"/>
    <x v="1"/>
    <x v="8"/>
    <x v="0"/>
    <x v="1"/>
    <x v="0"/>
    <n v="-8903.7999999999993"/>
    <n v="-9474.8799999999992"/>
    <x v="0"/>
    <x v="2"/>
    <x v="0"/>
    <n v="10317.27"/>
    <n v="8903.7999999999993"/>
    <n v="0"/>
    <x v="0"/>
    <s v="DS#000412"/>
  </r>
  <r>
    <n v="24455"/>
    <n v="438"/>
    <d v="2001-04-26T00:00:00"/>
    <x v="23"/>
    <n v="9993420"/>
    <x v="8"/>
    <x v="0"/>
    <n v="17253.02"/>
    <n v="4185"/>
    <n v="3932.76"/>
    <n v="4185"/>
    <n v="4.3869999999999996"/>
    <n v="3.37"/>
    <x v="0"/>
    <n v="14103.45"/>
    <n v="-4256.1449999999977"/>
    <n v="-3999.6169199999981"/>
    <x v="1"/>
    <x v="0"/>
    <x v="1"/>
    <x v="8"/>
    <x v="0"/>
    <x v="1"/>
    <x v="0"/>
    <n v="-3834.44"/>
    <n v="-4080.38"/>
    <x v="0"/>
    <x v="0"/>
    <x v="0"/>
    <n v="3932.76"/>
    <n v="3834.44"/>
    <n v="0"/>
    <x v="0"/>
    <s v="DS #000438"/>
  </r>
  <r>
    <n v="24533"/>
    <n v="451"/>
    <d v="2001-05-07T00:00:00"/>
    <x v="23"/>
    <n v="9993481"/>
    <x v="8"/>
    <x v="0"/>
    <n v="405962.28"/>
    <n v="100000"/>
    <n v="93972.75"/>
    <n v="100000"/>
    <n v="4.32"/>
    <n v="3.37"/>
    <x v="0"/>
    <n v="337000"/>
    <n v="-95000"/>
    <n v="-89274.112500000017"/>
    <x v="1"/>
    <x v="0"/>
    <x v="1"/>
    <x v="8"/>
    <x v="0"/>
    <x v="1"/>
    <x v="0"/>
    <n v="-85327.26"/>
    <n v="-90800"/>
    <x v="0"/>
    <x v="1"/>
    <x v="0"/>
    <n v="93972.75"/>
    <n v="85327.26"/>
    <n v="0"/>
    <x v="0"/>
    <s v="DS #000451"/>
  </r>
  <r>
    <n v="24748"/>
    <n v="529"/>
    <d v="2001-05-17T00:00:00"/>
    <x v="23"/>
    <n v="9993675"/>
    <x v="8"/>
    <x v="0"/>
    <n v="32404.87"/>
    <n v="8154"/>
    <n v="7662.54"/>
    <n v="8154"/>
    <n v="4.2290000000000001"/>
    <n v="3.37"/>
    <x v="0"/>
    <n v="27478.98"/>
    <n v="-7004.2860000000001"/>
    <n v="-6582.1218600000002"/>
    <x v="1"/>
    <x v="0"/>
    <x v="1"/>
    <x v="8"/>
    <x v="0"/>
    <x v="1"/>
    <x v="0"/>
    <n v="-6260.29"/>
    <n v="-6661.82"/>
    <x v="0"/>
    <x v="0"/>
    <x v="0"/>
    <n v="7662.54"/>
    <n v="6260.29"/>
    <n v="0"/>
    <x v="0"/>
    <m/>
  </r>
  <r>
    <n v="24870"/>
    <n v="549"/>
    <d v="2001-05-24T00:00:00"/>
    <x v="23"/>
    <n v="9993754"/>
    <x v="8"/>
    <x v="0"/>
    <n v="63434.28"/>
    <n v="15630"/>
    <n v="14687.94"/>
    <n v="15630"/>
    <n v="4.3188000000000004"/>
    <n v="3.37"/>
    <x v="0"/>
    <n v="52673.1"/>
    <n v="-14829.744000000004"/>
    <n v="-13935.917472000005"/>
    <x v="1"/>
    <x v="0"/>
    <x v="1"/>
    <x v="8"/>
    <x v="0"/>
    <x v="1"/>
    <x v="0"/>
    <n v="-13319.02"/>
    <n v="-14173.28"/>
    <x v="0"/>
    <x v="0"/>
    <x v="0"/>
    <n v="14687.94"/>
    <n v="13319.02"/>
    <n v="0"/>
    <x v="0"/>
    <m/>
  </r>
  <r>
    <n v="25068"/>
    <n v="593"/>
    <d v="2001-06-06T00:00:00"/>
    <x v="23"/>
    <n v="9993887"/>
    <x v="8"/>
    <x v="0"/>
    <n v="81824.91"/>
    <n v="21473"/>
    <n v="20178.77"/>
    <n v="21473"/>
    <n v="4.0549999999999997"/>
    <n v="3.37"/>
    <x v="0"/>
    <n v="72364.009999999995"/>
    <n v="-14709.004999999992"/>
    <n v="-13822.457449999993"/>
    <x v="1"/>
    <x v="0"/>
    <x v="1"/>
    <x v="8"/>
    <x v="0"/>
    <x v="1"/>
    <x v="0"/>
    <n v="-12974.95"/>
    <n v="-13807.14"/>
    <x v="0"/>
    <x v="0"/>
    <x v="0"/>
    <n v="20178.77"/>
    <n v="12974.95"/>
    <n v="0"/>
    <x v="0"/>
    <m/>
  </r>
  <r>
    <n v="25071"/>
    <n v="445"/>
    <d v="2001-06-06T00:00:00"/>
    <x v="23"/>
    <n v="9993440"/>
    <x v="8"/>
    <x v="0"/>
    <n v="7363.35"/>
    <n v="1791"/>
    <n v="1683.05"/>
    <n v="1791"/>
    <n v="4.375"/>
    <n v="3.37"/>
    <x v="0"/>
    <n v="6035.67"/>
    <n v="-1799.9549999999999"/>
    <n v="-1691.4652499999997"/>
    <x v="1"/>
    <x v="0"/>
    <x v="1"/>
    <x v="8"/>
    <x v="0"/>
    <x v="1"/>
    <x v="0"/>
    <n v="-1620.78"/>
    <n v="-1724.73"/>
    <x v="0"/>
    <x v="0"/>
    <x v="0"/>
    <n v="1683.05"/>
    <n v="1620.78"/>
    <n v="0"/>
    <x v="0"/>
    <s v="DS #000445"/>
  </r>
  <r>
    <n v="26646"/>
    <n v="725"/>
    <d v="2001-07-09T00:00:00"/>
    <x v="23"/>
    <n v="9995438"/>
    <x v="8"/>
    <x v="0"/>
    <n v="9662.2199999999993"/>
    <n v="2605"/>
    <n v="2447.9899999999998"/>
    <n v="2605"/>
    <n v="3.9470000000000001"/>
    <n v="3.37"/>
    <x v="0"/>
    <n v="8778.85"/>
    <n v="-1503.085"/>
    <n v="-1412.4902299999999"/>
    <x v="1"/>
    <x v="0"/>
    <x v="1"/>
    <x v="8"/>
    <x v="0"/>
    <x v="1"/>
    <x v="0"/>
    <n v="-1309.67"/>
    <n v="-1393.68"/>
    <x v="0"/>
    <x v="0"/>
    <x v="0"/>
    <n v="2447.9899999999998"/>
    <n v="1309.67"/>
    <n v="0"/>
    <x v="0"/>
    <m/>
  </r>
  <r>
    <n v="26851"/>
    <n v="709"/>
    <d v="2001-07-27T00:00:00"/>
    <x v="23"/>
    <n v="9994223"/>
    <x v="8"/>
    <x v="0"/>
    <n v="30471.72"/>
    <n v="8705"/>
    <n v="8180.33"/>
    <n v="8705"/>
    <n v="3.7250000000000001"/>
    <n v="3.37"/>
    <x v="0"/>
    <n v="29335.85"/>
    <n v="-3090.2749999999996"/>
    <n v="-2904.0171499999997"/>
    <x v="1"/>
    <x v="0"/>
    <x v="1"/>
    <x v="8"/>
    <x v="0"/>
    <x v="1"/>
    <x v="0"/>
    <n v="-2560.44"/>
    <n v="-2724.67"/>
    <x v="0"/>
    <x v="2"/>
    <x v="0"/>
    <n v="8180.33"/>
    <n v="2560.44"/>
    <n v="0"/>
    <x v="0"/>
    <m/>
  </r>
  <r>
    <n v="28058"/>
    <n v="782"/>
    <d v="2001-09-10T00:00:00"/>
    <x v="23"/>
    <n v="9995718"/>
    <x v="8"/>
    <x v="0"/>
    <n v="30138.27"/>
    <n v="8115"/>
    <n v="7625.89"/>
    <n v="8115"/>
    <n v="3.9521000000000002"/>
    <n v="3.37"/>
    <x v="0"/>
    <n v="27347.55"/>
    <n v="-4723.7415000000001"/>
    <n v="-4439.0305690000005"/>
    <x v="1"/>
    <x v="0"/>
    <x v="1"/>
    <x v="8"/>
    <x v="0"/>
    <x v="1"/>
    <x v="0"/>
    <n v="-4118.74"/>
    <n v="-4382.91"/>
    <x v="0"/>
    <x v="2"/>
    <x v="0"/>
    <n v="7625.89"/>
    <n v="4118.74"/>
    <n v="0"/>
    <x v="0"/>
    <m/>
  </r>
  <r>
    <n v="28092"/>
    <n v="831"/>
    <d v="2001-09-18T00:00:00"/>
    <x v="23"/>
    <n v="9996556"/>
    <x v="8"/>
    <x v="0"/>
    <n v="197199.17"/>
    <n v="55078"/>
    <n v="51758.31"/>
    <n v="55078"/>
    <n v="3.81"/>
    <n v="3.37"/>
    <x v="0"/>
    <n v="185612.86"/>
    <n v="-24234.32"/>
    <n v="-22773.656399999996"/>
    <x v="1"/>
    <x v="0"/>
    <x v="1"/>
    <x v="8"/>
    <x v="0"/>
    <x v="1"/>
    <x v="0"/>
    <n v="-20599.810000000001"/>
    <n v="-21921.040000000001"/>
    <x v="0"/>
    <x v="0"/>
    <x v="0"/>
    <n v="51758.31"/>
    <n v="20599.810000000001"/>
    <n v="0"/>
    <x v="0"/>
    <m/>
  </r>
  <r>
    <n v="28093"/>
    <n v="831"/>
    <d v="2001-09-18T00:00:00"/>
    <x v="23"/>
    <n v="9996556"/>
    <x v="8"/>
    <x v="0"/>
    <n v="20003.48"/>
    <n v="5587"/>
    <n v="5250.26"/>
    <n v="5587"/>
    <n v="3.81"/>
    <n v="3.37"/>
    <x v="0"/>
    <n v="18828.189999999999"/>
    <n v="-2458.2800000000002"/>
    <n v="-2310.1143999999999"/>
    <x v="1"/>
    <x v="0"/>
    <x v="1"/>
    <x v="8"/>
    <x v="0"/>
    <x v="1"/>
    <x v="0"/>
    <n v="-2089.6"/>
    <n v="-2223.63"/>
    <x v="0"/>
    <x v="10"/>
    <x v="0"/>
    <n v="5250.26"/>
    <n v="2089.6"/>
    <n v="0"/>
    <x v="0"/>
    <m/>
  </r>
  <r>
    <n v="28112"/>
    <n v="825"/>
    <d v="2001-09-18T00:00:00"/>
    <x v="23"/>
    <n v="9995961"/>
    <x v="8"/>
    <x v="0"/>
    <n v="54466.18"/>
    <n v="14831"/>
    <n v="13937.1"/>
    <n v="14831"/>
    <n v="3.9079999999999999"/>
    <n v="3.37"/>
    <x v="0"/>
    <n v="49980.47"/>
    <n v="-7979.0779999999968"/>
    <n v="-7498.1597999999976"/>
    <x v="1"/>
    <x v="0"/>
    <x v="1"/>
    <x v="8"/>
    <x v="0"/>
    <x v="1"/>
    <x v="0"/>
    <n v="-6912.8"/>
    <n v="-7356.18"/>
    <x v="0"/>
    <x v="2"/>
    <x v="0"/>
    <n v="13937.1"/>
    <n v="6912.8"/>
    <n v="0"/>
    <x v="0"/>
    <m/>
  </r>
  <r>
    <n v="28134"/>
    <n v="823"/>
    <d v="2001-09-19T00:00:00"/>
    <x v="23"/>
    <n v="9995777"/>
    <x v="8"/>
    <x v="0"/>
    <n v="102202.9"/>
    <n v="28613"/>
    <n v="26888.42"/>
    <n v="28613"/>
    <n v="3.8010000000000002"/>
    <n v="3.37"/>
    <x v="0"/>
    <n v="96425.81"/>
    <n v="-12332.203000000001"/>
    <n v="-11588.909020000001"/>
    <x v="1"/>
    <x v="0"/>
    <x v="1"/>
    <x v="8"/>
    <x v="0"/>
    <x v="1"/>
    <x v="0"/>
    <n v="-10459.6"/>
    <n v="-11130.46"/>
    <x v="0"/>
    <x v="2"/>
    <x v="0"/>
    <n v="26888.42"/>
    <n v="10459.6"/>
    <n v="0"/>
    <x v="0"/>
    <m/>
  </r>
  <r>
    <n v="28136"/>
    <n v="856"/>
    <d v="2001-09-19T00:00:00"/>
    <x v="23"/>
    <n v="9996666"/>
    <x v="8"/>
    <x v="0"/>
    <n v="184371.47"/>
    <n v="57267"/>
    <n v="53815.37"/>
    <n v="57267"/>
    <n v="3.4260000000000002"/>
    <n v="3.37"/>
    <x v="0"/>
    <n v="192989.79"/>
    <n v="-3206.952000000003"/>
    <n v="-3013.660720000003"/>
    <x v="1"/>
    <x v="0"/>
    <x v="1"/>
    <x v="8"/>
    <x v="0"/>
    <x v="1"/>
    <x v="0"/>
    <n v="-753.42"/>
    <n v="-801.74"/>
    <x v="0"/>
    <x v="0"/>
    <x v="0"/>
    <n v="53815.37"/>
    <n v="753.42"/>
    <n v="0"/>
    <x v="0"/>
    <m/>
  </r>
  <r>
    <n v="28140"/>
    <n v="856"/>
    <d v="2001-09-19T00:00:00"/>
    <x v="23"/>
    <n v="9996666"/>
    <x v="8"/>
    <x v="0"/>
    <n v="386125.06"/>
    <n v="119933"/>
    <n v="112704.34"/>
    <n v="119933"/>
    <n v="3.4260000000000002"/>
    <n v="3.37"/>
    <x v="0"/>
    <n v="404174.21"/>
    <n v="-6716.248000000006"/>
    <n v="-6311.4430400000056"/>
    <x v="1"/>
    <x v="0"/>
    <x v="1"/>
    <x v="8"/>
    <x v="0"/>
    <x v="1"/>
    <x v="0"/>
    <n v="-1577.86"/>
    <n v="-1679.06"/>
    <x v="0"/>
    <x v="2"/>
    <x v="0"/>
    <n v="112704.34"/>
    <n v="1577.86"/>
    <n v="0"/>
    <x v="0"/>
    <m/>
  </r>
  <r>
    <n v="28142"/>
    <n v="856"/>
    <d v="2001-09-19T00:00:00"/>
    <x v="23"/>
    <n v="9996666"/>
    <x v="8"/>
    <x v="0"/>
    <n v="89144.91"/>
    <n v="27689"/>
    <n v="26020.11"/>
    <n v="27689"/>
    <n v="3.4260000000000002"/>
    <n v="3.37"/>
    <x v="0"/>
    <n v="93311.93"/>
    <n v="-1550.5840000000014"/>
    <n v="-1457.1261600000014"/>
    <x v="1"/>
    <x v="0"/>
    <x v="1"/>
    <x v="8"/>
    <x v="0"/>
    <x v="1"/>
    <x v="0"/>
    <n v="-364.28"/>
    <n v="-387.65"/>
    <x v="0"/>
    <x v="9"/>
    <x v="0"/>
    <n v="26020.11"/>
    <n v="364.28"/>
    <n v="0"/>
    <x v="0"/>
    <m/>
  </r>
  <r>
    <n v="28303"/>
    <n v="878"/>
    <d v="2001-09-24T00:00:00"/>
    <x v="23"/>
    <n v="9996818"/>
    <x v="8"/>
    <x v="0"/>
    <n v="18905.59"/>
    <n v="6283"/>
    <n v="5904.31"/>
    <n v="6283"/>
    <n v="3.202"/>
    <n v="3.37"/>
    <x v="0"/>
    <n v="21173.71"/>
    <n v="1055.544000000001"/>
    <n v="991.92408000000091"/>
    <x v="1"/>
    <x v="0"/>
    <x v="1"/>
    <x v="8"/>
    <x v="0"/>
    <x v="1"/>
    <x v="0"/>
    <n v="1239.9000000000001"/>
    <n v="1319.43"/>
    <x v="0"/>
    <x v="1"/>
    <x v="0"/>
    <n v="5904.31"/>
    <n v="-1239.9000000000001"/>
    <n v="0"/>
    <x v="0"/>
    <m/>
  </r>
  <r>
    <n v="20890"/>
    <m/>
    <d v="2000-11-06T00:00:00"/>
    <x v="24"/>
    <n v="319933"/>
    <x v="3"/>
    <x v="0"/>
    <n v="-0.7"/>
    <n v="30"/>
    <n v="28.08"/>
    <n v="30"/>
    <n v="-2.5000000000000001E-2"/>
    <n v="-7.4999999999999997E-3"/>
    <x v="0"/>
    <n v="-0.22500000000000001"/>
    <n v="0.52500000000000002"/>
    <n v="0.4914"/>
    <x v="0"/>
    <x v="0"/>
    <x v="0"/>
    <x v="3"/>
    <x v="0"/>
    <x v="1"/>
    <x v="0"/>
    <n v="0"/>
    <n v="0"/>
    <x v="0"/>
    <x v="2"/>
    <x v="0"/>
    <n v="0"/>
    <n v="0"/>
    <n v="28.08"/>
    <x v="0"/>
    <s v="Sonat Financial Buy - N73427.B Input as Physical s/b Financi"/>
  </r>
  <r>
    <n v="27284"/>
    <n v="824"/>
    <d v="2001-08-20T00:00:00"/>
    <x v="24"/>
    <n v="9995964"/>
    <x v="3"/>
    <x v="0"/>
    <n v="-3199.72"/>
    <n v="273517"/>
    <n v="255977.53"/>
    <n v="273517"/>
    <n v="-1.2500000000000001E-2"/>
    <n v="-7.4999999999999997E-3"/>
    <x v="0"/>
    <n v="-2051.3775000000001"/>
    <n v="1367.585"/>
    <n v="1279.8876500000003"/>
    <x v="0"/>
    <x v="0"/>
    <x v="0"/>
    <x v="3"/>
    <x v="0"/>
    <x v="1"/>
    <x v="0"/>
    <n v="-3199.72"/>
    <n v="-3418.96"/>
    <x v="0"/>
    <x v="2"/>
    <x v="0"/>
    <n v="0"/>
    <n v="3199.72"/>
    <n v="255977.53"/>
    <x v="0"/>
    <m/>
  </r>
  <r>
    <n v="9941"/>
    <m/>
    <d v="2000-07-07T00:00:00"/>
    <x v="24"/>
    <n v="319941"/>
    <x v="4"/>
    <x v="0"/>
    <n v="167.11"/>
    <n v="-3968"/>
    <n v="-3713.55"/>
    <n v="3968"/>
    <n v="-4.4999999999999998E-2"/>
    <n v="-4.4999999999999998E-2"/>
    <x v="0"/>
    <n v="178.56"/>
    <n v="0"/>
    <n v="0"/>
    <x v="0"/>
    <x v="0"/>
    <x v="0"/>
    <x v="4"/>
    <x v="0"/>
    <x v="0"/>
    <x v="0"/>
    <n v="64.989999999999995"/>
    <n v="69.44"/>
    <x v="0"/>
    <x v="0"/>
    <x v="0"/>
    <n v="0"/>
    <n v="-64.989999999999995"/>
    <n v="-3713.55"/>
    <x v="0"/>
    <s v="Tetco-ELA Sale Financial - N73425.A"/>
  </r>
  <r>
    <n v="9952"/>
    <m/>
    <d v="2000-07-07T00:00:00"/>
    <x v="24"/>
    <n v="319952"/>
    <x v="5"/>
    <x v="0"/>
    <n v="2927.9"/>
    <n v="3596"/>
    <n v="3365.4"/>
    <n v="3596"/>
    <n v="0.87"/>
    <n v="0.83"/>
    <x v="0"/>
    <n v="2984.68"/>
    <n v="-143.84"/>
    <n v="-134.61600000000013"/>
    <x v="0"/>
    <x v="0"/>
    <x v="0"/>
    <x v="5"/>
    <x v="0"/>
    <x v="1"/>
    <x v="0"/>
    <n v="-302.89"/>
    <n v="-323.64"/>
    <x v="0"/>
    <x v="0"/>
    <x v="0"/>
    <n v="0"/>
    <n v="302.89"/>
    <n v="3365.4"/>
    <x v="0"/>
    <s v="TetcoM3 Buy Financial - N73425.8"/>
  </r>
  <r>
    <n v="27285"/>
    <n v="822"/>
    <d v="2001-08-20T00:00:00"/>
    <x v="24"/>
    <n v="9995965"/>
    <x v="6"/>
    <x v="0"/>
    <n v="4841.84"/>
    <n v="71360"/>
    <n v="66783.990000000005"/>
    <n v="71360"/>
    <n v="7.2499999999999995E-2"/>
    <n v="0.08"/>
    <x v="0"/>
    <n v="5708.8"/>
    <n v="535.2000000000005"/>
    <n v="500.87992500000047"/>
    <x v="0"/>
    <x v="0"/>
    <x v="0"/>
    <x v="6"/>
    <x v="0"/>
    <x v="1"/>
    <x v="0"/>
    <n v="-834.8"/>
    <n v="-892"/>
    <x v="0"/>
    <x v="2"/>
    <x v="0"/>
    <n v="0"/>
    <n v="834.8"/>
    <n v="66783.990000000005"/>
    <x v="0"/>
    <m/>
  </r>
  <r>
    <n v="23803"/>
    <n v="348"/>
    <d v="2001-03-19T00:00:00"/>
    <x v="24"/>
    <n v="9992816"/>
    <x v="8"/>
    <x v="0"/>
    <n v="-275185.28999999998"/>
    <n v="-63221"/>
    <n v="-59166.91"/>
    <n v="63221"/>
    <n v="4.6509999999999998"/>
    <n v="3.5350000000000001"/>
    <x v="0"/>
    <n v="-223486.23500000002"/>
    <n v="70554.635999999984"/>
    <n v="66030.271559999979"/>
    <x v="1"/>
    <x v="0"/>
    <x v="1"/>
    <x v="8"/>
    <x v="0"/>
    <x v="0"/>
    <x v="0"/>
    <n v="65083.6"/>
    <n v="69543.100000000006"/>
    <x v="0"/>
    <x v="0"/>
    <x v="0"/>
    <n v="-59166.91"/>
    <n v="-65083.6"/>
    <n v="0"/>
    <x v="0"/>
    <s v="DS #000348"/>
  </r>
  <r>
    <n v="23886"/>
    <n v="393"/>
    <d v="2001-03-29T00:00:00"/>
    <x v="24"/>
    <n v="9992931"/>
    <x v="8"/>
    <x v="0"/>
    <n v="-396342.76"/>
    <n v="-100000"/>
    <n v="-93587.43"/>
    <n v="100000"/>
    <n v="4.2350000000000003"/>
    <n v="3.5350000000000001"/>
    <x v="0"/>
    <n v="-353500"/>
    <n v="70000"/>
    <n v="65511.201000000008"/>
    <x v="1"/>
    <x v="0"/>
    <x v="1"/>
    <x v="8"/>
    <x v="0"/>
    <x v="0"/>
    <x v="0"/>
    <n v="64013.8"/>
    <n v="68400"/>
    <x v="0"/>
    <x v="1"/>
    <x v="0"/>
    <n v="-93587.43"/>
    <n v="-64013.8"/>
    <n v="0"/>
    <x v="0"/>
    <s v="DS #000393"/>
  </r>
  <r>
    <n v="24832"/>
    <n v="538"/>
    <d v="2001-05-23T00:00:00"/>
    <x v="24"/>
    <n v="9993716"/>
    <x v="8"/>
    <x v="0"/>
    <n v="-8104671.2599999998"/>
    <n v="-2000000"/>
    <n v="-1871748.56"/>
    <n v="2000000"/>
    <n v="4.33"/>
    <n v="3.5350000000000001"/>
    <x v="0"/>
    <n v="-7070000"/>
    <n v="1590000"/>
    <n v="1488040.1051999999"/>
    <x v="1"/>
    <x v="0"/>
    <x v="1"/>
    <x v="8"/>
    <x v="0"/>
    <x v="0"/>
    <x v="0"/>
    <n v="1458092.13"/>
    <n v="1558000"/>
    <x v="0"/>
    <x v="11"/>
    <x v="0"/>
    <n v="-1871748.56"/>
    <n v="-1458092.13"/>
    <n v="0"/>
    <x v="0"/>
    <m/>
  </r>
  <r>
    <n v="27878"/>
    <n v="831"/>
    <d v="2001-08-23T00:00:00"/>
    <x v="24"/>
    <n v="9996555"/>
    <x v="8"/>
    <x v="0"/>
    <n v="-30140.7"/>
    <n v="-8453"/>
    <n v="-7910.95"/>
    <n v="8453"/>
    <n v="3.81"/>
    <n v="3.5350000000000001"/>
    <x v="0"/>
    <n v="-29881.355"/>
    <n v="2324.5749999999998"/>
    <n v="2175.5112499999991"/>
    <x v="1"/>
    <x v="0"/>
    <x v="1"/>
    <x v="8"/>
    <x v="0"/>
    <x v="0"/>
    <x v="0"/>
    <n v="2048.9299999999998"/>
    <n v="2189.33"/>
    <x v="0"/>
    <x v="9"/>
    <x v="0"/>
    <n v="-7910.95"/>
    <n v="-2048.9299999999998"/>
    <n v="0"/>
    <x v="0"/>
    <m/>
  </r>
  <r>
    <n v="28304"/>
    <n v="878"/>
    <d v="2001-09-24T00:00:00"/>
    <x v="24"/>
    <n v="9996818"/>
    <x v="8"/>
    <x v="0"/>
    <n v="-34485.51"/>
    <n v="-10944"/>
    <n v="-10242.209999999999"/>
    <n v="10944"/>
    <n v="3.367"/>
    <n v="3.5350000000000001"/>
    <x v="0"/>
    <n v="-38687.040000000001"/>
    <n v="-1838.5920000000017"/>
    <n v="-1720.6912800000014"/>
    <x v="1"/>
    <x v="0"/>
    <x v="1"/>
    <x v="8"/>
    <x v="0"/>
    <x v="0"/>
    <x v="0"/>
    <n v="-1884.57"/>
    <n v="-2013.7"/>
    <x v="0"/>
    <x v="2"/>
    <x v="0"/>
    <n v="-10242.209999999999"/>
    <n v="1884.57"/>
    <n v="0"/>
    <x v="0"/>
    <m/>
  </r>
  <r>
    <n v="9918"/>
    <m/>
    <d v="2000-07-07T00:00:00"/>
    <x v="24"/>
    <n v="319918"/>
    <x v="8"/>
    <x v="0"/>
    <n v="62.63"/>
    <n v="30"/>
    <n v="28.08"/>
    <n v="30"/>
    <n v="2.2307999999999999"/>
    <n v="3.55"/>
    <x v="0"/>
    <n v="106.5"/>
    <n v="39.576000000000001"/>
    <n v="37.043135999999997"/>
    <x v="1"/>
    <x v="0"/>
    <x v="1"/>
    <x v="8"/>
    <x v="0"/>
    <x v="1"/>
    <x v="0"/>
    <n v="37.07"/>
    <n v="39.61"/>
    <x v="0"/>
    <x v="2"/>
    <x v="0"/>
    <n v="28.08"/>
    <n v="-37.07"/>
    <n v="0"/>
    <x v="0"/>
    <s v="Nymex Buy N73425.2"/>
  </r>
  <r>
    <n v="22575"/>
    <n v="295"/>
    <d v="2001-02-16T00:00:00"/>
    <x v="24"/>
    <n v="9991566"/>
    <x v="8"/>
    <x v="0"/>
    <n v="293162.62"/>
    <n v="70000"/>
    <n v="65511.199999999997"/>
    <n v="70000"/>
    <n v="4.4749999999999996"/>
    <n v="3.55"/>
    <x v="0"/>
    <n v="248500"/>
    <n v="-64750"/>
    <n v="-60597.86"/>
    <x v="1"/>
    <x v="0"/>
    <x v="1"/>
    <x v="8"/>
    <x v="0"/>
    <x v="1"/>
    <x v="0"/>
    <n v="-60532.35"/>
    <n v="-64680"/>
    <x v="0"/>
    <x v="0"/>
    <x v="0"/>
    <n v="65511.199999999997"/>
    <n v="60532.35"/>
    <n v="0"/>
    <x v="0"/>
    <s v="DS #000295"/>
  </r>
  <r>
    <n v="24224"/>
    <n v="412"/>
    <d v="2001-04-18T00:00:00"/>
    <x v="24"/>
    <n v="9993198"/>
    <x v="8"/>
    <x v="0"/>
    <n v="68533.600000000006"/>
    <n v="16662"/>
    <n v="15593.54"/>
    <n v="16662"/>
    <n v="4.3949999999999996"/>
    <n v="3.55"/>
    <x v="0"/>
    <n v="59150.1"/>
    <n v="-14079.39"/>
    <n v="-13176.541299999997"/>
    <x v="1"/>
    <x v="0"/>
    <x v="1"/>
    <x v="8"/>
    <x v="0"/>
    <x v="1"/>
    <x v="0"/>
    <n v="-13160.95"/>
    <n v="-14062.73"/>
    <x v="0"/>
    <x v="2"/>
    <x v="0"/>
    <n v="15593.54"/>
    <n v="13160.95"/>
    <n v="0"/>
    <x v="0"/>
    <s v="DS#000412"/>
  </r>
  <r>
    <n v="24455"/>
    <n v="438"/>
    <d v="2001-04-26T00:00:00"/>
    <x v="24"/>
    <n v="9993420"/>
    <x v="8"/>
    <x v="0"/>
    <n v="12945"/>
    <n v="3069"/>
    <n v="2872.2"/>
    <n v="3069"/>
    <n v="4.5069999999999997"/>
    <n v="3.55"/>
    <x v="0"/>
    <n v="10894.95"/>
    <n v="-2937.0329999999994"/>
    <n v="-2748.6953999999996"/>
    <x v="1"/>
    <x v="0"/>
    <x v="1"/>
    <x v="8"/>
    <x v="0"/>
    <x v="1"/>
    <x v="0"/>
    <n v="-2745.82"/>
    <n v="-2933.96"/>
    <x v="0"/>
    <x v="0"/>
    <x v="0"/>
    <n v="2872.2"/>
    <n v="2745.82"/>
    <n v="0"/>
    <x v="0"/>
    <s v="DS #000438"/>
  </r>
  <r>
    <n v="24533"/>
    <n v="451"/>
    <d v="2001-05-07T00:00:00"/>
    <x v="24"/>
    <n v="9993481"/>
    <x v="8"/>
    <x v="0"/>
    <n v="404297.69"/>
    <n v="100000"/>
    <n v="93587.43"/>
    <n v="100000"/>
    <n v="4.32"/>
    <n v="3.55"/>
    <x v="0"/>
    <n v="355000"/>
    <n v="-77000"/>
    <n v="-72062.321100000045"/>
    <x v="1"/>
    <x v="0"/>
    <x v="1"/>
    <x v="8"/>
    <x v="0"/>
    <x v="1"/>
    <x v="0"/>
    <n v="-71968.73"/>
    <n v="-76900"/>
    <x v="0"/>
    <x v="1"/>
    <x v="0"/>
    <n v="93587.43"/>
    <n v="71968.73"/>
    <n v="0"/>
    <x v="0"/>
    <s v="DS #000451"/>
  </r>
  <r>
    <n v="24748"/>
    <n v="529"/>
    <d v="2001-05-17T00:00:00"/>
    <x v="24"/>
    <n v="9993675"/>
    <x v="8"/>
    <x v="0"/>
    <n v="6504.22"/>
    <n v="1590"/>
    <n v="1488.04"/>
    <n v="1590"/>
    <n v="4.3710000000000004"/>
    <n v="3.55"/>
    <x v="0"/>
    <n v="5644.5"/>
    <n v="-1305.3900000000001"/>
    <n v="-1221.6808400000009"/>
    <x v="1"/>
    <x v="0"/>
    <x v="1"/>
    <x v="8"/>
    <x v="0"/>
    <x v="1"/>
    <x v="0"/>
    <n v="-1220.19"/>
    <n v="-1303.8"/>
    <x v="0"/>
    <x v="0"/>
    <x v="0"/>
    <n v="1488.04"/>
    <n v="1220.19"/>
    <n v="0"/>
    <x v="0"/>
    <m/>
  </r>
  <r>
    <n v="24870"/>
    <n v="549"/>
    <d v="2001-05-24T00:00:00"/>
    <x v="24"/>
    <n v="9993754"/>
    <x v="8"/>
    <x v="0"/>
    <n v="117487.33"/>
    <n v="28155"/>
    <n v="26349.54"/>
    <n v="28155"/>
    <n v="4.4588000000000001"/>
    <n v="3.55"/>
    <x v="0"/>
    <n v="99950.25"/>
    <n v="-25587.264000000006"/>
    <n v="-23946.461952000009"/>
    <x v="1"/>
    <x v="0"/>
    <x v="1"/>
    <x v="8"/>
    <x v="0"/>
    <x v="1"/>
    <x v="0"/>
    <n v="-23920.11"/>
    <n v="-25559.11"/>
    <x v="0"/>
    <x v="0"/>
    <x v="0"/>
    <n v="26349.54"/>
    <n v="23920.11"/>
    <n v="0"/>
    <x v="0"/>
    <m/>
  </r>
  <r>
    <n v="25068"/>
    <n v="593"/>
    <d v="2001-06-06T00:00:00"/>
    <x v="24"/>
    <n v="9993887"/>
    <x v="8"/>
    <x v="0"/>
    <n v="81421.09"/>
    <n v="21455"/>
    <n v="20079.18"/>
    <n v="21455"/>
    <n v="4.0549999999999997"/>
    <n v="3.55"/>
    <x v="0"/>
    <n v="76165.25"/>
    <n v="-10834.774999999998"/>
    <n v="-10139.985899999998"/>
    <x v="1"/>
    <x v="0"/>
    <x v="1"/>
    <x v="8"/>
    <x v="0"/>
    <x v="1"/>
    <x v="0"/>
    <n v="-10119.91"/>
    <n v="-10813.32"/>
    <x v="0"/>
    <x v="0"/>
    <x v="0"/>
    <n v="20079.18"/>
    <n v="10119.91"/>
    <n v="0"/>
    <x v="0"/>
    <m/>
  </r>
  <r>
    <n v="25071"/>
    <n v="445"/>
    <d v="2001-06-06T00:00:00"/>
    <x v="24"/>
    <n v="9993440"/>
    <x v="8"/>
    <x v="0"/>
    <n v="9361.7199999999993"/>
    <n v="2218"/>
    <n v="2075.77"/>
    <n v="2218"/>
    <n v="4.51"/>
    <n v="3.55"/>
    <x v="0"/>
    <n v="7873.9"/>
    <n v="-2129.2800000000002"/>
    <n v="-1992.7392"/>
    <x v="1"/>
    <x v="0"/>
    <x v="1"/>
    <x v="8"/>
    <x v="0"/>
    <x v="1"/>
    <x v="0"/>
    <n v="-1990.66"/>
    <n v="-2127.06"/>
    <x v="0"/>
    <x v="0"/>
    <x v="0"/>
    <n v="2075.77"/>
    <n v="1990.66"/>
    <n v="0"/>
    <x v="0"/>
    <s v="DS #000445"/>
  </r>
  <r>
    <n v="26646"/>
    <n v="725"/>
    <d v="2001-07-09T00:00:00"/>
    <x v="24"/>
    <n v="9995438"/>
    <x v="8"/>
    <x v="0"/>
    <n v="12067.06"/>
    <n v="3151"/>
    <n v="2948.94"/>
    <n v="3151"/>
    <n v="4.0919999999999996"/>
    <n v="3.55"/>
    <x v="0"/>
    <n v="11186.05"/>
    <n v="-1707.8419999999994"/>
    <n v="-1598.3254799999995"/>
    <x v="1"/>
    <x v="0"/>
    <x v="1"/>
    <x v="8"/>
    <x v="0"/>
    <x v="1"/>
    <x v="0"/>
    <n v="-1595.38"/>
    <n v="-1704.69"/>
    <x v="0"/>
    <x v="0"/>
    <x v="0"/>
    <n v="2948.94"/>
    <n v="1595.38"/>
    <n v="0"/>
    <x v="0"/>
    <m/>
  </r>
  <r>
    <n v="26851"/>
    <n v="709"/>
    <d v="2001-07-27T00:00:00"/>
    <x v="24"/>
    <n v="9994223"/>
    <x v="8"/>
    <x v="0"/>
    <n v="45359.839999999997"/>
    <n v="12524"/>
    <n v="11720.89"/>
    <n v="12524"/>
    <n v="3.87"/>
    <n v="3.55"/>
    <x v="0"/>
    <n v="44460.2"/>
    <n v="-4007.68"/>
    <n v="-3750.6848000000032"/>
    <x v="1"/>
    <x v="0"/>
    <x v="1"/>
    <x v="8"/>
    <x v="0"/>
    <x v="1"/>
    <x v="0"/>
    <n v="-3738.96"/>
    <n v="-3995.16"/>
    <x v="0"/>
    <x v="2"/>
    <x v="0"/>
    <n v="11720.89"/>
    <n v="3738.96"/>
    <n v="0"/>
    <x v="0"/>
    <m/>
  </r>
  <r>
    <n v="28058"/>
    <n v="782"/>
    <d v="2001-09-10T00:00:00"/>
    <x v="24"/>
    <n v="9995718"/>
    <x v="8"/>
    <x v="0"/>
    <n v="45305.1"/>
    <n v="11804"/>
    <n v="11047.06"/>
    <n v="11804"/>
    <n v="4.1010999999999997"/>
    <n v="3.55"/>
    <x v="0"/>
    <n v="41904.199999999997"/>
    <n v="-6505.1843999999992"/>
    <n v="-6088.0347659999989"/>
    <x v="1"/>
    <x v="0"/>
    <x v="1"/>
    <x v="8"/>
    <x v="0"/>
    <x v="1"/>
    <x v="0"/>
    <n v="-6076.99"/>
    <n v="-6493.38"/>
    <x v="0"/>
    <x v="2"/>
    <x v="0"/>
    <n v="11047.06"/>
    <n v="6076.99"/>
    <n v="0"/>
    <x v="0"/>
    <m/>
  </r>
  <r>
    <n v="28092"/>
    <n v="831"/>
    <d v="2001-09-18T00:00:00"/>
    <x v="24"/>
    <n v="9996556"/>
    <x v="8"/>
    <x v="0"/>
    <n v="252778.26"/>
    <n v="70892"/>
    <n v="66346"/>
    <n v="70892"/>
    <n v="3.81"/>
    <n v="3.55"/>
    <x v="0"/>
    <n v="251666.6"/>
    <n v="-18431.919999999998"/>
    <n v="-17249.96"/>
    <x v="1"/>
    <x v="0"/>
    <x v="1"/>
    <x v="8"/>
    <x v="0"/>
    <x v="1"/>
    <x v="0"/>
    <n v="-17183.61"/>
    <n v="-18361.03"/>
    <x v="0"/>
    <x v="0"/>
    <x v="0"/>
    <n v="66346"/>
    <n v="17183.61"/>
    <n v="0"/>
    <x v="0"/>
    <m/>
  </r>
  <r>
    <n v="28093"/>
    <n v="831"/>
    <d v="2001-09-18T00:00:00"/>
    <x v="24"/>
    <n v="9996556"/>
    <x v="8"/>
    <x v="0"/>
    <n v="28882.02"/>
    <n v="8100"/>
    <n v="7580.58"/>
    <n v="8100"/>
    <n v="3.81"/>
    <n v="3.55"/>
    <x v="0"/>
    <n v="28755"/>
    <n v="-2106"/>
    <n v="-1970.9508000000017"/>
    <x v="1"/>
    <x v="0"/>
    <x v="1"/>
    <x v="8"/>
    <x v="0"/>
    <x v="1"/>
    <x v="0"/>
    <n v="-1963.37"/>
    <n v="-2097.9"/>
    <x v="0"/>
    <x v="10"/>
    <x v="0"/>
    <n v="7580.58"/>
    <n v="1963.37"/>
    <n v="0"/>
    <x v="0"/>
    <m/>
  </r>
  <r>
    <n v="28112"/>
    <n v="825"/>
    <d v="2001-09-18T00:00:00"/>
    <x v="24"/>
    <n v="9995961"/>
    <x v="8"/>
    <x v="0"/>
    <n v="46980.07"/>
    <n v="12340"/>
    <n v="11548.69"/>
    <n v="12340"/>
    <n v="4.0679999999999996"/>
    <n v="3.55"/>
    <x v="0"/>
    <n v="43807"/>
    <n v="-6392.12"/>
    <n v="-5982.221419999998"/>
    <x v="1"/>
    <x v="0"/>
    <x v="1"/>
    <x v="8"/>
    <x v="0"/>
    <x v="1"/>
    <x v="0"/>
    <n v="-5970.67"/>
    <n v="-6379.78"/>
    <x v="0"/>
    <x v="2"/>
    <x v="0"/>
    <n v="11548.69"/>
    <n v="5970.67"/>
    <n v="0"/>
    <x v="0"/>
    <m/>
  </r>
  <r>
    <n v="28134"/>
    <n v="823"/>
    <d v="2001-09-19T00:00:00"/>
    <x v="24"/>
    <n v="9995777"/>
    <x v="8"/>
    <x v="0"/>
    <n v="144163.56"/>
    <n v="38988"/>
    <n v="36487.870000000003"/>
    <n v="38988"/>
    <n v="3.9510000000000001"/>
    <n v="3.55"/>
    <x v="0"/>
    <n v="138407.4"/>
    <n v="-15634.188000000009"/>
    <n v="-14631.635870000009"/>
    <x v="1"/>
    <x v="0"/>
    <x v="1"/>
    <x v="8"/>
    <x v="0"/>
    <x v="1"/>
    <x v="0"/>
    <n v="-14595.15"/>
    <n v="-15595.2"/>
    <x v="0"/>
    <x v="2"/>
    <x v="0"/>
    <n v="36487.870000000003"/>
    <n v="14595.15"/>
    <n v="0"/>
    <x v="0"/>
    <m/>
  </r>
  <r>
    <n v="28136"/>
    <n v="856"/>
    <d v="2001-09-19T00:00:00"/>
    <x v="24"/>
    <n v="9996666"/>
    <x v="8"/>
    <x v="0"/>
    <n v="144547.9"/>
    <n v="43119"/>
    <n v="40353.96"/>
    <n v="43119"/>
    <n v="3.5819999999999999"/>
    <n v="3.55"/>
    <x v="0"/>
    <n v="153072.45000000001"/>
    <n v="-1379.8080000000011"/>
    <n v="-1291.3267200000012"/>
    <x v="1"/>
    <x v="0"/>
    <x v="1"/>
    <x v="8"/>
    <x v="0"/>
    <x v="1"/>
    <x v="0"/>
    <n v="-1250.97"/>
    <n v="-1336.69"/>
    <x v="0"/>
    <x v="0"/>
    <x v="0"/>
    <n v="40353.96"/>
    <n v="1250.97"/>
    <n v="0"/>
    <x v="0"/>
    <m/>
  </r>
  <r>
    <n v="28140"/>
    <n v="856"/>
    <d v="2001-09-19T00:00:00"/>
    <x v="24"/>
    <n v="9996666"/>
    <x v="8"/>
    <x v="0"/>
    <n v="94588.54"/>
    <n v="28216"/>
    <n v="26406.63"/>
    <n v="28216"/>
    <n v="3.5819999999999999"/>
    <n v="3.55"/>
    <x v="0"/>
    <n v="100166.8"/>
    <n v="-902.91200000000083"/>
    <n v="-845.01216000000079"/>
    <x v="1"/>
    <x v="0"/>
    <x v="1"/>
    <x v="8"/>
    <x v="0"/>
    <x v="1"/>
    <x v="0"/>
    <n v="-818.61"/>
    <n v="-874.7"/>
    <x v="0"/>
    <x v="2"/>
    <x v="0"/>
    <n v="26406.63"/>
    <n v="818.61"/>
    <n v="0"/>
    <x v="0"/>
    <m/>
  </r>
  <r>
    <n v="28142"/>
    <n v="856"/>
    <d v="2001-09-19T00:00:00"/>
    <x v="24"/>
    <n v="9996666"/>
    <x v="8"/>
    <x v="0"/>
    <n v="104189.54"/>
    <n v="31080"/>
    <n v="29086.97"/>
    <n v="31080"/>
    <n v="3.5819999999999999"/>
    <n v="3.55"/>
    <x v="0"/>
    <n v="110334"/>
    <n v="-994.56000000000085"/>
    <n v="-930.78304000000082"/>
    <x v="1"/>
    <x v="0"/>
    <x v="1"/>
    <x v="8"/>
    <x v="0"/>
    <x v="1"/>
    <x v="0"/>
    <n v="-901.7"/>
    <n v="-963.48"/>
    <x v="0"/>
    <x v="9"/>
    <x v="0"/>
    <n v="29086.97"/>
    <n v="901.7"/>
    <n v="0"/>
    <x v="0"/>
    <m/>
  </r>
  <r>
    <n v="28303"/>
    <n v="878"/>
    <d v="2001-09-24T00:00:00"/>
    <x v="24"/>
    <n v="9996818"/>
    <x v="8"/>
    <x v="0"/>
    <n v="27159.23"/>
    <n v="8619"/>
    <n v="8066.3"/>
    <n v="8619"/>
    <n v="3.367"/>
    <n v="3.55"/>
    <x v="0"/>
    <n v="30597.45"/>
    <n v="1577.2769999999985"/>
    <n v="1476.1328999999987"/>
    <x v="1"/>
    <x v="0"/>
    <x v="1"/>
    <x v="8"/>
    <x v="0"/>
    <x v="1"/>
    <x v="0"/>
    <n v="1484.2"/>
    <n v="1585.9"/>
    <x v="0"/>
    <x v="1"/>
    <x v="0"/>
    <n v="8066.3"/>
    <n v="-1484.2"/>
    <n v="0"/>
    <x v="0"/>
    <m/>
  </r>
  <r>
    <n v="27284"/>
    <n v="824"/>
    <d v="2001-08-20T00:00:00"/>
    <x v="25"/>
    <n v="9995964"/>
    <x v="3"/>
    <x v="0"/>
    <n v="-3664.98"/>
    <n v="314646"/>
    <n v="293198.8"/>
    <n v="314646"/>
    <n v="-1.2500000000000001E-2"/>
    <n v="-7.4999999999999997E-3"/>
    <x v="0"/>
    <n v="-2359.8449999999998"/>
    <n v="1573.23"/>
    <n v="1465.9940000000001"/>
    <x v="0"/>
    <x v="0"/>
    <x v="0"/>
    <x v="3"/>
    <x v="0"/>
    <x v="1"/>
    <x v="0"/>
    <n v="-3664.98"/>
    <n v="-3933.07"/>
    <x v="0"/>
    <x v="2"/>
    <x v="0"/>
    <n v="0"/>
    <n v="3664.98"/>
    <n v="293198.8"/>
    <x v="0"/>
    <m/>
  </r>
  <r>
    <n v="9941"/>
    <m/>
    <d v="2000-07-07T00:00:00"/>
    <x v="25"/>
    <n v="319941"/>
    <x v="4"/>
    <x v="0"/>
    <n v="166.39"/>
    <n v="-3968"/>
    <n v="-3697.53"/>
    <n v="3968"/>
    <n v="-4.4999999999999998E-2"/>
    <n v="-4.4999999999999998E-2"/>
    <x v="0"/>
    <n v="178.56"/>
    <n v="0"/>
    <n v="0"/>
    <x v="0"/>
    <x v="0"/>
    <x v="0"/>
    <x v="4"/>
    <x v="0"/>
    <x v="0"/>
    <x v="0"/>
    <n v="64.709999999999994"/>
    <n v="69.44"/>
    <x v="0"/>
    <x v="0"/>
    <x v="0"/>
    <n v="0"/>
    <n v="-64.709999999999994"/>
    <n v="-3697.53"/>
    <x v="0"/>
    <s v="Tetco-ELA Sale Financial - N73425.A"/>
  </r>
  <r>
    <n v="9952"/>
    <m/>
    <d v="2000-07-07T00:00:00"/>
    <x v="25"/>
    <n v="319952"/>
    <x v="5"/>
    <x v="0"/>
    <n v="2915.27"/>
    <n v="3596"/>
    <n v="3350.89"/>
    <n v="3596"/>
    <n v="0.87"/>
    <n v="1.1499999999999999"/>
    <x v="0"/>
    <n v="4135.3999999999996"/>
    <n v="1006.88"/>
    <n v="938.24919999999963"/>
    <x v="0"/>
    <x v="0"/>
    <x v="0"/>
    <x v="5"/>
    <x v="0"/>
    <x v="1"/>
    <x v="0"/>
    <n v="569.65"/>
    <n v="611.32000000000005"/>
    <x v="0"/>
    <x v="0"/>
    <x v="0"/>
    <n v="0"/>
    <n v="-569.65"/>
    <n v="3350.89"/>
    <x v="0"/>
    <s v="TetcoM3 Buy Financial - N73425.8"/>
  </r>
  <r>
    <n v="27285"/>
    <n v="822"/>
    <d v="2001-08-20T00:00:00"/>
    <x v="25"/>
    <n v="9995965"/>
    <x v="6"/>
    <x v="0"/>
    <n v="5545.31"/>
    <n v="82082"/>
    <n v="76487.05"/>
    <n v="82082"/>
    <n v="7.2499999999999995E-2"/>
    <n v="0.08"/>
    <x v="0"/>
    <n v="6566.56"/>
    <n v="615.61500000000058"/>
    <n v="573.65287500000056"/>
    <x v="0"/>
    <x v="0"/>
    <x v="0"/>
    <x v="6"/>
    <x v="0"/>
    <x v="1"/>
    <x v="0"/>
    <n v="-956.09"/>
    <n v="-1026.02"/>
    <x v="0"/>
    <x v="2"/>
    <x v="0"/>
    <n v="0"/>
    <n v="956.09"/>
    <n v="76487.05"/>
    <x v="0"/>
    <m/>
  </r>
  <r>
    <n v="23803"/>
    <n v="348"/>
    <d v="2001-03-19T00:00:00"/>
    <x v="25"/>
    <n v="9992816"/>
    <x v="8"/>
    <x v="0"/>
    <n v="-315988.74"/>
    <n v="-72288"/>
    <n v="-67360.639999999999"/>
    <n v="72288"/>
    <n v="4.6909999999999998"/>
    <n v="3.5449999999999999"/>
    <x v="0"/>
    <n v="-256260.96"/>
    <n v="82842.047999999995"/>
    <n v="77195.293439999994"/>
    <x v="1"/>
    <x v="0"/>
    <x v="1"/>
    <x v="8"/>
    <x v="0"/>
    <x v="0"/>
    <x v="0"/>
    <n v="72412.679999999993"/>
    <n v="77709.600000000006"/>
    <x v="0"/>
    <x v="0"/>
    <x v="0"/>
    <n v="-67360.639999999999"/>
    <n v="-72412.679999999993"/>
    <n v="0"/>
    <x v="0"/>
    <s v="DS #000348"/>
  </r>
  <r>
    <n v="24832"/>
    <n v="538"/>
    <d v="2001-05-23T00:00:00"/>
    <x v="25"/>
    <n v="9993716"/>
    <x v="8"/>
    <x v="0"/>
    <n v="-9683650.5500000007"/>
    <n v="-2400000"/>
    <n v="-2236408.9"/>
    <n v="2400000"/>
    <n v="4.33"/>
    <n v="3.5449999999999999"/>
    <x v="0"/>
    <n v="-8508000"/>
    <n v="1884000"/>
    <n v="1755580.9865000003"/>
    <x v="1"/>
    <x v="0"/>
    <x v="1"/>
    <x v="8"/>
    <x v="0"/>
    <x v="0"/>
    <x v="0"/>
    <n v="1596795.96"/>
    <n v="1713600"/>
    <x v="0"/>
    <x v="11"/>
    <x v="0"/>
    <n v="-2236408.9"/>
    <n v="-1596795.96"/>
    <n v="0"/>
    <x v="0"/>
    <m/>
  </r>
  <r>
    <n v="27878"/>
    <n v="831"/>
    <d v="2001-08-23T00:00:00"/>
    <x v="25"/>
    <n v="9996555"/>
    <x v="8"/>
    <x v="0"/>
    <n v="-21394.1"/>
    <n v="-6026"/>
    <n v="-5615.25"/>
    <n v="6026"/>
    <n v="3.81"/>
    <n v="3.5449999999999999"/>
    <x v="0"/>
    <n v="-21362.17"/>
    <n v="1596.89"/>
    <n v="1488.0412500000007"/>
    <x v="1"/>
    <x v="0"/>
    <x v="1"/>
    <x v="8"/>
    <x v="0"/>
    <x v="0"/>
    <x v="0"/>
    <n v="1089.3599999999999"/>
    <n v="1169.04"/>
    <x v="0"/>
    <x v="9"/>
    <x v="0"/>
    <n v="-5615.25"/>
    <n v="-1089.3599999999999"/>
    <n v="0"/>
    <x v="0"/>
    <m/>
  </r>
  <r>
    <n v="28304"/>
    <n v="878"/>
    <d v="2001-09-24T00:00:00"/>
    <x v="25"/>
    <n v="9996818"/>
    <x v="8"/>
    <x v="0"/>
    <n v="-183218.99"/>
    <n v="-57458"/>
    <n v="-53541.49"/>
    <n v="57458"/>
    <n v="3.4220000000000002"/>
    <n v="3.5449999999999999"/>
    <x v="0"/>
    <n v="-203688.61"/>
    <n v="-7067.3339999999871"/>
    <n v="-6585.6032699999878"/>
    <x v="1"/>
    <x v="0"/>
    <x v="1"/>
    <x v="8"/>
    <x v="0"/>
    <x v="0"/>
    <x v="0"/>
    <n v="-10387.049999999999"/>
    <n v="-11146.85"/>
    <x v="0"/>
    <x v="2"/>
    <x v="0"/>
    <n v="-53541.49"/>
    <n v="10387.049999999999"/>
    <n v="0"/>
    <x v="0"/>
    <m/>
  </r>
  <r>
    <n v="22575"/>
    <n v="295"/>
    <d v="2001-02-16T00:00:00"/>
    <x v="25"/>
    <n v="9991566"/>
    <x v="8"/>
    <x v="0"/>
    <n v="333597.65999999997"/>
    <n v="80000"/>
    <n v="74546.960000000006"/>
    <n v="80000"/>
    <n v="4.4749999999999996"/>
    <n v="3.56"/>
    <x v="0"/>
    <n v="284800"/>
    <n v="-73200"/>
    <n v="-68210.468399999969"/>
    <x v="1"/>
    <x v="0"/>
    <x v="1"/>
    <x v="8"/>
    <x v="0"/>
    <x v="1"/>
    <x v="0"/>
    <n v="-64035.839999999997"/>
    <n v="-68720"/>
    <x v="0"/>
    <x v="0"/>
    <x v="0"/>
    <n v="74546.960000000006"/>
    <n v="64035.839999999997"/>
    <n v="0"/>
    <x v="0"/>
    <s v="DS #000295"/>
  </r>
  <r>
    <n v="24224"/>
    <n v="412"/>
    <d v="2001-04-18T00:00:00"/>
    <x v="25"/>
    <n v="9993198"/>
    <x v="8"/>
    <x v="0"/>
    <n v="77326.899999999994"/>
    <n v="18711"/>
    <n v="17435.599999999999"/>
    <n v="18711"/>
    <n v="4.4349999999999996"/>
    <n v="3.56"/>
    <x v="0"/>
    <n v="66611.16"/>
    <n v="-16372.124999999991"/>
    <n v="-15256.15"/>
    <x v="1"/>
    <x v="0"/>
    <x v="1"/>
    <x v="8"/>
    <x v="0"/>
    <x v="1"/>
    <x v="0"/>
    <n v="-14279.76"/>
    <n v="-15324.31"/>
    <x v="0"/>
    <x v="2"/>
    <x v="0"/>
    <n v="17435.599999999999"/>
    <n v="14279.76"/>
    <n v="0"/>
    <x v="0"/>
    <s v="DS#000412"/>
  </r>
  <r>
    <n v="24455"/>
    <n v="438"/>
    <d v="2001-04-26T00:00:00"/>
    <x v="25"/>
    <n v="9993420"/>
    <x v="8"/>
    <x v="0"/>
    <n v="10719.77"/>
    <n v="2530"/>
    <n v="2357.5500000000002"/>
    <n v="2530"/>
    <n v="4.5469999999999997"/>
    <n v="3.56"/>
    <x v="0"/>
    <n v="9006.7999999999993"/>
    <n v="-2497.11"/>
    <n v="-2326.9018499999993"/>
    <x v="1"/>
    <x v="0"/>
    <x v="1"/>
    <x v="8"/>
    <x v="0"/>
    <x v="1"/>
    <x v="0"/>
    <n v="-2194.88"/>
    <n v="-2355.4299999999998"/>
    <x v="0"/>
    <x v="0"/>
    <x v="0"/>
    <n v="2357.5500000000002"/>
    <n v="2194.88"/>
    <n v="0"/>
    <x v="0"/>
    <s v="DS #000438"/>
  </r>
  <r>
    <n v="24870"/>
    <n v="549"/>
    <d v="2001-05-24T00:00:00"/>
    <x v="25"/>
    <n v="9993754"/>
    <x v="8"/>
    <x v="0"/>
    <n v="133853.32"/>
    <n v="31887"/>
    <n v="29713.49"/>
    <n v="31887"/>
    <n v="4.5048000000000004"/>
    <n v="3.56"/>
    <x v="0"/>
    <n v="113517.72"/>
    <n v="-30126.83760000001"/>
    <n v="-28073.30535200001"/>
    <x v="1"/>
    <x v="0"/>
    <x v="1"/>
    <x v="8"/>
    <x v="0"/>
    <x v="1"/>
    <x v="0"/>
    <n v="-26409.35"/>
    <n v="-28341.17"/>
    <x v="0"/>
    <x v="0"/>
    <x v="0"/>
    <n v="29713.49"/>
    <n v="26409.35"/>
    <n v="0"/>
    <x v="0"/>
    <m/>
  </r>
  <r>
    <n v="25068"/>
    <n v="593"/>
    <d v="2001-06-06T00:00:00"/>
    <x v="25"/>
    <n v="9993887"/>
    <x v="8"/>
    <x v="0"/>
    <n v="87625.72"/>
    <n v="23190"/>
    <n v="21609.3"/>
    <n v="23190"/>
    <n v="4.0549999999999997"/>
    <n v="3.56"/>
    <x v="0"/>
    <n v="82556.399999999994"/>
    <n v="-11479.05"/>
    <n v="-10696.603499999992"/>
    <x v="1"/>
    <x v="0"/>
    <x v="1"/>
    <x v="8"/>
    <x v="0"/>
    <x v="1"/>
    <x v="0"/>
    <n v="-9486.48"/>
    <n v="-10180.41"/>
    <x v="0"/>
    <x v="0"/>
    <x v="0"/>
    <n v="21609.3"/>
    <n v="9486.48"/>
    <n v="0"/>
    <x v="0"/>
    <m/>
  </r>
  <r>
    <n v="25071"/>
    <n v="445"/>
    <d v="2001-06-06T00:00:00"/>
    <x v="25"/>
    <n v="9993440"/>
    <x v="8"/>
    <x v="0"/>
    <n v="10126.700000000001"/>
    <n v="2378"/>
    <n v="2215.91"/>
    <n v="2378"/>
    <n v="4.57"/>
    <n v="3.56"/>
    <x v="0"/>
    <n v="8465.68"/>
    <n v="-2401.7800000000002"/>
    <n v="-2238.0691000000002"/>
    <x v="1"/>
    <x v="0"/>
    <x v="1"/>
    <x v="8"/>
    <x v="0"/>
    <x v="1"/>
    <x v="0"/>
    <n v="-2113.98"/>
    <n v="-2268.61"/>
    <x v="0"/>
    <x v="0"/>
    <x v="0"/>
    <n v="2215.91"/>
    <n v="2113.98"/>
    <n v="0"/>
    <x v="0"/>
    <s v="DS #000445"/>
  </r>
  <r>
    <n v="26646"/>
    <n v="725"/>
    <d v="2001-07-09T00:00:00"/>
    <x v="25"/>
    <n v="9995438"/>
    <x v="8"/>
    <x v="0"/>
    <n v="12041.25"/>
    <n v="3116"/>
    <n v="2903.6"/>
    <n v="3116"/>
    <n v="4.1470000000000002"/>
    <n v="3.56"/>
    <x v="0"/>
    <n v="11092.96"/>
    <n v="-1829.0920000000006"/>
    <n v="-1704.4132000000004"/>
    <x v="1"/>
    <x v="0"/>
    <x v="1"/>
    <x v="8"/>
    <x v="0"/>
    <x v="1"/>
    <x v="0"/>
    <n v="-1541.81"/>
    <n v="-1654.6"/>
    <x v="0"/>
    <x v="0"/>
    <x v="0"/>
    <n v="2903.6"/>
    <n v="1541.81"/>
    <n v="0"/>
    <x v="0"/>
    <m/>
  </r>
  <r>
    <n v="26851"/>
    <n v="709"/>
    <d v="2001-07-27T00:00:00"/>
    <x v="25"/>
    <n v="9994223"/>
    <x v="8"/>
    <x v="0"/>
    <n v="48764.92"/>
    <n v="13333"/>
    <n v="12424.18"/>
    <n v="13333"/>
    <n v="3.9249999999999998"/>
    <n v="3.56"/>
    <x v="0"/>
    <n v="47465.48"/>
    <n v="-4866.5449999999973"/>
    <n v="-4534.8256999999976"/>
    <x v="1"/>
    <x v="0"/>
    <x v="1"/>
    <x v="8"/>
    <x v="0"/>
    <x v="1"/>
    <x v="0"/>
    <n v="-3839.07"/>
    <n v="-4119.8999999999996"/>
    <x v="0"/>
    <x v="2"/>
    <x v="0"/>
    <n v="12424.18"/>
    <n v="3839.07"/>
    <n v="0"/>
    <x v="0"/>
    <m/>
  </r>
  <r>
    <n v="28058"/>
    <n v="782"/>
    <d v="2001-09-10T00:00:00"/>
    <x v="25"/>
    <n v="9995718"/>
    <x v="8"/>
    <x v="0"/>
    <n v="53166.68"/>
    <n v="13715"/>
    <n v="12780.15"/>
    <n v="13715"/>
    <n v="4.1600999999999999"/>
    <n v="3.56"/>
    <x v="0"/>
    <n v="48825.4"/>
    <n v="-8230.3714999999975"/>
    <n v="-7669.3680149999982"/>
    <x v="1"/>
    <x v="0"/>
    <x v="1"/>
    <x v="8"/>
    <x v="0"/>
    <x v="1"/>
    <x v="0"/>
    <n v="-6953.68"/>
    <n v="-7462.33"/>
    <x v="0"/>
    <x v="2"/>
    <x v="0"/>
    <n v="12780.15"/>
    <n v="6953.68"/>
    <n v="0"/>
    <x v="0"/>
    <m/>
  </r>
  <r>
    <n v="28092"/>
    <n v="831"/>
    <d v="2001-09-18T00:00:00"/>
    <x v="25"/>
    <n v="9996556"/>
    <x v="8"/>
    <x v="0"/>
    <n v="252728.04"/>
    <n v="71185"/>
    <n v="66332.820000000007"/>
    <n v="71185"/>
    <n v="3.81"/>
    <n v="3.56"/>
    <x v="0"/>
    <n v="253418.6"/>
    <n v="-17796.25"/>
    <n v="-16583.205000000002"/>
    <x v="1"/>
    <x v="0"/>
    <x v="1"/>
    <x v="8"/>
    <x v="0"/>
    <x v="1"/>
    <x v="0"/>
    <n v="-12868.57"/>
    <n v="-13809.89"/>
    <x v="0"/>
    <x v="0"/>
    <x v="0"/>
    <n v="66332.820000000007"/>
    <n v="12868.57"/>
    <n v="0"/>
    <x v="0"/>
    <m/>
  </r>
  <r>
    <n v="28093"/>
    <n v="831"/>
    <d v="2001-09-18T00:00:00"/>
    <x v="25"/>
    <n v="9996556"/>
    <x v="8"/>
    <x v="0"/>
    <n v="31952.69"/>
    <n v="9000"/>
    <n v="8386.5300000000007"/>
    <n v="9000"/>
    <n v="3.81"/>
    <n v="3.56"/>
    <x v="0"/>
    <n v="32040"/>
    <n v="-2250"/>
    <n v="-2096.6325000000002"/>
    <x v="1"/>
    <x v="0"/>
    <x v="1"/>
    <x v="8"/>
    <x v="0"/>
    <x v="1"/>
    <x v="0"/>
    <n v="-1626.99"/>
    <n v="-1746"/>
    <x v="0"/>
    <x v="10"/>
    <x v="0"/>
    <n v="8386.5300000000007"/>
    <n v="1626.99"/>
    <n v="0"/>
    <x v="0"/>
    <m/>
  </r>
  <r>
    <n v="28112"/>
    <n v="825"/>
    <d v="2001-09-18T00:00:00"/>
    <x v="25"/>
    <n v="9995961"/>
    <x v="8"/>
    <x v="0"/>
    <n v="74743.740000000005"/>
    <n v="19431"/>
    <n v="18106.53"/>
    <n v="19431"/>
    <n v="4.1280000000000001"/>
    <n v="3.56"/>
    <x v="0"/>
    <n v="69174.36"/>
    <n v="-11036.808000000001"/>
    <n v="-10284.509040000001"/>
    <x v="1"/>
    <x v="0"/>
    <x v="1"/>
    <x v="8"/>
    <x v="0"/>
    <x v="1"/>
    <x v="0"/>
    <n v="-9270.5400000000009"/>
    <n v="-9948.67"/>
    <x v="0"/>
    <x v="2"/>
    <x v="0"/>
    <n v="18106.53"/>
    <n v="9270.5400000000009"/>
    <n v="0"/>
    <x v="0"/>
    <m/>
  </r>
  <r>
    <n v="28134"/>
    <n v="823"/>
    <d v="2001-09-19T00:00:00"/>
    <x v="25"/>
    <n v="9995777"/>
    <x v="8"/>
    <x v="0"/>
    <n v="160727.94"/>
    <n v="43003"/>
    <n v="40071.79"/>
    <n v="43003"/>
    <n v="4.0110000000000001"/>
    <n v="3.56"/>
    <x v="0"/>
    <n v="153090.68"/>
    <n v="-19394.353000000003"/>
    <n v="-18072.377290000004"/>
    <x v="1"/>
    <x v="0"/>
    <x v="1"/>
    <x v="8"/>
    <x v="0"/>
    <x v="1"/>
    <x v="0"/>
    <n v="-15828.36"/>
    <n v="-16986.189999999999"/>
    <x v="0"/>
    <x v="2"/>
    <x v="0"/>
    <n v="40071.79"/>
    <n v="15828.36"/>
    <n v="0"/>
    <x v="0"/>
    <m/>
  </r>
  <r>
    <n v="28136"/>
    <n v="856"/>
    <d v="2001-09-19T00:00:00"/>
    <x v="25"/>
    <n v="9996666"/>
    <x v="8"/>
    <x v="0"/>
    <n v="151222.15"/>
    <n v="44608"/>
    <n v="41567.39"/>
    <n v="44608"/>
    <n v="3.6379999999999999"/>
    <n v="3.56"/>
    <x v="0"/>
    <n v="158804.48000000001"/>
    <n v="-3479.4239999999932"/>
    <n v="-3242.2564199999938"/>
    <x v="1"/>
    <x v="0"/>
    <x v="1"/>
    <x v="8"/>
    <x v="0"/>
    <x v="1"/>
    <x v="0"/>
    <n v="-914.48"/>
    <n v="-981.38"/>
    <x v="0"/>
    <x v="0"/>
    <x v="0"/>
    <n v="41567.39"/>
    <n v="914.48"/>
    <n v="0"/>
    <x v="0"/>
    <m/>
  </r>
  <r>
    <n v="28142"/>
    <n v="856"/>
    <d v="2001-09-19T00:00:00"/>
    <x v="25"/>
    <n v="9996666"/>
    <x v="8"/>
    <x v="0"/>
    <n v="108063.77"/>
    <n v="31877"/>
    <n v="29704.17"/>
    <n v="31877"/>
    <n v="3.6379999999999999"/>
    <n v="3.56"/>
    <x v="0"/>
    <n v="113482.12"/>
    <n v="-2486.4059999999949"/>
    <n v="-2316.9252599999954"/>
    <x v="1"/>
    <x v="0"/>
    <x v="1"/>
    <x v="8"/>
    <x v="0"/>
    <x v="1"/>
    <x v="0"/>
    <n v="-653.49"/>
    <n v="-701.29"/>
    <x v="0"/>
    <x v="9"/>
    <x v="0"/>
    <n v="29704.17"/>
    <n v="653.49"/>
    <n v="0"/>
    <x v="0"/>
    <m/>
  </r>
  <r>
    <n v="28303"/>
    <n v="878"/>
    <d v="2001-09-24T00:00:00"/>
    <x v="25"/>
    <n v="9996818"/>
    <x v="8"/>
    <x v="0"/>
    <n v="30682.12"/>
    <n v="9622"/>
    <n v="8966.14"/>
    <n v="9622"/>
    <n v="3.4220000000000002"/>
    <n v="3.56"/>
    <x v="0"/>
    <n v="34254.32"/>
    <n v="1327.8359999999991"/>
    <n v="1237.327319999999"/>
    <x v="1"/>
    <x v="0"/>
    <x v="1"/>
    <x v="8"/>
    <x v="0"/>
    <x v="1"/>
    <x v="0"/>
    <n v="1739.43"/>
    <n v="1866.67"/>
    <x v="0"/>
    <x v="1"/>
    <x v="0"/>
    <n v="8966.14"/>
    <n v="-1739.43"/>
    <n v="0"/>
    <x v="0"/>
    <m/>
  </r>
  <r>
    <n v="27284"/>
    <n v="824"/>
    <d v="2001-08-20T00:00:00"/>
    <x v="26"/>
    <n v="9995964"/>
    <x v="3"/>
    <x v="0"/>
    <n v="-3016.32"/>
    <n v="260097"/>
    <n v="241305.46"/>
    <n v="260097"/>
    <n v="-1.2500000000000001E-2"/>
    <n v="-7.4999999999999997E-3"/>
    <x v="0"/>
    <n v="-1950.7275"/>
    <n v="1300.4849999999999"/>
    <n v="1206.5273000000002"/>
    <x v="0"/>
    <x v="0"/>
    <x v="0"/>
    <x v="3"/>
    <x v="0"/>
    <x v="1"/>
    <x v="0"/>
    <n v="-3016.32"/>
    <n v="-3251.21"/>
    <x v="0"/>
    <x v="2"/>
    <x v="0"/>
    <n v="0"/>
    <n v="3016.32"/>
    <n v="241305.46"/>
    <x v="0"/>
    <m/>
  </r>
  <r>
    <n v="9941"/>
    <m/>
    <d v="2000-07-07T00:00:00"/>
    <x v="26"/>
    <n v="319941"/>
    <x v="4"/>
    <x v="0"/>
    <n v="137.75"/>
    <n v="-3712"/>
    <n v="-3443.81"/>
    <n v="3712"/>
    <n v="-0.04"/>
    <n v="-4.4999999999999998E-2"/>
    <x v="0"/>
    <n v="167.04"/>
    <n v="18.559999999999999"/>
    <n v="17.219049999999992"/>
    <x v="0"/>
    <x v="0"/>
    <x v="0"/>
    <x v="4"/>
    <x v="0"/>
    <x v="0"/>
    <x v="0"/>
    <n v="77.489999999999995"/>
    <n v="83.52"/>
    <x v="0"/>
    <x v="0"/>
    <x v="0"/>
    <n v="0"/>
    <n v="-77.489999999999995"/>
    <n v="-3443.81"/>
    <x v="0"/>
    <s v="Tetco-ELA Sale Financial - N73425.A"/>
  </r>
  <r>
    <n v="9952"/>
    <m/>
    <d v="2000-07-07T00:00:00"/>
    <x v="26"/>
    <n v="319952"/>
    <x v="5"/>
    <x v="0"/>
    <n v="1310.8"/>
    <n v="3364"/>
    <n v="3120.96"/>
    <n v="3364"/>
    <n v="0.42"/>
    <n v="1.1000000000000001"/>
    <x v="0"/>
    <n v="3700.4"/>
    <n v="2287.52"/>
    <n v="2122.2528000000007"/>
    <x v="0"/>
    <x v="0"/>
    <x v="0"/>
    <x v="5"/>
    <x v="0"/>
    <x v="1"/>
    <x v="0"/>
    <n v="1934.99"/>
    <n v="2085.6799999999998"/>
    <x v="0"/>
    <x v="0"/>
    <x v="0"/>
    <n v="0"/>
    <n v="-1934.99"/>
    <n v="3120.96"/>
    <x v="0"/>
    <s v="TetcoM3 Buy Financial - N73425.8"/>
  </r>
  <r>
    <n v="27285"/>
    <n v="822"/>
    <d v="2001-08-20T00:00:00"/>
    <x v="26"/>
    <n v="9995965"/>
    <x v="6"/>
    <x v="0"/>
    <n v="4563.79"/>
    <n v="67851"/>
    <n v="62948.89"/>
    <n v="67851"/>
    <n v="7.2499999999999995E-2"/>
    <n v="0.08"/>
    <x v="0"/>
    <n v="5428.08"/>
    <n v="508.88249999999999"/>
    <n v="472.11667500000044"/>
    <x v="0"/>
    <x v="0"/>
    <x v="0"/>
    <x v="6"/>
    <x v="0"/>
    <x v="1"/>
    <x v="0"/>
    <n v="-786.86"/>
    <n v="-848.14"/>
    <x v="0"/>
    <x v="2"/>
    <x v="0"/>
    <n v="0"/>
    <n v="786.86"/>
    <n v="62948.89"/>
    <x v="0"/>
    <m/>
  </r>
  <r>
    <n v="23803"/>
    <n v="348"/>
    <d v="2001-03-19T00:00:00"/>
    <x v="26"/>
    <n v="9992816"/>
    <x v="8"/>
    <x v="0"/>
    <n v="-292382.99"/>
    <n v="-68946"/>
    <n v="-63964.78"/>
    <n v="68946"/>
    <n v="4.5709999999999997"/>
    <n v="3.45"/>
    <x v="0"/>
    <n v="-237863.7"/>
    <n v="77288.465999999971"/>
    <n v="71704.518379999965"/>
    <x v="1"/>
    <x v="0"/>
    <x v="1"/>
    <x v="8"/>
    <x v="0"/>
    <x v="0"/>
    <x v="0"/>
    <n v="66203.539999999994"/>
    <n v="71359.11"/>
    <x v="0"/>
    <x v="0"/>
    <x v="0"/>
    <n v="-63964.78"/>
    <n v="-66203.539999999994"/>
    <n v="0"/>
    <x v="0"/>
    <s v="DS #000348"/>
  </r>
  <r>
    <n v="23804"/>
    <n v="348"/>
    <d v="2001-03-19T00:00:00"/>
    <x v="26"/>
    <n v="9992816"/>
    <x v="8"/>
    <x v="0"/>
    <n v="-21203.77"/>
    <n v="-5000"/>
    <n v="-4638.76"/>
    <n v="5000"/>
    <n v="4.5709999999999997"/>
    <n v="3.45"/>
    <x v="0"/>
    <n v="-17250"/>
    <n v="5605"/>
    <n v="5200.0499599999985"/>
    <x v="1"/>
    <x v="0"/>
    <x v="1"/>
    <x v="8"/>
    <x v="0"/>
    <x v="0"/>
    <x v="0"/>
    <n v="4801.12"/>
    <n v="5175"/>
    <x v="0"/>
    <x v="2"/>
    <x v="0"/>
    <n v="-4638.76"/>
    <n v="-4801.12"/>
    <n v="0"/>
    <x v="0"/>
    <s v="DS #000348"/>
  </r>
  <r>
    <n v="24832"/>
    <n v="538"/>
    <d v="2001-05-23T00:00:00"/>
    <x v="26"/>
    <n v="9993716"/>
    <x v="8"/>
    <x v="0"/>
    <n v="-6427464.4199999999"/>
    <n v="-1600000"/>
    <n v="-1484402.87"/>
    <n v="1600000"/>
    <n v="4.33"/>
    <n v="3.45"/>
    <x v="0"/>
    <n v="-5520000"/>
    <n v="1408000"/>
    <n v="1306274.5256000001"/>
    <x v="1"/>
    <x v="0"/>
    <x v="1"/>
    <x v="8"/>
    <x v="0"/>
    <x v="0"/>
    <x v="0"/>
    <n v="1178615.8799999999"/>
    <n v="1270400"/>
    <x v="0"/>
    <x v="11"/>
    <x v="0"/>
    <n v="-1484402.87"/>
    <n v="-1178615.8799999999"/>
    <n v="0"/>
    <x v="0"/>
    <m/>
  </r>
  <r>
    <n v="27878"/>
    <n v="831"/>
    <d v="2001-08-23T00:00:00"/>
    <x v="26"/>
    <n v="9996555"/>
    <x v="8"/>
    <x v="0"/>
    <n v="-12201.9"/>
    <n v="-3452"/>
    <n v="-3202.6"/>
    <n v="3452"/>
    <n v="3.81"/>
    <n v="3.45"/>
    <x v="0"/>
    <n v="-11909.4"/>
    <n v="1242.72"/>
    <n v="1152.9359999999995"/>
    <x v="1"/>
    <x v="0"/>
    <x v="1"/>
    <x v="8"/>
    <x v="0"/>
    <x v="0"/>
    <x v="0"/>
    <n v="877.51"/>
    <n v="945.85"/>
    <x v="0"/>
    <x v="9"/>
    <x v="0"/>
    <n v="-3202.6"/>
    <n v="-877.51"/>
    <n v="0"/>
    <x v="0"/>
    <m/>
  </r>
  <r>
    <n v="28304"/>
    <n v="878"/>
    <d v="2001-09-24T00:00:00"/>
    <x v="26"/>
    <n v="9996818"/>
    <x v="8"/>
    <x v="0"/>
    <n v="-136978.81"/>
    <n v="-44633"/>
    <n v="-41408.35"/>
    <n v="44633"/>
    <n v="3.3079999999999998"/>
    <n v="3.45"/>
    <x v="0"/>
    <n v="-153983.85"/>
    <n v="-6337.8860000000159"/>
    <n v="-5879.9857000000138"/>
    <x v="1"/>
    <x v="0"/>
    <x v="1"/>
    <x v="8"/>
    <x v="0"/>
    <x v="0"/>
    <x v="0"/>
    <n v="-9441.1"/>
    <n v="-10176.32"/>
    <x v="0"/>
    <x v="2"/>
    <x v="0"/>
    <n v="-41408.35"/>
    <n v="9441.1"/>
    <n v="0"/>
    <x v="0"/>
    <m/>
  </r>
  <r>
    <n v="22575"/>
    <n v="295"/>
    <d v="2001-02-16T00:00:00"/>
    <x v="26"/>
    <n v="9991566"/>
    <x v="8"/>
    <x v="0"/>
    <n v="332135.14"/>
    <n v="80000"/>
    <n v="74220.14"/>
    <n v="80000"/>
    <n v="4.4749999999999996"/>
    <n v="3.48"/>
    <x v="0"/>
    <n v="278400"/>
    <n v="-79600"/>
    <n v="-73849.039299999975"/>
    <x v="1"/>
    <x v="0"/>
    <x v="1"/>
    <x v="8"/>
    <x v="0"/>
    <x v="1"/>
    <x v="0"/>
    <n v="-69692.710000000006"/>
    <n v="-75120"/>
    <x v="0"/>
    <x v="0"/>
    <x v="0"/>
    <n v="74220.14"/>
    <n v="69692.710000000006"/>
    <n v="0"/>
    <x v="0"/>
    <s v="DS #000295"/>
  </r>
  <r>
    <n v="24224"/>
    <n v="412"/>
    <d v="2001-04-18T00:00:00"/>
    <x v="26"/>
    <n v="9993198"/>
    <x v="8"/>
    <x v="0"/>
    <n v="61654.04"/>
    <n v="15401"/>
    <n v="14288.31"/>
    <n v="15401"/>
    <n v="4.3150000000000004"/>
    <n v="3.48"/>
    <x v="0"/>
    <n v="53595.48"/>
    <n v="-12859.835000000006"/>
    <n v="-11930.738850000005"/>
    <x v="1"/>
    <x v="0"/>
    <x v="1"/>
    <x v="8"/>
    <x v="0"/>
    <x v="1"/>
    <x v="0"/>
    <n v="-11130.59"/>
    <n v="-11997.38"/>
    <x v="0"/>
    <x v="2"/>
    <x v="0"/>
    <n v="14288.31"/>
    <n v="11130.59"/>
    <n v="0"/>
    <x v="0"/>
    <s v="DS#000412"/>
  </r>
  <r>
    <n v="24455"/>
    <n v="438"/>
    <d v="2001-04-26T00:00:00"/>
    <x v="26"/>
    <n v="9993420"/>
    <x v="8"/>
    <x v="0"/>
    <n v="11142.72"/>
    <n v="2713"/>
    <n v="2516.9899999999998"/>
    <n v="2713"/>
    <n v="4.4269999999999996"/>
    <n v="3.48"/>
    <x v="0"/>
    <n v="9441.24"/>
    <n v="-2569.2109999999989"/>
    <n v="-2383.5895299999988"/>
    <x v="1"/>
    <x v="0"/>
    <x v="1"/>
    <x v="8"/>
    <x v="0"/>
    <x v="1"/>
    <x v="0"/>
    <n v="-2242.64"/>
    <n v="-2417.2800000000002"/>
    <x v="0"/>
    <x v="0"/>
    <x v="0"/>
    <n v="2516.9899999999998"/>
    <n v="2242.64"/>
    <n v="0"/>
    <x v="0"/>
    <s v="DS #000438"/>
  </r>
  <r>
    <n v="24870"/>
    <n v="549"/>
    <d v="2001-05-24T00:00:00"/>
    <x v="26"/>
    <n v="9993754"/>
    <x v="8"/>
    <x v="0"/>
    <n v="100374.42"/>
    <n v="24691"/>
    <n v="22907.119999999999"/>
    <n v="24691"/>
    <n v="4.3818000000000001"/>
    <n v="3.48"/>
    <x v="0"/>
    <n v="85924.68"/>
    <n v="-22266.343800000002"/>
    <n v="-20657.640816000003"/>
    <x v="1"/>
    <x v="0"/>
    <x v="1"/>
    <x v="8"/>
    <x v="0"/>
    <x v="1"/>
    <x v="0"/>
    <n v="-19374.84"/>
    <n v="-20883.650000000001"/>
    <x v="0"/>
    <x v="0"/>
    <x v="0"/>
    <n v="22907.119999999999"/>
    <n v="19374.84"/>
    <n v="0"/>
    <x v="0"/>
    <m/>
  </r>
  <r>
    <n v="25068"/>
    <n v="593"/>
    <d v="2001-06-06T00:00:00"/>
    <x v="26"/>
    <n v="9993887"/>
    <x v="8"/>
    <x v="0"/>
    <n v="76918.539999999994"/>
    <n v="20446"/>
    <n v="18968.810000000001"/>
    <n v="20446"/>
    <n v="4.0549999999999997"/>
    <n v="3.48"/>
    <x v="0"/>
    <n v="71152.08"/>
    <n v="-11756.45"/>
    <n v="-10907.065749999996"/>
    <x v="1"/>
    <x v="0"/>
    <x v="1"/>
    <x v="8"/>
    <x v="0"/>
    <x v="1"/>
    <x v="0"/>
    <n v="-9844.81"/>
    <n v="-10611.47"/>
    <x v="0"/>
    <x v="0"/>
    <x v="0"/>
    <n v="18968.810000000001"/>
    <n v="9844.81"/>
    <n v="0"/>
    <x v="0"/>
    <m/>
  </r>
  <r>
    <n v="25071"/>
    <n v="445"/>
    <d v="2001-06-06T00:00:00"/>
    <x v="26"/>
    <n v="9993440"/>
    <x v="8"/>
    <x v="0"/>
    <n v="8735.9"/>
    <n v="2116"/>
    <n v="1963.12"/>
    <n v="2116"/>
    <n v="4.45"/>
    <n v="3.48"/>
    <x v="0"/>
    <n v="7363.68"/>
    <n v="-2052.52"/>
    <n v="-1904.2264000000002"/>
    <x v="1"/>
    <x v="0"/>
    <x v="1"/>
    <x v="8"/>
    <x v="0"/>
    <x v="1"/>
    <x v="0"/>
    <n v="-1794.29"/>
    <n v="-1934.02"/>
    <x v="0"/>
    <x v="0"/>
    <x v="0"/>
    <n v="1963.12"/>
    <n v="1794.29"/>
    <n v="0"/>
    <x v="0"/>
    <s v="DS #000445"/>
  </r>
  <r>
    <n v="26646"/>
    <n v="725"/>
    <d v="2001-07-09T00:00:00"/>
    <x v="26"/>
    <n v="9995438"/>
    <x v="8"/>
    <x v="0"/>
    <n v="9860.61"/>
    <n v="2638"/>
    <n v="2447.41"/>
    <n v="2638"/>
    <n v="4.0289999999999999"/>
    <n v="3.48"/>
    <x v="0"/>
    <n v="9180.24"/>
    <n v="-1448.2619999999997"/>
    <n v="-1343.6280899999997"/>
    <x v="1"/>
    <x v="0"/>
    <x v="1"/>
    <x v="8"/>
    <x v="0"/>
    <x v="1"/>
    <x v="0"/>
    <n v="-1206.57"/>
    <n v="-1300.53"/>
    <x v="0"/>
    <x v="0"/>
    <x v="0"/>
    <n v="2447.41"/>
    <n v="1206.57"/>
    <n v="0"/>
    <x v="0"/>
    <m/>
  </r>
  <r>
    <n v="26851"/>
    <n v="709"/>
    <d v="2001-07-27T00:00:00"/>
    <x v="26"/>
    <n v="9994223"/>
    <x v="8"/>
    <x v="0"/>
    <n v="32112.5"/>
    <n v="9092"/>
    <n v="8435.1200000000008"/>
    <n v="9092"/>
    <n v="3.8069999999999999"/>
    <n v="3.48"/>
    <x v="0"/>
    <n v="31640.16"/>
    <n v="-2973.0839999999998"/>
    <n v="-2758.28424"/>
    <x v="1"/>
    <x v="0"/>
    <x v="1"/>
    <x v="8"/>
    <x v="0"/>
    <x v="1"/>
    <x v="0"/>
    <n v="-2285.92"/>
    <n v="-2463.9299999999998"/>
    <x v="0"/>
    <x v="2"/>
    <x v="0"/>
    <n v="8435.1200000000008"/>
    <n v="2285.92"/>
    <n v="0"/>
    <x v="0"/>
    <m/>
  </r>
  <r>
    <n v="28058"/>
    <n v="782"/>
    <d v="2001-09-10T00:00:00"/>
    <x v="26"/>
    <n v="9995718"/>
    <x v="8"/>
    <x v="0"/>
    <n v="43659.7"/>
    <n v="11628"/>
    <n v="10787.9"/>
    <n v="11628"/>
    <n v="4.0471000000000004"/>
    <n v="3.48"/>
    <x v="0"/>
    <n v="40465.440000000002"/>
    <n v="-6594.2388000000046"/>
    <n v="-6117.8180900000043"/>
    <x v="1"/>
    <x v="0"/>
    <x v="1"/>
    <x v="8"/>
    <x v="0"/>
    <x v="1"/>
    <x v="0"/>
    <n v="-5513.69"/>
    <n v="-5943.07"/>
    <x v="0"/>
    <x v="2"/>
    <x v="0"/>
    <n v="10787.9"/>
    <n v="5513.69"/>
    <n v="0"/>
    <x v="0"/>
    <m/>
  </r>
  <r>
    <n v="28092"/>
    <n v="831"/>
    <d v="2001-09-18T00:00:00"/>
    <x v="26"/>
    <n v="9996556"/>
    <x v="8"/>
    <x v="0"/>
    <n v="195569.78"/>
    <n v="55328"/>
    <n v="51330.65"/>
    <n v="55328"/>
    <n v="3.81"/>
    <n v="3.48"/>
    <x v="0"/>
    <n v="192541.44"/>
    <n v="-18258.240000000002"/>
    <n v="-16939.114500000003"/>
    <x v="1"/>
    <x v="0"/>
    <x v="1"/>
    <x v="8"/>
    <x v="0"/>
    <x v="1"/>
    <x v="0"/>
    <n v="-14064.6"/>
    <n v="-15159.87"/>
    <x v="0"/>
    <x v="0"/>
    <x v="0"/>
    <n v="51330.65"/>
    <n v="14064.6"/>
    <n v="0"/>
    <x v="0"/>
    <m/>
  </r>
  <r>
    <n v="28093"/>
    <n v="831"/>
    <d v="2001-09-18T00:00:00"/>
    <x v="26"/>
    <n v="9996556"/>
    <x v="8"/>
    <x v="0"/>
    <n v="14138.94"/>
    <n v="4000"/>
    <n v="3711.01"/>
    <n v="4000"/>
    <n v="3.81"/>
    <n v="3.48"/>
    <x v="0"/>
    <n v="13920"/>
    <n v="-1320"/>
    <n v="-1224.6333000000004"/>
    <x v="1"/>
    <x v="0"/>
    <x v="1"/>
    <x v="8"/>
    <x v="0"/>
    <x v="1"/>
    <x v="0"/>
    <n v="-1016.82"/>
    <n v="-1096"/>
    <x v="0"/>
    <x v="10"/>
    <x v="0"/>
    <n v="3711.01"/>
    <n v="1016.82"/>
    <n v="0"/>
    <x v="0"/>
    <m/>
  </r>
  <r>
    <n v="28112"/>
    <n v="825"/>
    <d v="2001-09-18T00:00:00"/>
    <x v="26"/>
    <n v="9995961"/>
    <x v="8"/>
    <x v="0"/>
    <n v="69739.08"/>
    <n v="18699"/>
    <n v="17348.03"/>
    <n v="18699"/>
    <n v="4.0199999999999996"/>
    <n v="3.48"/>
    <x v="0"/>
    <n v="65072.52"/>
    <n v="-10097.459999999999"/>
    <n v="-9367.9361999999928"/>
    <x v="1"/>
    <x v="0"/>
    <x v="1"/>
    <x v="8"/>
    <x v="0"/>
    <x v="1"/>
    <x v="0"/>
    <n v="-8396.4500000000007"/>
    <n v="-9050.32"/>
    <x v="0"/>
    <x v="2"/>
    <x v="0"/>
    <n v="17348.03"/>
    <n v="8396.4500000000007"/>
    <n v="0"/>
    <x v="0"/>
    <m/>
  </r>
  <r>
    <n v="28113"/>
    <n v="825"/>
    <d v="2001-09-18T00:00:00"/>
    <x v="26"/>
    <n v="9995961"/>
    <x v="8"/>
    <x v="0"/>
    <n v="12255.34"/>
    <n v="3286"/>
    <n v="3048.59"/>
    <n v="3286"/>
    <n v="4.0199999999999996"/>
    <n v="3.48"/>
    <x v="0"/>
    <n v="11435.28"/>
    <n v="-1774.44"/>
    <n v="-1646.2385999999988"/>
    <x v="1"/>
    <x v="0"/>
    <x v="1"/>
    <x v="8"/>
    <x v="0"/>
    <x v="1"/>
    <x v="0"/>
    <n v="-1475.52"/>
    <n v="-1590.42"/>
    <x v="0"/>
    <x v="9"/>
    <x v="0"/>
    <n v="3048.59"/>
    <n v="1475.52"/>
    <n v="0"/>
    <x v="0"/>
    <m/>
  </r>
  <r>
    <n v="28134"/>
    <n v="823"/>
    <d v="2001-09-19T00:00:00"/>
    <x v="26"/>
    <n v="9995777"/>
    <x v="8"/>
    <x v="0"/>
    <n v="133932.5"/>
    <n v="37035"/>
    <n v="34359.29"/>
    <n v="37035"/>
    <n v="3.8980000000000001"/>
    <n v="3.48"/>
    <x v="0"/>
    <n v="128881.8"/>
    <n v="-15480.63"/>
    <n v="-14362.183220000006"/>
    <x v="1"/>
    <x v="0"/>
    <x v="1"/>
    <x v="8"/>
    <x v="0"/>
    <x v="1"/>
    <x v="0"/>
    <n v="-12438.06"/>
    <n v="-13406.67"/>
    <x v="0"/>
    <x v="2"/>
    <x v="0"/>
    <n v="34359.29"/>
    <n v="12438.06"/>
    <n v="0"/>
    <x v="0"/>
    <m/>
  </r>
  <r>
    <n v="28136"/>
    <n v="856"/>
    <d v="2001-09-19T00:00:00"/>
    <x v="26"/>
    <n v="9996666"/>
    <x v="8"/>
    <x v="0"/>
    <n v="133855.66"/>
    <n v="40942"/>
    <n v="37984.01"/>
    <n v="40942"/>
    <n v="3.524"/>
    <n v="3.48"/>
    <x v="0"/>
    <n v="142478.16"/>
    <n v="-1801.4480000000017"/>
    <n v="-1671.2964400000017"/>
    <x v="1"/>
    <x v="0"/>
    <x v="1"/>
    <x v="8"/>
    <x v="0"/>
    <x v="1"/>
    <x v="0"/>
    <n v="455.81"/>
    <n v="491.3"/>
    <x v="0"/>
    <x v="0"/>
    <x v="0"/>
    <n v="37984.01"/>
    <n v="-455.81"/>
    <n v="0"/>
    <x v="0"/>
    <m/>
  </r>
  <r>
    <n v="28142"/>
    <n v="856"/>
    <d v="2001-09-19T00:00:00"/>
    <x v="26"/>
    <n v="9996666"/>
    <x v="8"/>
    <x v="0"/>
    <n v="67673.259999999995"/>
    <n v="20699"/>
    <n v="19203.53"/>
    <n v="20699"/>
    <n v="3.524"/>
    <n v="3.48"/>
    <x v="0"/>
    <n v="72032.52"/>
    <n v="-910.75600000000077"/>
    <n v="-844.95532000000071"/>
    <x v="1"/>
    <x v="0"/>
    <x v="1"/>
    <x v="8"/>
    <x v="0"/>
    <x v="1"/>
    <x v="0"/>
    <n v="230.44"/>
    <n v="248.39"/>
    <x v="0"/>
    <x v="9"/>
    <x v="0"/>
    <n v="19203.53"/>
    <n v="-230.44"/>
    <n v="0"/>
    <x v="0"/>
    <m/>
  </r>
  <r>
    <n v="28303"/>
    <n v="878"/>
    <d v="2001-09-24T00:00:00"/>
    <x v="26"/>
    <n v="9996818"/>
    <x v="8"/>
    <x v="0"/>
    <n v="24950.99"/>
    <n v="8130"/>
    <n v="7542.62"/>
    <n v="8130"/>
    <n v="3.3079999999999998"/>
    <n v="3.48"/>
    <x v="0"/>
    <n v="28292.400000000001"/>
    <n v="1398.36"/>
    <n v="1297.330640000001"/>
    <x v="1"/>
    <x v="0"/>
    <x v="1"/>
    <x v="8"/>
    <x v="0"/>
    <x v="1"/>
    <x v="0"/>
    <n v="1719.72"/>
    <n v="1853.64"/>
    <x v="0"/>
    <x v="1"/>
    <x v="0"/>
    <n v="7542.62"/>
    <n v="-1719.72"/>
    <n v="0"/>
    <x v="0"/>
    <m/>
  </r>
  <r>
    <n v="27284"/>
    <n v="824"/>
    <d v="2001-08-20T00:00:00"/>
    <x v="27"/>
    <n v="9995964"/>
    <x v="3"/>
    <x v="0"/>
    <n v="-2140.54"/>
    <n v="185359"/>
    <n v="171243.43"/>
    <n v="185359"/>
    <n v="-1.2500000000000001E-2"/>
    <n v="-7.4999999999999997E-3"/>
    <x v="0"/>
    <n v="-1390.1924999999999"/>
    <n v="926.79499999999996"/>
    <n v="856.21715000000017"/>
    <x v="0"/>
    <x v="0"/>
    <x v="0"/>
    <x v="3"/>
    <x v="0"/>
    <x v="1"/>
    <x v="0"/>
    <n v="-2140.54"/>
    <n v="-2316.9899999999998"/>
    <x v="0"/>
    <x v="2"/>
    <x v="0"/>
    <n v="0"/>
    <n v="2140.54"/>
    <n v="171243.43"/>
    <x v="0"/>
    <m/>
  </r>
  <r>
    <n v="9941"/>
    <m/>
    <d v="2000-07-07T00:00:00"/>
    <x v="27"/>
    <n v="319941"/>
    <x v="4"/>
    <x v="0"/>
    <n v="146.63"/>
    <n v="-3968"/>
    <n v="-3665.83"/>
    <n v="3968"/>
    <n v="-0.04"/>
    <n v="-4.4999999999999998E-2"/>
    <x v="0"/>
    <n v="178.56"/>
    <n v="19.84"/>
    <n v="18.329149999999991"/>
    <x v="0"/>
    <x v="0"/>
    <x v="0"/>
    <x v="4"/>
    <x v="0"/>
    <x v="0"/>
    <x v="0"/>
    <n v="82.48"/>
    <n v="89.28"/>
    <x v="0"/>
    <x v="0"/>
    <x v="0"/>
    <n v="0"/>
    <n v="-82.48"/>
    <n v="-3665.83"/>
    <x v="0"/>
    <s v="Tetco-ELA Sale Financial - N73425.A"/>
  </r>
  <r>
    <n v="9952"/>
    <m/>
    <d v="2000-07-07T00:00:00"/>
    <x v="27"/>
    <n v="319952"/>
    <x v="5"/>
    <x v="0"/>
    <n v="1395.31"/>
    <n v="3596"/>
    <n v="3322.16"/>
    <n v="3596"/>
    <n v="0.42"/>
    <n v="0.55000000000000004"/>
    <x v="0"/>
    <n v="1977.8"/>
    <n v="467.48"/>
    <n v="431.88080000000019"/>
    <x v="0"/>
    <x v="0"/>
    <x v="0"/>
    <x v="5"/>
    <x v="0"/>
    <x v="1"/>
    <x v="0"/>
    <n v="398.66"/>
    <n v="431.52"/>
    <x v="0"/>
    <x v="0"/>
    <x v="0"/>
    <n v="0"/>
    <n v="-398.66"/>
    <n v="3322.16"/>
    <x v="0"/>
    <s v="TetcoM3 Buy Financial - N73425.8"/>
  </r>
  <r>
    <n v="27285"/>
    <n v="822"/>
    <d v="2001-08-20T00:00:00"/>
    <x v="27"/>
    <n v="9995965"/>
    <x v="6"/>
    <x v="0"/>
    <n v="3238.7"/>
    <n v="48354"/>
    <n v="44671.72"/>
    <n v="48354"/>
    <n v="7.2499999999999995E-2"/>
    <n v="0.08"/>
    <x v="0"/>
    <n v="3868.32"/>
    <n v="362.65499999999997"/>
    <n v="335.03790000000032"/>
    <x v="0"/>
    <x v="0"/>
    <x v="0"/>
    <x v="6"/>
    <x v="0"/>
    <x v="1"/>
    <x v="0"/>
    <n v="-558.4"/>
    <n v="-604.41999999999996"/>
    <x v="0"/>
    <x v="2"/>
    <x v="0"/>
    <n v="0"/>
    <n v="558.4"/>
    <n v="44671.72"/>
    <x v="0"/>
    <m/>
  </r>
  <r>
    <n v="23803"/>
    <n v="348"/>
    <d v="2001-03-19T00:00:00"/>
    <x v="27"/>
    <n v="9992816"/>
    <x v="8"/>
    <x v="0"/>
    <n v="-211993.60000000001"/>
    <n v="-51787"/>
    <n v="-47843.29"/>
    <n v="51787"/>
    <n v="4.431"/>
    <n v="3.32"/>
    <x v="0"/>
    <n v="-171932.84"/>
    <n v="57535.357000000011"/>
    <n v="53153.89519000001"/>
    <x v="1"/>
    <x v="0"/>
    <x v="1"/>
    <x v="8"/>
    <x v="0"/>
    <x v="0"/>
    <x v="0"/>
    <n v="49039.37"/>
    <n v="53081.68"/>
    <x v="0"/>
    <x v="0"/>
    <x v="0"/>
    <n v="-47843.29"/>
    <n v="-49039.37"/>
    <n v="0"/>
    <x v="0"/>
    <s v="DS #000348"/>
  </r>
  <r>
    <n v="23804"/>
    <n v="348"/>
    <d v="2001-03-19T00:00:00"/>
    <x v="27"/>
    <n v="9992816"/>
    <x v="8"/>
    <x v="0"/>
    <n v="-16374.27"/>
    <n v="-4000"/>
    <n v="-3695.39"/>
    <n v="4000"/>
    <n v="4.431"/>
    <n v="3.32"/>
    <x v="0"/>
    <n v="-13280"/>
    <n v="4444"/>
    <n v="4105.5782900000004"/>
    <x v="1"/>
    <x v="0"/>
    <x v="1"/>
    <x v="8"/>
    <x v="0"/>
    <x v="0"/>
    <x v="0"/>
    <n v="3787.77"/>
    <n v="4100"/>
    <x v="0"/>
    <x v="2"/>
    <x v="0"/>
    <n v="-3695.39"/>
    <n v="-3787.77"/>
    <n v="0"/>
    <x v="0"/>
    <s v="DS #000348"/>
  </r>
  <r>
    <n v="24832"/>
    <n v="538"/>
    <d v="2001-05-23T00:00:00"/>
    <x v="27"/>
    <n v="9993716"/>
    <x v="8"/>
    <x v="0"/>
    <n v="-4000259.23"/>
    <n v="-1000000"/>
    <n v="-923847.4"/>
    <n v="1000000"/>
    <n v="4.33"/>
    <n v="3.32"/>
    <x v="0"/>
    <n v="-3320000"/>
    <n v="1010000"/>
    <n v="933085.87400000019"/>
    <x v="1"/>
    <x v="0"/>
    <x v="1"/>
    <x v="8"/>
    <x v="0"/>
    <x v="0"/>
    <x v="0"/>
    <n v="853634.99"/>
    <n v="924000"/>
    <x v="0"/>
    <x v="11"/>
    <x v="0"/>
    <n v="-923847.4"/>
    <n v="-853634.99"/>
    <n v="0"/>
    <x v="0"/>
    <m/>
  </r>
  <r>
    <n v="27878"/>
    <n v="831"/>
    <d v="2001-08-23T00:00:00"/>
    <x v="27"/>
    <n v="9996555"/>
    <x v="8"/>
    <x v="0"/>
    <n v="-24128.63"/>
    <n v="-6855"/>
    <n v="-6332.97"/>
    <n v="6855"/>
    <n v="3.81"/>
    <n v="3.32"/>
    <x v="0"/>
    <n v="-22758.6"/>
    <n v="3358.95"/>
    <n v="3103.1553000000013"/>
    <x v="1"/>
    <x v="0"/>
    <x v="1"/>
    <x v="8"/>
    <x v="0"/>
    <x v="0"/>
    <x v="0"/>
    <n v="2558.52"/>
    <n v="2769.42"/>
    <x v="0"/>
    <x v="9"/>
    <x v="0"/>
    <n v="-6332.97"/>
    <n v="-2558.52"/>
    <n v="0"/>
    <x v="0"/>
    <m/>
  </r>
  <r>
    <n v="28304"/>
    <n v="878"/>
    <d v="2001-09-24T00:00:00"/>
    <x v="27"/>
    <n v="9996818"/>
    <x v="8"/>
    <x v="0"/>
    <n v="-90348.02"/>
    <n v="-30792"/>
    <n v="-28447.11"/>
    <n v="30792"/>
    <n v="3.1760000000000002"/>
    <n v="3.32"/>
    <x v="0"/>
    <n v="-102229.44"/>
    <n v="-4434.0479999999907"/>
    <n v="-4096.3838399999913"/>
    <x v="1"/>
    <x v="0"/>
    <x v="1"/>
    <x v="8"/>
    <x v="0"/>
    <x v="0"/>
    <x v="0"/>
    <n v="-6542.84"/>
    <n v="-7082.16"/>
    <x v="0"/>
    <x v="2"/>
    <x v="0"/>
    <n v="-28447.11"/>
    <n v="6542.84"/>
    <n v="0"/>
    <x v="0"/>
    <m/>
  </r>
  <r>
    <n v="22575"/>
    <n v="295"/>
    <d v="2001-02-16T00:00:00"/>
    <x v="27"/>
    <n v="9991566"/>
    <x v="8"/>
    <x v="0"/>
    <n v="248053.03"/>
    <n v="60000"/>
    <n v="55430.84"/>
    <n v="60000"/>
    <n v="4.4749999999999996"/>
    <n v="3.35"/>
    <x v="0"/>
    <n v="201000"/>
    <n v="-67500"/>
    <n v="-62359.694999999971"/>
    <x v="1"/>
    <x v="0"/>
    <x v="1"/>
    <x v="8"/>
    <x v="0"/>
    <x v="1"/>
    <x v="0"/>
    <n v="-59255.57"/>
    <n v="-64140"/>
    <x v="0"/>
    <x v="0"/>
    <x v="0"/>
    <n v="55430.84"/>
    <n v="59255.57"/>
    <n v="0"/>
    <x v="0"/>
    <s v="DS #000295"/>
  </r>
  <r>
    <n v="24224"/>
    <n v="412"/>
    <d v="2001-04-18T00:00:00"/>
    <x v="27"/>
    <n v="9993198"/>
    <x v="8"/>
    <x v="0"/>
    <n v="43719.81"/>
    <n v="11335"/>
    <n v="10471.81"/>
    <n v="11335"/>
    <n v="4.1749999999999998"/>
    <n v="3.35"/>
    <x v="0"/>
    <n v="37972.25"/>
    <n v="-9351.3749999999964"/>
    <n v="-8639.2432499999959"/>
    <x v="1"/>
    <x v="0"/>
    <x v="1"/>
    <x v="8"/>
    <x v="0"/>
    <x v="1"/>
    <x v="0"/>
    <n v="-8052.82"/>
    <n v="-8716.6200000000008"/>
    <x v="0"/>
    <x v="2"/>
    <x v="0"/>
    <n v="10471.81"/>
    <n v="8052.82"/>
    <n v="0"/>
    <x v="0"/>
    <s v="DS#000412"/>
  </r>
  <r>
    <n v="24455"/>
    <n v="438"/>
    <d v="2001-04-26T00:00:00"/>
    <x v="27"/>
    <n v="9993420"/>
    <x v="8"/>
    <x v="0"/>
    <n v="16796.580000000002"/>
    <n v="4240"/>
    <n v="3917.11"/>
    <n v="4240"/>
    <n v="4.2880000000000003"/>
    <n v="3.35"/>
    <x v="0"/>
    <n v="14204"/>
    <n v="-3977.12"/>
    <n v="-3674.2491800000007"/>
    <x v="1"/>
    <x v="0"/>
    <x v="1"/>
    <x v="8"/>
    <x v="0"/>
    <x v="1"/>
    <x v="0"/>
    <n v="-3454.89"/>
    <n v="-3739.68"/>
    <x v="0"/>
    <x v="0"/>
    <x v="0"/>
    <n v="3917.11"/>
    <n v="3454.89"/>
    <n v="0"/>
    <x v="0"/>
    <s v="DS #000438"/>
  </r>
  <r>
    <n v="24870"/>
    <n v="549"/>
    <d v="2001-05-24T00:00:00"/>
    <x v="27"/>
    <n v="9993754"/>
    <x v="8"/>
    <x v="0"/>
    <n v="70653.16"/>
    <n v="18072"/>
    <n v="16695.77"/>
    <n v="18072"/>
    <n v="4.2317999999999998"/>
    <n v="3.35"/>
    <x v="0"/>
    <n v="60541.2"/>
    <n v="-15935.889599999995"/>
    <n v="-14722.329985999995"/>
    <x v="1"/>
    <x v="0"/>
    <x v="1"/>
    <x v="8"/>
    <x v="0"/>
    <x v="1"/>
    <x v="0"/>
    <n v="-13787.37"/>
    <n v="-14923.86"/>
    <x v="0"/>
    <x v="0"/>
    <x v="0"/>
    <n v="16695.77"/>
    <n v="13787.37"/>
    <n v="0"/>
    <x v="0"/>
    <m/>
  </r>
  <r>
    <n v="25068"/>
    <n v="593"/>
    <d v="2001-06-06T00:00:00"/>
    <x v="27"/>
    <n v="9993887"/>
    <x v="8"/>
    <x v="0"/>
    <n v="69001.279999999999"/>
    <n v="18419"/>
    <n v="17016.349999999999"/>
    <n v="18419"/>
    <n v="4.0549999999999997"/>
    <n v="3.35"/>
    <x v="0"/>
    <n v="61703.65"/>
    <n v="-12985.394999999993"/>
    <n v="-11996.526749999992"/>
    <x v="1"/>
    <x v="0"/>
    <x v="1"/>
    <x v="8"/>
    <x v="0"/>
    <x v="1"/>
    <x v="0"/>
    <n v="-11043.61"/>
    <n v="-11953.93"/>
    <x v="0"/>
    <x v="0"/>
    <x v="0"/>
    <n v="17016.349999999999"/>
    <n v="11043.61"/>
    <n v="0"/>
    <x v="0"/>
    <m/>
  </r>
  <r>
    <n v="25071"/>
    <n v="445"/>
    <d v="2001-06-06T00:00:00"/>
    <x v="27"/>
    <n v="9993440"/>
    <x v="8"/>
    <x v="0"/>
    <n v="7849.91"/>
    <n v="1971"/>
    <n v="1820.9"/>
    <n v="1971"/>
    <n v="4.3109999999999999"/>
    <n v="3.35"/>
    <x v="0"/>
    <n v="6602.85"/>
    <n v="-1894.1309999999996"/>
    <n v="-1749.8848999999998"/>
    <x v="1"/>
    <x v="0"/>
    <x v="1"/>
    <x v="8"/>
    <x v="0"/>
    <x v="1"/>
    <x v="0"/>
    <n v="-1647.92"/>
    <n v="-1783.75"/>
    <x v="0"/>
    <x v="0"/>
    <x v="0"/>
    <n v="1820.9"/>
    <n v="1647.92"/>
    <n v="0"/>
    <x v="0"/>
    <s v="DS #000445"/>
  </r>
  <r>
    <n v="26646"/>
    <n v="725"/>
    <d v="2001-07-09T00:00:00"/>
    <x v="27"/>
    <n v="9995438"/>
    <x v="8"/>
    <x v="0"/>
    <n v="9239.43"/>
    <n v="2567"/>
    <n v="2371.52"/>
    <n v="2567"/>
    <n v="3.8959999999999999"/>
    <n v="3.35"/>
    <x v="0"/>
    <n v="8599.4500000000007"/>
    <n v="-1401.5819999999994"/>
    <n v="-1294.8499199999997"/>
    <x v="1"/>
    <x v="0"/>
    <x v="1"/>
    <x v="8"/>
    <x v="0"/>
    <x v="1"/>
    <x v="0"/>
    <n v="-1162.04"/>
    <n v="-1257.83"/>
    <x v="0"/>
    <x v="0"/>
    <x v="0"/>
    <n v="2371.52"/>
    <n v="1162.04"/>
    <n v="0"/>
    <x v="0"/>
    <m/>
  </r>
  <r>
    <n v="26851"/>
    <n v="709"/>
    <d v="2001-07-27T00:00:00"/>
    <x v="27"/>
    <n v="9994223"/>
    <x v="8"/>
    <x v="0"/>
    <n v="23277.53"/>
    <n v="6858"/>
    <n v="6335.75"/>
    <n v="6858"/>
    <n v="3.6739999999999999"/>
    <n v="3.35"/>
    <x v="0"/>
    <n v="22974.3"/>
    <n v="-2221.9919999999988"/>
    <n v="-2052.782999999999"/>
    <x v="1"/>
    <x v="0"/>
    <x v="1"/>
    <x v="8"/>
    <x v="0"/>
    <x v="1"/>
    <x v="0"/>
    <n v="-1697.98"/>
    <n v="-1837.94"/>
    <x v="0"/>
    <x v="2"/>
    <x v="0"/>
    <n v="6335.75"/>
    <n v="1697.98"/>
    <n v="0"/>
    <x v="0"/>
    <m/>
  </r>
  <r>
    <n v="28058"/>
    <n v="782"/>
    <d v="2001-09-10T00:00:00"/>
    <x v="27"/>
    <n v="9995718"/>
    <x v="8"/>
    <x v="0"/>
    <n v="32667.22"/>
    <n v="9034"/>
    <n v="8346.0400000000009"/>
    <n v="9034"/>
    <n v="3.9140999999999999"/>
    <n v="3.35"/>
    <x v="0"/>
    <n v="30263.9"/>
    <n v="-5096.0793999999987"/>
    <n v="-4708.0011639999993"/>
    <x v="1"/>
    <x v="0"/>
    <x v="1"/>
    <x v="8"/>
    <x v="0"/>
    <x v="1"/>
    <x v="0"/>
    <n v="-4240.62"/>
    <n v="-4590.18"/>
    <x v="0"/>
    <x v="2"/>
    <x v="0"/>
    <n v="8346.0400000000009"/>
    <n v="4240.62"/>
    <n v="0"/>
    <x v="0"/>
    <m/>
  </r>
  <r>
    <n v="28092"/>
    <n v="831"/>
    <d v="2001-09-18T00:00:00"/>
    <x v="27"/>
    <n v="9996556"/>
    <x v="8"/>
    <x v="0"/>
    <n v="159488.31"/>
    <n v="45311"/>
    <n v="41860.449999999997"/>
    <n v="45311"/>
    <n v="3.81"/>
    <n v="3.35"/>
    <x v="0"/>
    <n v="151791.85"/>
    <n v="-20843.060000000001"/>
    <n v="-19255.806999999997"/>
    <x v="1"/>
    <x v="0"/>
    <x v="1"/>
    <x v="8"/>
    <x v="0"/>
    <x v="1"/>
    <x v="0"/>
    <n v="-16911.62"/>
    <n v="-18305.64"/>
    <x v="0"/>
    <x v="0"/>
    <x v="0"/>
    <n v="41860.449999999997"/>
    <n v="16911.62"/>
    <n v="0"/>
    <x v="0"/>
    <m/>
  </r>
  <r>
    <n v="28112"/>
    <n v="825"/>
    <d v="2001-09-18T00:00:00"/>
    <x v="27"/>
    <n v="9995961"/>
    <x v="8"/>
    <x v="0"/>
    <n v="42298.43"/>
    <n v="11776"/>
    <n v="10879.23"/>
    <n v="11776"/>
    <n v="3.8879999999999999"/>
    <n v="3.35"/>
    <x v="0"/>
    <n v="39449.599999999999"/>
    <n v="-6335.4879999999976"/>
    <n v="-5853.0257399999973"/>
    <x v="1"/>
    <x v="0"/>
    <x v="1"/>
    <x v="8"/>
    <x v="0"/>
    <x v="1"/>
    <x v="0"/>
    <n v="-5243.79"/>
    <n v="-5676.03"/>
    <x v="0"/>
    <x v="2"/>
    <x v="0"/>
    <n v="10879.23"/>
    <n v="5243.79"/>
    <n v="0"/>
    <x v="0"/>
    <m/>
  </r>
  <r>
    <n v="28113"/>
    <n v="825"/>
    <d v="2001-09-18T00:00:00"/>
    <x v="27"/>
    <n v="9995961"/>
    <x v="8"/>
    <x v="0"/>
    <n v="22948.77"/>
    <n v="6389"/>
    <n v="5902.46"/>
    <n v="6389"/>
    <n v="3.8879999999999999"/>
    <n v="3.35"/>
    <x v="0"/>
    <n v="21403.15"/>
    <n v="-3437.2819999999988"/>
    <n v="-3175.5234799999989"/>
    <x v="1"/>
    <x v="0"/>
    <x v="1"/>
    <x v="8"/>
    <x v="0"/>
    <x v="1"/>
    <x v="0"/>
    <n v="-2844.99"/>
    <n v="-3079.5"/>
    <x v="0"/>
    <x v="9"/>
    <x v="0"/>
    <n v="5902.46"/>
    <n v="2844.99"/>
    <n v="0"/>
    <x v="0"/>
    <m/>
  </r>
  <r>
    <n v="28134"/>
    <n v="823"/>
    <d v="2001-09-19T00:00:00"/>
    <x v="27"/>
    <n v="9995777"/>
    <x v="8"/>
    <x v="0"/>
    <n v="99993.75"/>
    <n v="28748"/>
    <n v="26558.76"/>
    <n v="28748"/>
    <n v="3.7650000000000001"/>
    <n v="3.35"/>
    <x v="0"/>
    <n v="96305.8"/>
    <n v="-11930.42"/>
    <n v="-11021.885400000001"/>
    <x v="1"/>
    <x v="0"/>
    <x v="1"/>
    <x v="8"/>
    <x v="0"/>
    <x v="1"/>
    <x v="0"/>
    <n v="-9534.6"/>
    <n v="-10320.530000000001"/>
    <x v="0"/>
    <x v="2"/>
    <x v="0"/>
    <n v="26558.76"/>
    <n v="9534.6"/>
    <n v="0"/>
    <x v="0"/>
    <m/>
  </r>
  <r>
    <n v="28136"/>
    <n v="856"/>
    <d v="2001-09-19T00:00:00"/>
    <x v="27"/>
    <n v="9996666"/>
    <x v="8"/>
    <x v="0"/>
    <n v="93456.05"/>
    <n v="29823"/>
    <n v="27551.9"/>
    <n v="29823"/>
    <n v="3.3919999999999999"/>
    <n v="3.35"/>
    <x v="0"/>
    <n v="99907.05"/>
    <n v="-1252.5659999999946"/>
    <n v="-1157.1797999999949"/>
    <x v="1"/>
    <x v="0"/>
    <x v="1"/>
    <x v="8"/>
    <x v="0"/>
    <x v="1"/>
    <x v="0"/>
    <n v="385.73"/>
    <n v="417.52"/>
    <x v="0"/>
    <x v="0"/>
    <x v="0"/>
    <n v="27551.9"/>
    <n v="-385.73"/>
    <n v="0"/>
    <x v="0"/>
    <m/>
  </r>
  <r>
    <n v="28142"/>
    <n v="856"/>
    <d v="2001-09-19T00:00:00"/>
    <x v="27"/>
    <n v="9996666"/>
    <x v="8"/>
    <x v="0"/>
    <n v="46829.87"/>
    <n v="14944"/>
    <n v="13805.98"/>
    <n v="14944"/>
    <n v="3.3919999999999999"/>
    <n v="3.35"/>
    <x v="0"/>
    <n v="50062.400000000001"/>
    <n v="-627.64799999999718"/>
    <n v="-579.85115999999744"/>
    <x v="1"/>
    <x v="0"/>
    <x v="1"/>
    <x v="8"/>
    <x v="0"/>
    <x v="1"/>
    <x v="0"/>
    <n v="193.28"/>
    <n v="209.22"/>
    <x v="0"/>
    <x v="9"/>
    <x v="0"/>
    <n v="13805.98"/>
    <n v="-193.28"/>
    <n v="0"/>
    <x v="0"/>
    <m/>
  </r>
  <r>
    <n v="28303"/>
    <n v="878"/>
    <d v="2001-09-24T00:00:00"/>
    <x v="27"/>
    <n v="9996818"/>
    <x v="8"/>
    <x v="0"/>
    <n v="19793.7"/>
    <n v="6746"/>
    <n v="6232.27"/>
    <n v="6746"/>
    <n v="3.1760000000000002"/>
    <n v="3.35"/>
    <x v="0"/>
    <n v="22599.1"/>
    <n v="1173.8039999999996"/>
    <n v="1084.4149799999996"/>
    <x v="1"/>
    <x v="0"/>
    <x v="1"/>
    <x v="8"/>
    <x v="0"/>
    <x v="1"/>
    <x v="0"/>
    <n v="1433.42"/>
    <n v="1551.58"/>
    <x v="0"/>
    <x v="1"/>
    <x v="0"/>
    <n v="6232.27"/>
    <n v="-1433.42"/>
    <n v="0"/>
    <x v="0"/>
    <m/>
  </r>
  <r>
    <n v="27284"/>
    <n v="824"/>
    <d v="2001-08-20T00:00:00"/>
    <x v="28"/>
    <n v="9995964"/>
    <x v="3"/>
    <x v="0"/>
    <n v="-1114.05"/>
    <n v="96907"/>
    <n v="89123.69"/>
    <n v="96907"/>
    <n v="-1.2500000000000001E-2"/>
    <n v="-5.0000000000000001E-3"/>
    <x v="0"/>
    <n v="-484.53500000000003"/>
    <n v="726.80250000000001"/>
    <n v="668.42767500000002"/>
    <x v="0"/>
    <x v="0"/>
    <x v="0"/>
    <x v="3"/>
    <x v="0"/>
    <x v="1"/>
    <x v="0"/>
    <n v="-668.43"/>
    <n v="-726.8"/>
    <x v="0"/>
    <x v="2"/>
    <x v="0"/>
    <n v="0"/>
    <n v="668.43"/>
    <n v="89123.69"/>
    <x v="0"/>
    <m/>
  </r>
  <r>
    <n v="9941"/>
    <m/>
    <d v="2000-07-07T00:00:00"/>
    <x v="28"/>
    <n v="319941"/>
    <x v="4"/>
    <x v="0"/>
    <n v="123.61"/>
    <n v="-3840"/>
    <n v="-3531.58"/>
    <n v="3840"/>
    <n v="-3.5000000000000003E-2"/>
    <n v="-4.4999999999999998E-2"/>
    <x v="0"/>
    <n v="172.8"/>
    <n v="38.4"/>
    <n v="35.315799999999982"/>
    <x v="0"/>
    <x v="0"/>
    <x v="0"/>
    <x v="4"/>
    <x v="0"/>
    <x v="0"/>
    <x v="0"/>
    <n v="98.88"/>
    <n v="107.52"/>
    <x v="0"/>
    <x v="0"/>
    <x v="0"/>
    <n v="0"/>
    <n v="-98.88"/>
    <n v="-3531.58"/>
    <x v="0"/>
    <s v="Tetco-ELA Sale Financial - N73425.A"/>
  </r>
  <r>
    <n v="9952"/>
    <m/>
    <d v="2000-07-07T00:00:00"/>
    <x v="28"/>
    <n v="319952"/>
    <x v="5"/>
    <x v="0"/>
    <n v="-96.01"/>
    <n v="3480"/>
    <n v="3200.5"/>
    <n v="3480"/>
    <n v="-0.03"/>
    <n v="0.36"/>
    <x v="0"/>
    <n v="1252.8"/>
    <n v="1357.2"/>
    <n v="1248.1949999999999"/>
    <x v="0"/>
    <x v="0"/>
    <x v="0"/>
    <x v="5"/>
    <x v="0"/>
    <x v="1"/>
    <x v="0"/>
    <n v="1248.19"/>
    <n v="1357.2"/>
    <x v="0"/>
    <x v="0"/>
    <x v="0"/>
    <n v="0"/>
    <n v="-1248.19"/>
    <n v="3200.5"/>
    <x v="0"/>
    <s v="TetcoM3 Buy Financial - N73425.8"/>
  </r>
  <r>
    <n v="27285"/>
    <n v="822"/>
    <d v="2001-08-20T00:00:00"/>
    <x v="28"/>
    <n v="9995965"/>
    <x v="6"/>
    <x v="0"/>
    <n v="1685.59"/>
    <n v="25280"/>
    <n v="23249.58"/>
    <n v="25280"/>
    <n v="7.2499999999999995E-2"/>
    <n v="0.08"/>
    <x v="0"/>
    <n v="2022.4"/>
    <n v="189.6"/>
    <n v="174.37185000000017"/>
    <x v="0"/>
    <x v="0"/>
    <x v="0"/>
    <x v="6"/>
    <x v="0"/>
    <x v="1"/>
    <x v="0"/>
    <n v="-348.74"/>
    <n v="-379.2"/>
    <x v="0"/>
    <x v="2"/>
    <x v="0"/>
    <n v="0"/>
    <n v="348.74"/>
    <n v="23249.58"/>
    <x v="0"/>
    <m/>
  </r>
  <r>
    <n v="23803"/>
    <n v="348"/>
    <d v="2001-03-19T00:00:00"/>
    <x v="28"/>
    <n v="9992816"/>
    <x v="8"/>
    <x v="0"/>
    <n v="-86448.83"/>
    <n v="-21769"/>
    <n v="-20020.57"/>
    <n v="21769"/>
    <n v="4.3179999999999996"/>
    <n v="3.17"/>
    <x v="0"/>
    <n v="-69007.73"/>
    <n v="24990.811999999994"/>
    <n v="22983.614359999992"/>
    <x v="1"/>
    <x v="0"/>
    <x v="1"/>
    <x v="8"/>
    <x v="0"/>
    <x v="0"/>
    <x v="0"/>
    <n v="21962.57"/>
    <n v="23880.59"/>
    <x v="0"/>
    <x v="0"/>
    <x v="0"/>
    <n v="-20020.57"/>
    <n v="-21962.57"/>
    <n v="0"/>
    <x v="0"/>
    <s v="DS #000348"/>
  </r>
  <r>
    <n v="23804"/>
    <n v="348"/>
    <d v="2001-03-19T00:00:00"/>
    <x v="28"/>
    <n v="9992816"/>
    <x v="8"/>
    <x v="0"/>
    <n v="-5956.78"/>
    <n v="-1500"/>
    <n v="-1379.52"/>
    <n v="1500"/>
    <n v="4.3179999999999996"/>
    <n v="3.17"/>
    <x v="0"/>
    <n v="-4755"/>
    <n v="1722"/>
    <n v="1583.6889599999995"/>
    <x v="1"/>
    <x v="0"/>
    <x v="1"/>
    <x v="8"/>
    <x v="0"/>
    <x v="0"/>
    <x v="0"/>
    <n v="1513.34"/>
    <n v="1645.5"/>
    <x v="0"/>
    <x v="2"/>
    <x v="0"/>
    <n v="-1379.52"/>
    <n v="-1513.34"/>
    <n v="0"/>
    <x v="0"/>
    <s v="DS #000348"/>
  </r>
  <r>
    <n v="28304"/>
    <n v="878"/>
    <d v="2001-09-24T00:00:00"/>
    <x v="28"/>
    <n v="9996818"/>
    <x v="8"/>
    <x v="0"/>
    <n v="-46969.98"/>
    <n v="-16990"/>
    <n v="-15625.41"/>
    <n v="16990"/>
    <n v="3.0059999999999998"/>
    <n v="3.17"/>
    <x v="0"/>
    <n v="-53858.3"/>
    <n v="-2786.36"/>
    <n v="-2562.5672400000021"/>
    <x v="1"/>
    <x v="0"/>
    <x v="1"/>
    <x v="8"/>
    <x v="0"/>
    <x v="0"/>
    <x v="0"/>
    <n v="-3359.46"/>
    <n v="-3652.85"/>
    <x v="0"/>
    <x v="2"/>
    <x v="0"/>
    <n v="-15625.41"/>
    <n v="3359.46"/>
    <n v="0"/>
    <x v="0"/>
    <m/>
  </r>
  <r>
    <n v="22575"/>
    <n v="295"/>
    <d v="2001-02-16T00:00:00"/>
    <x v="28"/>
    <n v="9991566"/>
    <x v="8"/>
    <x v="0"/>
    <n v="102889.5"/>
    <n v="25000"/>
    <n v="22992.07"/>
    <n v="25000"/>
    <n v="4.4749999999999996"/>
    <n v="3.2"/>
    <x v="0"/>
    <n v="80000"/>
    <n v="-31875"/>
    <n v="-29314.889249999986"/>
    <x v="1"/>
    <x v="0"/>
    <x v="1"/>
    <x v="8"/>
    <x v="0"/>
    <x v="1"/>
    <x v="0"/>
    <n v="-28832.05"/>
    <n v="-31350"/>
    <x v="0"/>
    <x v="0"/>
    <x v="0"/>
    <n v="22992.07"/>
    <n v="28832.05"/>
    <n v="0"/>
    <x v="0"/>
    <s v="DS #000295"/>
  </r>
  <r>
    <n v="24224"/>
    <n v="412"/>
    <d v="2001-04-18T00:00:00"/>
    <x v="28"/>
    <n v="9993198"/>
    <x v="8"/>
    <x v="0"/>
    <n v="24086.77"/>
    <n v="6494"/>
    <n v="5972.42"/>
    <n v="6494"/>
    <n v="4.0330000000000004"/>
    <n v="3.2"/>
    <x v="0"/>
    <n v="20780.8"/>
    <n v="-5409.5020000000013"/>
    <n v="-4975.0258600000016"/>
    <x v="1"/>
    <x v="0"/>
    <x v="1"/>
    <x v="8"/>
    <x v="0"/>
    <x v="1"/>
    <x v="0"/>
    <n v="-4849.6000000000004"/>
    <n v="-5273.13"/>
    <x v="0"/>
    <x v="2"/>
    <x v="0"/>
    <n v="5972.42"/>
    <n v="4849.6000000000004"/>
    <n v="0"/>
    <x v="0"/>
    <s v="DS#000412"/>
  </r>
  <r>
    <n v="24455"/>
    <n v="438"/>
    <d v="2001-04-26T00:00:00"/>
    <x v="28"/>
    <n v="9993420"/>
    <x v="8"/>
    <x v="0"/>
    <n v="20814.740000000002"/>
    <n v="5496"/>
    <n v="5054.58"/>
    <n v="5496"/>
    <n v="4.1180000000000003"/>
    <n v="3.2"/>
    <x v="0"/>
    <n v="17587.2"/>
    <n v="-5045.3280000000004"/>
    <n v="-4640.104440000001"/>
    <x v="1"/>
    <x v="0"/>
    <x v="1"/>
    <x v="8"/>
    <x v="0"/>
    <x v="1"/>
    <x v="0"/>
    <n v="-4533.95"/>
    <n v="-4929.91"/>
    <x v="0"/>
    <x v="0"/>
    <x v="0"/>
    <n v="5054.58"/>
    <n v="4533.95"/>
    <n v="0"/>
    <x v="0"/>
    <s v="DS #000438"/>
  </r>
  <r>
    <n v="24870"/>
    <n v="549"/>
    <d v="2001-05-24T00:00:00"/>
    <x v="28"/>
    <n v="9993754"/>
    <x v="8"/>
    <x v="0"/>
    <n v="26306.44"/>
    <n v="7077"/>
    <n v="6508.59"/>
    <n v="7077"/>
    <n v="4.0418000000000003"/>
    <n v="3.2"/>
    <x v="0"/>
    <n v="22646.400000000001"/>
    <n v="-5957.4186000000009"/>
    <n v="-5478.9310620000006"/>
    <x v="1"/>
    <x v="0"/>
    <x v="1"/>
    <x v="8"/>
    <x v="0"/>
    <x v="1"/>
    <x v="0"/>
    <n v="-5342.25"/>
    <n v="-5808.8"/>
    <x v="0"/>
    <x v="0"/>
    <x v="0"/>
    <n v="6508.59"/>
    <n v="5342.25"/>
    <n v="0"/>
    <x v="0"/>
    <m/>
  </r>
  <r>
    <n v="25068"/>
    <n v="593"/>
    <d v="2001-06-06T00:00:00"/>
    <x v="28"/>
    <n v="9993887"/>
    <x v="8"/>
    <x v="0"/>
    <n v="39646.33"/>
    <n v="10631"/>
    <n v="9777.15"/>
    <n v="10631"/>
    <n v="4.0549999999999997"/>
    <n v="3.2"/>
    <x v="0"/>
    <n v="34019.199999999997"/>
    <n v="-9089.5049999999956"/>
    <n v="-8359.4632499999952"/>
    <x v="1"/>
    <x v="0"/>
    <x v="1"/>
    <x v="8"/>
    <x v="0"/>
    <x v="1"/>
    <x v="0"/>
    <n v="-8154.14"/>
    <n v="-8866.25"/>
    <x v="0"/>
    <x v="0"/>
    <x v="0"/>
    <n v="9777.15"/>
    <n v="8154.14"/>
    <n v="0"/>
    <x v="0"/>
    <m/>
  </r>
  <r>
    <n v="25071"/>
    <n v="445"/>
    <d v="2001-06-06T00:00:00"/>
    <x v="28"/>
    <n v="9993440"/>
    <x v="8"/>
    <x v="0"/>
    <n v="6116.3"/>
    <n v="1606"/>
    <n v="1477.01"/>
    <n v="1606"/>
    <n v="4.141"/>
    <n v="3.2"/>
    <x v="0"/>
    <n v="5139.2"/>
    <n v="-1511.2459999999996"/>
    <n v="-1389.8664099999999"/>
    <x v="1"/>
    <x v="0"/>
    <x v="1"/>
    <x v="8"/>
    <x v="0"/>
    <x v="1"/>
    <x v="0"/>
    <n v="-1358.85"/>
    <n v="-1477.52"/>
    <x v="0"/>
    <x v="0"/>
    <x v="0"/>
    <n v="1477.01"/>
    <n v="1358.85"/>
    <n v="0"/>
    <x v="0"/>
    <s v="DS #000445"/>
  </r>
  <r>
    <n v="26646"/>
    <n v="725"/>
    <d v="2001-07-09T00:00:00"/>
    <x v="28"/>
    <n v="9995438"/>
    <x v="8"/>
    <x v="0"/>
    <n v="7211.15"/>
    <n v="2133"/>
    <n v="1961.68"/>
    <n v="2133"/>
    <n v="3.6760000000000002"/>
    <n v="3.2"/>
    <x v="0"/>
    <n v="6825.6"/>
    <n v="-1015.308"/>
    <n v="-933.75968"/>
    <x v="1"/>
    <x v="0"/>
    <x v="1"/>
    <x v="8"/>
    <x v="0"/>
    <x v="1"/>
    <x v="0"/>
    <n v="-892.57"/>
    <n v="-970.51"/>
    <x v="0"/>
    <x v="0"/>
    <x v="0"/>
    <n v="1961.68"/>
    <n v="892.57"/>
    <n v="0"/>
    <x v="0"/>
    <m/>
  </r>
  <r>
    <n v="26851"/>
    <n v="709"/>
    <d v="2001-07-27T00:00:00"/>
    <x v="28"/>
    <n v="9994223"/>
    <x v="8"/>
    <x v="0"/>
    <n v="10682.85"/>
    <n v="3363"/>
    <n v="3092.89"/>
    <n v="3363"/>
    <n v="3.4540000000000002"/>
    <n v="3.2"/>
    <x v="0"/>
    <n v="10761.6"/>
    <n v="-854.202"/>
    <n v="-785.59406000000001"/>
    <x v="1"/>
    <x v="0"/>
    <x v="1"/>
    <x v="8"/>
    <x v="0"/>
    <x v="1"/>
    <x v="0"/>
    <n v="-720.64"/>
    <n v="-783.58"/>
    <x v="0"/>
    <x v="2"/>
    <x v="0"/>
    <n v="3092.89"/>
    <n v="720.64"/>
    <n v="0"/>
    <x v="0"/>
    <m/>
  </r>
  <r>
    <n v="28058"/>
    <n v="782"/>
    <d v="2001-09-10T00:00:00"/>
    <x v="28"/>
    <n v="9995718"/>
    <x v="8"/>
    <x v="0"/>
    <n v="18532.82"/>
    <n v="5455"/>
    <n v="5016.87"/>
    <n v="5455"/>
    <n v="3.6941000000000002"/>
    <n v="3.2"/>
    <x v="0"/>
    <n v="17456"/>
    <n v="-2695.3154999999997"/>
    <n v="-2478.8354669999999"/>
    <x v="1"/>
    <x v="0"/>
    <x v="1"/>
    <x v="8"/>
    <x v="0"/>
    <x v="1"/>
    <x v="0"/>
    <n v="-2373.48"/>
    <n v="-2580.7600000000002"/>
    <x v="0"/>
    <x v="2"/>
    <x v="0"/>
    <n v="5016.87"/>
    <n v="2373.48"/>
    <n v="0"/>
    <x v="0"/>
    <m/>
  </r>
  <r>
    <n v="28112"/>
    <n v="825"/>
    <d v="2001-09-18T00:00:00"/>
    <x v="28"/>
    <n v="9995961"/>
    <x v="8"/>
    <x v="0"/>
    <n v="8577.84"/>
    <n v="2529"/>
    <n v="2325.88"/>
    <n v="2529"/>
    <n v="3.6880000000000002"/>
    <n v="3.2"/>
    <x v="0"/>
    <n v="8092.8"/>
    <n v="-1234.152"/>
    <n v="-1135.02944"/>
    <x v="1"/>
    <x v="0"/>
    <x v="1"/>
    <x v="8"/>
    <x v="0"/>
    <x v="1"/>
    <x v="0"/>
    <n v="-1086.18"/>
    <n v="-1181.04"/>
    <x v="0"/>
    <x v="2"/>
    <x v="0"/>
    <n v="2325.88"/>
    <n v="1086.18"/>
    <n v="0"/>
    <x v="0"/>
    <m/>
  </r>
  <r>
    <n v="28113"/>
    <n v="825"/>
    <d v="2001-09-18T00:00:00"/>
    <x v="28"/>
    <n v="9995961"/>
    <x v="8"/>
    <x v="0"/>
    <n v="22209.439999999999"/>
    <n v="6548"/>
    <n v="6022.08"/>
    <n v="6548"/>
    <n v="3.6880000000000002"/>
    <n v="3.2"/>
    <x v="0"/>
    <n v="20953.599999999999"/>
    <n v="-3195.424"/>
    <n v="-2938.77504"/>
    <x v="1"/>
    <x v="0"/>
    <x v="1"/>
    <x v="8"/>
    <x v="0"/>
    <x v="1"/>
    <x v="0"/>
    <n v="-2812.31"/>
    <n v="-3057.92"/>
    <x v="0"/>
    <x v="9"/>
    <x v="0"/>
    <n v="6022.08"/>
    <n v="2812.31"/>
    <n v="0"/>
    <x v="0"/>
    <m/>
  </r>
  <r>
    <n v="28115"/>
    <n v="825"/>
    <d v="2001-09-18T00:00:00"/>
    <x v="28"/>
    <n v="9995961"/>
    <x v="8"/>
    <x v="0"/>
    <n v="14245.52"/>
    <n v="4200"/>
    <n v="3862.67"/>
    <n v="4200"/>
    <n v="3.6880000000000002"/>
    <n v="3.2"/>
    <x v="0"/>
    <n v="13440"/>
    <n v="-2049.6"/>
    <n v="-1884.98296"/>
    <x v="1"/>
    <x v="0"/>
    <x v="1"/>
    <x v="8"/>
    <x v="0"/>
    <x v="1"/>
    <x v="0"/>
    <n v="-1803.87"/>
    <n v="-1961.4"/>
    <x v="0"/>
    <x v="0"/>
    <x v="0"/>
    <n v="3862.67"/>
    <n v="1803.87"/>
    <n v="0"/>
    <x v="0"/>
    <m/>
  </r>
  <r>
    <n v="28134"/>
    <n v="823"/>
    <d v="2001-09-19T00:00:00"/>
    <x v="28"/>
    <n v="9995777"/>
    <x v="8"/>
    <x v="0"/>
    <n v="57302.78"/>
    <n v="17502"/>
    <n v="16096.29"/>
    <n v="17502"/>
    <n v="3.56"/>
    <n v="3.2"/>
    <x v="0"/>
    <n v="56006.400000000001"/>
    <n v="-6300.72"/>
    <n v="-5794.6643999999987"/>
    <x v="1"/>
    <x v="0"/>
    <x v="1"/>
    <x v="8"/>
    <x v="0"/>
    <x v="1"/>
    <x v="0"/>
    <n v="-5456.64"/>
    <n v="-5933.18"/>
    <x v="0"/>
    <x v="2"/>
    <x v="0"/>
    <n v="16096.29"/>
    <n v="5456.64"/>
    <n v="0"/>
    <x v="0"/>
    <m/>
  </r>
  <r>
    <n v="28136"/>
    <n v="856"/>
    <d v="2001-09-19T00:00:00"/>
    <x v="28"/>
    <n v="9996666"/>
    <x v="8"/>
    <x v="0"/>
    <n v="67770.289999999994"/>
    <n v="23071"/>
    <n v="21218"/>
    <n v="23071"/>
    <n v="3.194"/>
    <n v="3.2"/>
    <x v="0"/>
    <n v="73827.199999999997"/>
    <n v="138.42600000000525"/>
    <n v="127.30800000000482"/>
    <x v="1"/>
    <x v="0"/>
    <x v="1"/>
    <x v="8"/>
    <x v="0"/>
    <x v="1"/>
    <x v="0"/>
    <n v="572.89"/>
    <n v="622.91999999999996"/>
    <x v="0"/>
    <x v="0"/>
    <x v="0"/>
    <n v="21218"/>
    <n v="-572.89"/>
    <n v="0"/>
    <x v="0"/>
    <m/>
  </r>
  <r>
    <n v="28303"/>
    <n v="878"/>
    <d v="2001-09-24T00:00:00"/>
    <x v="28"/>
    <n v="9996818"/>
    <x v="8"/>
    <x v="0"/>
    <n v="11110.79"/>
    <n v="4019"/>
    <n v="3696.2"/>
    <n v="4019"/>
    <n v="3.0059999999999998"/>
    <n v="3.2"/>
    <x v="0"/>
    <n v="12860.8"/>
    <n v="779.68600000000163"/>
    <n v="717.0628000000014"/>
    <x v="1"/>
    <x v="0"/>
    <x v="1"/>
    <x v="8"/>
    <x v="0"/>
    <x v="1"/>
    <x v="0"/>
    <n v="794.68"/>
    <n v="864.09"/>
    <x v="0"/>
    <x v="1"/>
    <x v="0"/>
    <n v="3696.2"/>
    <n v="-794.68"/>
    <n v="0"/>
    <x v="0"/>
    <m/>
  </r>
  <r>
    <n v="27284"/>
    <n v="824"/>
    <d v="2001-08-20T00:00:00"/>
    <x v="29"/>
    <n v="9995964"/>
    <x v="3"/>
    <x v="0"/>
    <n v="-606.66999999999996"/>
    <n v="53003"/>
    <n v="48533.57"/>
    <n v="53003"/>
    <n v="-1.2500000000000001E-2"/>
    <n v="-5.0000000000000001E-3"/>
    <x v="0"/>
    <n v="-265.01499999999999"/>
    <n v="397.52249999999998"/>
    <n v="364.00177500000001"/>
    <x v="0"/>
    <x v="0"/>
    <x v="0"/>
    <x v="3"/>
    <x v="0"/>
    <x v="1"/>
    <x v="0"/>
    <n v="-364"/>
    <n v="-397.52"/>
    <x v="0"/>
    <x v="2"/>
    <x v="0"/>
    <n v="0"/>
    <n v="364"/>
    <n v="48533.57"/>
    <x v="0"/>
    <m/>
  </r>
  <r>
    <n v="9941"/>
    <m/>
    <d v="2000-07-07T00:00:00"/>
    <x v="29"/>
    <n v="319941"/>
    <x v="4"/>
    <x v="0"/>
    <n v="127.17"/>
    <n v="-3968"/>
    <n v="-3633.4"/>
    <n v="3968"/>
    <n v="-3.5000000000000003E-2"/>
    <n v="-4.4999999999999998E-2"/>
    <x v="0"/>
    <n v="178.56"/>
    <n v="39.68"/>
    <n v="36.333999999999982"/>
    <x v="0"/>
    <x v="0"/>
    <x v="0"/>
    <x v="4"/>
    <x v="0"/>
    <x v="0"/>
    <x v="0"/>
    <n v="101.74"/>
    <n v="111.1"/>
    <x v="0"/>
    <x v="0"/>
    <x v="0"/>
    <n v="0"/>
    <n v="-101.74"/>
    <n v="-3633.4"/>
    <x v="0"/>
    <s v="Tetco-ELA Sale Financial - N73425.A"/>
  </r>
  <r>
    <n v="9952"/>
    <m/>
    <d v="2000-07-07T00:00:00"/>
    <x v="29"/>
    <n v="319952"/>
    <x v="5"/>
    <x v="0"/>
    <n v="-98.78"/>
    <n v="3596"/>
    <n v="3292.77"/>
    <n v="3596"/>
    <n v="-0.03"/>
    <n v="0.32500000000000001"/>
    <x v="0"/>
    <n v="1168.7"/>
    <n v="1276.58"/>
    <n v="1168.93335"/>
    <x v="0"/>
    <x v="0"/>
    <x v="0"/>
    <x v="5"/>
    <x v="0"/>
    <x v="1"/>
    <x v="0"/>
    <n v="1168.93"/>
    <n v="1276.58"/>
    <x v="0"/>
    <x v="0"/>
    <x v="0"/>
    <n v="0"/>
    <n v="-1168.93"/>
    <n v="3292.77"/>
    <x v="0"/>
    <s v="TetcoM3 Buy Financial - N73425.8"/>
  </r>
  <r>
    <n v="27285"/>
    <n v="822"/>
    <d v="2001-08-20T00:00:00"/>
    <x v="29"/>
    <n v="9995965"/>
    <x v="6"/>
    <x v="0"/>
    <n v="917.93"/>
    <n v="13827"/>
    <n v="12661.05"/>
    <n v="13827"/>
    <n v="7.2499999999999995E-2"/>
    <n v="0.08"/>
    <x v="0"/>
    <n v="1106.1600000000001"/>
    <n v="103.7025"/>
    <n v="94.957875000000072"/>
    <x v="0"/>
    <x v="0"/>
    <x v="0"/>
    <x v="6"/>
    <x v="0"/>
    <x v="1"/>
    <x v="0"/>
    <n v="-189.92"/>
    <n v="-207.41"/>
    <x v="0"/>
    <x v="2"/>
    <x v="0"/>
    <n v="0"/>
    <n v="189.92"/>
    <n v="12661.05"/>
    <x v="0"/>
    <m/>
  </r>
  <r>
    <n v="28304"/>
    <n v="878"/>
    <d v="2001-09-24T00:00:00"/>
    <x v="29"/>
    <n v="9996818"/>
    <x v="8"/>
    <x v="0"/>
    <n v="-23275.32"/>
    <n v="-8456"/>
    <n v="-7742.95"/>
    <n v="8456"/>
    <n v="3.0059999999999998"/>
    <n v="3.17"/>
    <x v="0"/>
    <n v="-26805.52"/>
    <n v="-1386.7840000000012"/>
    <n v="-1269.843800000001"/>
    <x v="1"/>
    <x v="0"/>
    <x v="1"/>
    <x v="8"/>
    <x v="0"/>
    <x v="0"/>
    <x v="0"/>
    <n v="-1649.25"/>
    <n v="-1801.13"/>
    <x v="0"/>
    <x v="2"/>
    <x v="0"/>
    <n v="-7742.95"/>
    <n v="1649.25"/>
    <n v="0"/>
    <x v="0"/>
    <m/>
  </r>
  <r>
    <n v="24224"/>
    <n v="412"/>
    <d v="2001-04-18T00:00:00"/>
    <x v="29"/>
    <n v="9993198"/>
    <x v="8"/>
    <x v="0"/>
    <n v="13467.29"/>
    <n v="3627"/>
    <n v="3321.16"/>
    <n v="3627"/>
    <n v="4.0549999999999997"/>
    <n v="3.21"/>
    <x v="0"/>
    <n v="11642.67"/>
    <n v="-3064.8149999999991"/>
    <n v="-2806.3801999999991"/>
    <x v="1"/>
    <x v="0"/>
    <x v="1"/>
    <x v="8"/>
    <x v="0"/>
    <x v="1"/>
    <x v="0"/>
    <n v="-2776.49"/>
    <n v="-3032.17"/>
    <x v="0"/>
    <x v="2"/>
    <x v="0"/>
    <n v="3321.16"/>
    <n v="2776.49"/>
    <n v="0"/>
    <x v="0"/>
    <s v="DS#000412"/>
  </r>
  <r>
    <n v="24455"/>
    <n v="438"/>
    <d v="2001-04-26T00:00:00"/>
    <x v="29"/>
    <n v="9993420"/>
    <x v="8"/>
    <x v="0"/>
    <n v="23793.94"/>
    <n v="6221"/>
    <n v="5696.42"/>
    <n v="6221"/>
    <n v="4.1769999999999996"/>
    <n v="3.21"/>
    <x v="0"/>
    <n v="19969.41"/>
    <n v="-6015.7069999999976"/>
    <n v="-5508.4381399999984"/>
    <x v="1"/>
    <x v="0"/>
    <x v="1"/>
    <x v="8"/>
    <x v="0"/>
    <x v="1"/>
    <x v="0"/>
    <n v="-5457.17"/>
    <n v="-5959.72"/>
    <x v="0"/>
    <x v="0"/>
    <x v="0"/>
    <n v="5696.42"/>
    <n v="5457.17"/>
    <n v="0"/>
    <x v="0"/>
    <s v="DS #000438"/>
  </r>
  <r>
    <n v="24870"/>
    <n v="549"/>
    <d v="2001-05-24T00:00:00"/>
    <x v="29"/>
    <n v="9993754"/>
    <x v="8"/>
    <x v="0"/>
    <n v="14223.82"/>
    <n v="3872"/>
    <n v="3545.5"/>
    <n v="3872"/>
    <n v="4.0118"/>
    <n v="3.21"/>
    <x v="0"/>
    <n v="12429.12"/>
    <n v="-3104.5696000000003"/>
    <n v="-2842.7819000000004"/>
    <x v="1"/>
    <x v="0"/>
    <x v="1"/>
    <x v="8"/>
    <x v="0"/>
    <x v="1"/>
    <x v="0"/>
    <n v="-2810.87"/>
    <n v="-3069.72"/>
    <x v="0"/>
    <x v="0"/>
    <x v="0"/>
    <n v="3545.5"/>
    <n v="2810.87"/>
    <n v="0"/>
    <x v="0"/>
    <m/>
  </r>
  <r>
    <n v="25068"/>
    <n v="593"/>
    <d v="2001-06-06T00:00:00"/>
    <x v="29"/>
    <n v="9993887"/>
    <x v="8"/>
    <x v="0"/>
    <n v="20355.03"/>
    <n v="5482"/>
    <n v="5019.7299999999996"/>
    <n v="5482"/>
    <n v="4.0549999999999997"/>
    <n v="3.21"/>
    <x v="0"/>
    <n v="17597.22"/>
    <n v="-4632.29"/>
    <n v="-4241.6718499999988"/>
    <x v="1"/>
    <x v="0"/>
    <x v="1"/>
    <x v="8"/>
    <x v="0"/>
    <x v="1"/>
    <x v="0"/>
    <n v="-4196.5"/>
    <n v="-4582.95"/>
    <x v="0"/>
    <x v="0"/>
    <x v="0"/>
    <n v="5019.7299999999996"/>
    <n v="4196.5"/>
    <n v="0"/>
    <x v="0"/>
    <m/>
  </r>
  <r>
    <n v="25071"/>
    <n v="445"/>
    <d v="2001-06-06T00:00:00"/>
    <x v="29"/>
    <n v="9993440"/>
    <x v="8"/>
    <x v="0"/>
    <n v="5066.8100000000004"/>
    <n v="1346"/>
    <n v="1232.5"/>
    <n v="1346"/>
    <n v="4.1109999999999998"/>
    <n v="3.21"/>
    <x v="0"/>
    <n v="4320.66"/>
    <n v="-1212.7459999999996"/>
    <n v="-1110.4825000000001"/>
    <x v="1"/>
    <x v="0"/>
    <x v="1"/>
    <x v="8"/>
    <x v="0"/>
    <x v="1"/>
    <x v="0"/>
    <n v="-1099.3900000000001"/>
    <n v="-1200.6300000000001"/>
    <x v="0"/>
    <x v="0"/>
    <x v="0"/>
    <n v="1232.5"/>
    <n v="1099.3900000000001"/>
    <n v="0"/>
    <x v="0"/>
    <s v="DS #000445"/>
  </r>
  <r>
    <n v="26646"/>
    <n v="725"/>
    <d v="2001-07-09T00:00:00"/>
    <x v="29"/>
    <n v="9995438"/>
    <x v="8"/>
    <x v="0"/>
    <n v="6505.61"/>
    <n v="1938"/>
    <n v="1774.58"/>
    <n v="1938"/>
    <n v="3.6659999999999999"/>
    <n v="3.21"/>
    <x v="0"/>
    <n v="6220.98"/>
    <n v="-883.72799999999995"/>
    <n v="-809.20847999999989"/>
    <x v="1"/>
    <x v="0"/>
    <x v="1"/>
    <x v="8"/>
    <x v="0"/>
    <x v="1"/>
    <x v="0"/>
    <n v="-793.24"/>
    <n v="-866.29"/>
    <x v="0"/>
    <x v="0"/>
    <x v="0"/>
    <n v="1774.58"/>
    <n v="793.24"/>
    <n v="0"/>
    <x v="0"/>
    <m/>
  </r>
  <r>
    <n v="26851"/>
    <n v="709"/>
    <d v="2001-07-27T00:00:00"/>
    <x v="29"/>
    <n v="9994223"/>
    <x v="8"/>
    <x v="0"/>
    <n v="5096.2"/>
    <n v="1616"/>
    <n v="1479.73"/>
    <n v="1616"/>
    <n v="3.444"/>
    <n v="3.21"/>
    <x v="0"/>
    <n v="5187.3599999999997"/>
    <n v="-378.14400000000001"/>
    <n v="-346.25682"/>
    <x v="1"/>
    <x v="0"/>
    <x v="1"/>
    <x v="8"/>
    <x v="0"/>
    <x v="1"/>
    <x v="0"/>
    <n v="-332.94"/>
    <n v="-363.6"/>
    <x v="0"/>
    <x v="2"/>
    <x v="0"/>
    <n v="1479.73"/>
    <n v="332.94"/>
    <n v="0"/>
    <x v="0"/>
    <m/>
  </r>
  <r>
    <n v="28058"/>
    <n v="782"/>
    <d v="2001-09-10T00:00:00"/>
    <x v="29"/>
    <n v="9995718"/>
    <x v="8"/>
    <x v="0"/>
    <n v="11665.36"/>
    <n v="3458"/>
    <n v="3166.41"/>
    <n v="3458"/>
    <n v="3.6840999999999999"/>
    <n v="3.21"/>
    <x v="0"/>
    <n v="11100.18"/>
    <n v="-1639.4377999999999"/>
    <n v="-1501.1949809999999"/>
    <x v="1"/>
    <x v="0"/>
    <x v="1"/>
    <x v="8"/>
    <x v="0"/>
    <x v="1"/>
    <x v="0"/>
    <n v="-1472.7"/>
    <n v="-1608.32"/>
    <x v="0"/>
    <x v="2"/>
    <x v="0"/>
    <n v="3166.41"/>
    <n v="1472.7"/>
    <n v="0"/>
    <x v="0"/>
    <m/>
  </r>
  <r>
    <n v="28134"/>
    <n v="823"/>
    <d v="2001-09-19T00:00:00"/>
    <x v="29"/>
    <n v="9995777"/>
    <x v="8"/>
    <x v="0"/>
    <n v="27675.95"/>
    <n v="8502"/>
    <n v="7785.08"/>
    <n v="8502"/>
    <n v="3.5550000000000002"/>
    <n v="3.21"/>
    <x v="0"/>
    <n v="27291.42"/>
    <n v="-2933.19"/>
    <n v="-2685.8526000000015"/>
    <x v="1"/>
    <x v="0"/>
    <x v="1"/>
    <x v="8"/>
    <x v="0"/>
    <x v="1"/>
    <x v="0"/>
    <n v="-2615.79"/>
    <n v="-2856.67"/>
    <x v="0"/>
    <x v="2"/>
    <x v="0"/>
    <n v="7785.08"/>
    <n v="2615.79"/>
    <n v="0"/>
    <x v="0"/>
    <m/>
  </r>
  <r>
    <n v="28136"/>
    <n v="856"/>
    <d v="2001-09-19T00:00:00"/>
    <x v="29"/>
    <n v="9996666"/>
    <x v="8"/>
    <x v="0"/>
    <n v="48614.3"/>
    <n v="16643"/>
    <n v="15239.59"/>
    <n v="16643"/>
    <n v="3.19"/>
    <n v="3.21"/>
    <x v="0"/>
    <n v="53424.03"/>
    <n v="332.86"/>
    <n v="304.79180000000025"/>
    <x v="1"/>
    <x v="0"/>
    <x v="1"/>
    <x v="8"/>
    <x v="0"/>
    <x v="1"/>
    <x v="0"/>
    <n v="441.95"/>
    <n v="482.65"/>
    <x v="0"/>
    <x v="0"/>
    <x v="0"/>
    <n v="15239.59"/>
    <n v="-441.95"/>
    <n v="0"/>
    <x v="0"/>
    <m/>
  </r>
  <r>
    <n v="28142"/>
    <n v="856"/>
    <d v="2001-09-19T00:00:00"/>
    <x v="29"/>
    <n v="9996666"/>
    <x v="8"/>
    <x v="0"/>
    <n v="9329.69"/>
    <n v="3194"/>
    <n v="2924.67"/>
    <n v="3194"/>
    <n v="3.19"/>
    <n v="3.21"/>
    <x v="0"/>
    <n v="10252.74"/>
    <n v="63.880000000000059"/>
    <n v="58.493400000000051"/>
    <x v="1"/>
    <x v="0"/>
    <x v="1"/>
    <x v="8"/>
    <x v="0"/>
    <x v="1"/>
    <x v="0"/>
    <n v="84.82"/>
    <n v="92.63"/>
    <x v="0"/>
    <x v="9"/>
    <x v="0"/>
    <n v="2924.67"/>
    <n v="-84.82"/>
    <n v="0"/>
    <x v="0"/>
    <m/>
  </r>
  <r>
    <n v="28303"/>
    <n v="878"/>
    <d v="2001-09-24T00:00:00"/>
    <x v="29"/>
    <n v="9996818"/>
    <x v="8"/>
    <x v="0"/>
    <n v="539.49"/>
    <n v="196"/>
    <n v="179.47"/>
    <n v="196"/>
    <n v="3.0059999999999998"/>
    <n v="3.21"/>
    <x v="0"/>
    <n v="629.16"/>
    <n v="39.984000000000037"/>
    <n v="36.611880000000035"/>
    <x v="1"/>
    <x v="0"/>
    <x v="1"/>
    <x v="8"/>
    <x v="0"/>
    <x v="1"/>
    <x v="0"/>
    <n v="38.229999999999997"/>
    <n v="41.75"/>
    <x v="0"/>
    <x v="1"/>
    <x v="0"/>
    <n v="179.47"/>
    <n v="-38.229999999999997"/>
    <n v="0"/>
    <x v="0"/>
    <m/>
  </r>
  <r>
    <n v="27284"/>
    <n v="824"/>
    <d v="2001-08-20T00:00:00"/>
    <x v="30"/>
    <n v="9995964"/>
    <x v="3"/>
    <x v="0"/>
    <n v="-465.57"/>
    <n v="40864"/>
    <n v="37245.980000000003"/>
    <n v="40864"/>
    <n v="-1.2500000000000001E-2"/>
    <n v="-5.0000000000000001E-3"/>
    <x v="0"/>
    <n v="-204.32"/>
    <n v="306.48"/>
    <n v="279.34485000000006"/>
    <x v="0"/>
    <x v="0"/>
    <x v="0"/>
    <x v="3"/>
    <x v="0"/>
    <x v="1"/>
    <x v="0"/>
    <n v="-279.33999999999997"/>
    <n v="-306.48"/>
    <x v="0"/>
    <x v="2"/>
    <x v="0"/>
    <n v="0"/>
    <n v="279.33999999999997"/>
    <n v="37245.980000000003"/>
    <x v="0"/>
    <m/>
  </r>
  <r>
    <n v="9941"/>
    <m/>
    <d v="2000-07-07T00:00:00"/>
    <x v="30"/>
    <n v="319941"/>
    <x v="4"/>
    <x v="0"/>
    <n v="140"/>
    <n v="-3840"/>
    <n v="-3500.01"/>
    <n v="3840"/>
    <n v="-0.04"/>
    <n v="-0.04"/>
    <x v="0"/>
    <n v="153.6"/>
    <n v="0"/>
    <n v="0"/>
    <x v="0"/>
    <x v="0"/>
    <x v="0"/>
    <x v="4"/>
    <x v="0"/>
    <x v="0"/>
    <x v="0"/>
    <n v="80.5"/>
    <n v="88.32"/>
    <x v="0"/>
    <x v="0"/>
    <x v="0"/>
    <n v="0"/>
    <n v="-80.5"/>
    <n v="-3500.01"/>
    <x v="0"/>
    <s v="Tetco-ELA Sale Financial - N73425.A"/>
  </r>
  <r>
    <n v="9952"/>
    <m/>
    <d v="2000-07-07T00:00:00"/>
    <x v="30"/>
    <n v="319952"/>
    <x v="5"/>
    <x v="0"/>
    <n v="1332.19"/>
    <n v="3480"/>
    <n v="3171.89"/>
    <n v="3480"/>
    <n v="0.42"/>
    <n v="0.33500000000000002"/>
    <x v="0"/>
    <n v="1165.8"/>
    <n v="-295.8"/>
    <n v="-269.61064999999985"/>
    <x v="0"/>
    <x v="0"/>
    <x v="0"/>
    <x v="5"/>
    <x v="0"/>
    <x v="1"/>
    <x v="0"/>
    <n v="-269.61"/>
    <n v="-295.8"/>
    <x v="0"/>
    <x v="0"/>
    <x v="0"/>
    <n v="0"/>
    <n v="269.61"/>
    <n v="3171.89"/>
    <x v="0"/>
    <s v="TetcoM3 Buy Financial - N73425.8"/>
  </r>
  <r>
    <n v="27285"/>
    <n v="822"/>
    <d v="2001-08-20T00:00:00"/>
    <x v="30"/>
    <n v="9995965"/>
    <x v="6"/>
    <x v="0"/>
    <n v="704.42"/>
    <n v="10660"/>
    <n v="9716.18"/>
    <n v="10660"/>
    <n v="7.2499999999999995E-2"/>
    <n v="0.08"/>
    <x v="0"/>
    <n v="852.8"/>
    <n v="79.950000000000074"/>
    <n v="72.871350000000064"/>
    <x v="0"/>
    <x v="0"/>
    <x v="0"/>
    <x v="6"/>
    <x v="0"/>
    <x v="1"/>
    <x v="0"/>
    <n v="-145.74"/>
    <n v="-159.9"/>
    <x v="0"/>
    <x v="2"/>
    <x v="0"/>
    <n v="0"/>
    <n v="145.74"/>
    <n v="9716.18"/>
    <x v="0"/>
    <m/>
  </r>
  <r>
    <n v="28304"/>
    <n v="878"/>
    <d v="2001-09-24T00:00:00"/>
    <x v="30"/>
    <n v="9996818"/>
    <x v="8"/>
    <x v="0"/>
    <n v="-18485.98"/>
    <n v="-6676"/>
    <n v="-6084.92"/>
    <n v="6676"/>
    <n v="3.0379999999999998"/>
    <n v="3.23"/>
    <x v="0"/>
    <n v="-21563.48"/>
    <n v="-1281.7920000000011"/>
    <n v="-1168.304640000001"/>
    <x v="1"/>
    <x v="0"/>
    <x v="1"/>
    <x v="8"/>
    <x v="0"/>
    <x v="0"/>
    <x v="0"/>
    <n v="-1405.62"/>
    <n v="-1542.16"/>
    <x v="0"/>
    <x v="2"/>
    <x v="0"/>
    <n v="-6084.92"/>
    <n v="1405.62"/>
    <n v="0"/>
    <x v="0"/>
    <m/>
  </r>
  <r>
    <n v="24455"/>
    <n v="438"/>
    <d v="2001-04-26T00:00:00"/>
    <x v="30"/>
    <n v="9993420"/>
    <x v="8"/>
    <x v="0"/>
    <n v="30845.17"/>
    <n v="8025"/>
    <n v="7314.48"/>
    <n v="8025"/>
    <n v="4.2169999999999996"/>
    <n v="3.26"/>
    <x v="0"/>
    <n v="26161.5"/>
    <n v="-7679.9249999999984"/>
    <n v="-6999.9573599999985"/>
    <x v="1"/>
    <x v="0"/>
    <x v="1"/>
    <x v="8"/>
    <x v="0"/>
    <x v="1"/>
    <x v="0"/>
    <n v="-6934.13"/>
    <n v="-7607.7"/>
    <x v="0"/>
    <x v="0"/>
    <x v="0"/>
    <n v="7314.48"/>
    <n v="6934.13"/>
    <n v="0"/>
    <x v="0"/>
    <s v="DS #000438"/>
  </r>
  <r>
    <n v="24870"/>
    <n v="549"/>
    <d v="2001-05-24T00:00:00"/>
    <x v="30"/>
    <n v="9993754"/>
    <x v="8"/>
    <x v="0"/>
    <n v="5723.4"/>
    <n v="1532"/>
    <n v="1396.36"/>
    <n v="1532"/>
    <n v="4.0987999999999998"/>
    <n v="3.26"/>
    <x v="0"/>
    <n v="4994.32"/>
    <n v="-1285.0416"/>
    <n v="-1171.266768"/>
    <x v="1"/>
    <x v="0"/>
    <x v="1"/>
    <x v="8"/>
    <x v="0"/>
    <x v="1"/>
    <x v="0"/>
    <n v="-1158.7"/>
    <n v="-1271.25"/>
    <x v="0"/>
    <x v="0"/>
    <x v="0"/>
    <n v="1396.36"/>
    <n v="1158.7"/>
    <n v="0"/>
    <x v="0"/>
    <m/>
  </r>
  <r>
    <n v="25068"/>
    <n v="593"/>
    <d v="2001-06-06T00:00:00"/>
    <x v="30"/>
    <n v="9993887"/>
    <x v="8"/>
    <x v="0"/>
    <n v="7665.46"/>
    <n v="2074"/>
    <n v="1890.37"/>
    <n v="2074"/>
    <n v="4.0549999999999997"/>
    <n v="3.26"/>
    <x v="0"/>
    <n v="6761.24"/>
    <n v="-1648.83"/>
    <n v="-1502.8441499999997"/>
    <x v="1"/>
    <x v="0"/>
    <x v="1"/>
    <x v="8"/>
    <x v="0"/>
    <x v="1"/>
    <x v="0"/>
    <n v="-1485.83"/>
    <n v="-1630.16"/>
    <x v="0"/>
    <x v="0"/>
    <x v="0"/>
    <n v="1890.37"/>
    <n v="1485.83"/>
    <n v="0"/>
    <x v="0"/>
    <m/>
  </r>
  <r>
    <n v="25071"/>
    <n v="445"/>
    <d v="2001-06-06T00:00:00"/>
    <x v="30"/>
    <n v="9993440"/>
    <x v="8"/>
    <x v="0"/>
    <n v="4364.22"/>
    <n v="1151"/>
    <n v="1049.0899999999999"/>
    <n v="1151"/>
    <n v="4.16"/>
    <n v="3.26"/>
    <x v="0"/>
    <n v="3752.26"/>
    <n v="-1035.9000000000001"/>
    <n v="-944.18100000000027"/>
    <x v="1"/>
    <x v="0"/>
    <x v="1"/>
    <x v="8"/>
    <x v="0"/>
    <x v="1"/>
    <x v="0"/>
    <n v="-934.74"/>
    <n v="-1025.54"/>
    <x v="0"/>
    <x v="0"/>
    <x v="0"/>
    <n v="1049.0899999999999"/>
    <n v="934.74"/>
    <n v="0"/>
    <x v="0"/>
    <s v="DS #000445"/>
  </r>
  <r>
    <n v="26646"/>
    <n v="725"/>
    <d v="2001-07-09T00:00:00"/>
    <x v="30"/>
    <n v="9995438"/>
    <x v="8"/>
    <x v="0"/>
    <n v="9734.66"/>
    <n v="2885"/>
    <n v="2629.57"/>
    <n v="2885"/>
    <n v="3.702"/>
    <n v="3.26"/>
    <x v="0"/>
    <n v="9405.1"/>
    <n v="-1275.17"/>
    <n v="-1162.2699400000006"/>
    <x v="1"/>
    <x v="0"/>
    <x v="1"/>
    <x v="8"/>
    <x v="0"/>
    <x v="1"/>
    <x v="0"/>
    <n v="-1138.5999999999999"/>
    <n v="-1249.2"/>
    <x v="0"/>
    <x v="0"/>
    <x v="0"/>
    <n v="2629.57"/>
    <n v="1138.5999999999999"/>
    <n v="0"/>
    <x v="0"/>
    <m/>
  </r>
  <r>
    <n v="28058"/>
    <n v="782"/>
    <d v="2001-09-10T00:00:00"/>
    <x v="30"/>
    <n v="9995718"/>
    <x v="8"/>
    <x v="0"/>
    <n v="9663.58"/>
    <n v="2850"/>
    <n v="2597.67"/>
    <n v="2850"/>
    <n v="3.7201"/>
    <n v="3.26"/>
    <x v="0"/>
    <n v="9291"/>
    <n v="-1311.2850000000001"/>
    <n v="-1195.1879670000005"/>
    <x v="1"/>
    <x v="0"/>
    <x v="1"/>
    <x v="8"/>
    <x v="0"/>
    <x v="1"/>
    <x v="0"/>
    <n v="-1171.81"/>
    <n v="-1285.6300000000001"/>
    <x v="0"/>
    <x v="2"/>
    <x v="0"/>
    <n v="2597.67"/>
    <n v="1171.81"/>
    <n v="0"/>
    <x v="0"/>
    <m/>
  </r>
  <r>
    <n v="28134"/>
    <n v="823"/>
    <d v="2001-09-19T00:00:00"/>
    <x v="30"/>
    <n v="9995777"/>
    <x v="8"/>
    <x v="0"/>
    <n v="13058.41"/>
    <n v="3993"/>
    <n v="3639.47"/>
    <n v="3993"/>
    <n v="3.5880000000000001"/>
    <n v="3.26"/>
    <x v="0"/>
    <n v="13017.18"/>
    <n v="-1309.7040000000011"/>
    <n v="-1193.7461600000011"/>
    <x v="1"/>
    <x v="0"/>
    <x v="1"/>
    <x v="8"/>
    <x v="0"/>
    <x v="1"/>
    <x v="0"/>
    <n v="-1160.99"/>
    <n v="-1273.77"/>
    <x v="0"/>
    <x v="2"/>
    <x v="0"/>
    <n v="3639.47"/>
    <n v="1160.99"/>
    <n v="0"/>
    <x v="0"/>
    <m/>
  </r>
  <r>
    <n v="28136"/>
    <n v="856"/>
    <d v="2001-09-19T00:00:00"/>
    <x v="30"/>
    <n v="9996666"/>
    <x v="8"/>
    <x v="0"/>
    <n v="21420.51"/>
    <n v="7294"/>
    <n v="6648.2"/>
    <n v="7294"/>
    <n v="3.222"/>
    <n v="3.26"/>
    <x v="0"/>
    <n v="23778.44"/>
    <n v="277.1719999999986"/>
    <n v="252.63159999999874"/>
    <x v="1"/>
    <x v="0"/>
    <x v="1"/>
    <x v="8"/>
    <x v="0"/>
    <x v="1"/>
    <x v="0"/>
    <n v="312.47000000000003"/>
    <n v="342.82"/>
    <x v="0"/>
    <x v="0"/>
    <x v="0"/>
    <n v="6648.2"/>
    <n v="-312.47000000000003"/>
    <n v="0"/>
    <x v="0"/>
    <m/>
  </r>
  <r>
    <n v="28140"/>
    <n v="856"/>
    <d v="2001-09-19T00:00:00"/>
    <x v="30"/>
    <n v="9996666"/>
    <x v="8"/>
    <x v="0"/>
    <n v="17103.52"/>
    <n v="5824"/>
    <n v="5308.35"/>
    <n v="5824"/>
    <n v="3.222"/>
    <n v="3.26"/>
    <x v="0"/>
    <n v="18986.240000000002"/>
    <n v="221.3119999999989"/>
    <n v="201.71729999999903"/>
    <x v="1"/>
    <x v="0"/>
    <x v="1"/>
    <x v="8"/>
    <x v="0"/>
    <x v="1"/>
    <x v="0"/>
    <n v="249.49"/>
    <n v="273.73"/>
    <x v="0"/>
    <x v="2"/>
    <x v="0"/>
    <n v="5308.35"/>
    <n v="-249.49"/>
    <n v="0"/>
    <x v="0"/>
    <m/>
  </r>
  <r>
    <n v="28142"/>
    <n v="856"/>
    <d v="2001-09-19T00:00:00"/>
    <x v="30"/>
    <n v="9996666"/>
    <x v="8"/>
    <x v="0"/>
    <n v="5013"/>
    <n v="1707"/>
    <n v="1555.87"/>
    <n v="1707"/>
    <n v="3.222"/>
    <n v="3.26"/>
    <x v="0"/>
    <n v="5564.82"/>
    <n v="64.865999999999673"/>
    <n v="59.123059999999704"/>
    <x v="1"/>
    <x v="0"/>
    <x v="1"/>
    <x v="8"/>
    <x v="0"/>
    <x v="1"/>
    <x v="0"/>
    <n v="73.13"/>
    <n v="80.23"/>
    <x v="0"/>
    <x v="9"/>
    <x v="0"/>
    <n v="1555.87"/>
    <n v="-73.13"/>
    <n v="0"/>
    <x v="0"/>
    <m/>
  </r>
  <r>
    <n v="27284"/>
    <n v="824"/>
    <d v="2001-08-20T00:00:00"/>
    <x v="31"/>
    <n v="9995964"/>
    <x v="3"/>
    <x v="0"/>
    <n v="-433.58"/>
    <n v="38227"/>
    <n v="34686.269999999997"/>
    <n v="38227"/>
    <n v="-1.2500000000000001E-2"/>
    <n v="-5.0000000000000001E-3"/>
    <x v="0"/>
    <n v="-191.13499999999999"/>
    <n v="286.70249999999999"/>
    <n v="260.14702499999999"/>
    <x v="0"/>
    <x v="0"/>
    <x v="0"/>
    <x v="3"/>
    <x v="0"/>
    <x v="1"/>
    <x v="0"/>
    <n v="-260.14999999999998"/>
    <n v="-286.7"/>
    <x v="0"/>
    <x v="2"/>
    <x v="0"/>
    <n v="0"/>
    <n v="260.14999999999998"/>
    <n v="34686.269999999997"/>
    <x v="0"/>
    <m/>
  </r>
  <r>
    <n v="9941"/>
    <m/>
    <d v="2000-07-07T00:00:00"/>
    <x v="31"/>
    <n v="319941"/>
    <x v="4"/>
    <x v="0"/>
    <n v="144.02000000000001"/>
    <n v="-3968"/>
    <n v="-3600.47"/>
    <n v="3968"/>
    <n v="-0.04"/>
    <n v="-0.04"/>
    <x v="0"/>
    <n v="158.72"/>
    <n v="0"/>
    <n v="0"/>
    <x v="0"/>
    <x v="0"/>
    <x v="0"/>
    <x v="4"/>
    <x v="0"/>
    <x v="0"/>
    <x v="0"/>
    <n v="82.81"/>
    <n v="91.26"/>
    <x v="0"/>
    <x v="0"/>
    <x v="0"/>
    <n v="0"/>
    <n v="-82.81"/>
    <n v="-3600.47"/>
    <x v="0"/>
    <s v="Tetco-ELA Sale Financial - N73425.A"/>
  </r>
  <r>
    <n v="9952"/>
    <m/>
    <d v="2000-07-07T00:00:00"/>
    <x v="31"/>
    <n v="319952"/>
    <x v="5"/>
    <x v="0"/>
    <n v="1370.43"/>
    <n v="3596"/>
    <n v="3262.92"/>
    <n v="3596"/>
    <n v="0.42"/>
    <n v="0.35"/>
    <x v="0"/>
    <n v="1258.5999999999999"/>
    <n v="-251.72"/>
    <n v="-228.40440000000004"/>
    <x v="0"/>
    <x v="0"/>
    <x v="0"/>
    <x v="5"/>
    <x v="0"/>
    <x v="1"/>
    <x v="0"/>
    <n v="-228.4"/>
    <n v="-251.72"/>
    <x v="0"/>
    <x v="0"/>
    <x v="0"/>
    <n v="0"/>
    <n v="228.4"/>
    <n v="3262.92"/>
    <x v="0"/>
    <s v="TetcoM3 Buy Financial - N73425.8"/>
  </r>
  <r>
    <n v="27285"/>
    <n v="822"/>
    <d v="2001-08-20T00:00:00"/>
    <x v="31"/>
    <n v="9995965"/>
    <x v="6"/>
    <x v="0"/>
    <n v="656.01"/>
    <n v="9972"/>
    <n v="9048.36"/>
    <n v="9972"/>
    <n v="7.2499999999999995E-2"/>
    <n v="0.08"/>
    <x v="0"/>
    <n v="797.76"/>
    <n v="74.790000000000063"/>
    <n v="67.862700000000061"/>
    <x v="0"/>
    <x v="0"/>
    <x v="0"/>
    <x v="6"/>
    <x v="0"/>
    <x v="1"/>
    <x v="0"/>
    <n v="-135.72999999999999"/>
    <n v="-149.58000000000001"/>
    <x v="0"/>
    <x v="2"/>
    <x v="0"/>
    <n v="0"/>
    <n v="135.72999999999999"/>
    <n v="9048.36"/>
    <x v="0"/>
    <m/>
  </r>
  <r>
    <n v="28304"/>
    <n v="878"/>
    <d v="2001-09-24T00:00:00"/>
    <x v="31"/>
    <n v="9996818"/>
    <x v="8"/>
    <x v="0"/>
    <n v="-18487.45"/>
    <n v="-6598"/>
    <n v="-5986.87"/>
    <n v="6598"/>
    <n v="3.0880000000000001"/>
    <n v="3.28"/>
    <x v="0"/>
    <n v="-21641.439999999999"/>
    <n v="-1266.8159999999982"/>
    <n v="-1149.4790399999983"/>
    <x v="1"/>
    <x v="0"/>
    <x v="1"/>
    <x v="8"/>
    <x v="0"/>
    <x v="0"/>
    <x v="0"/>
    <n v="-1353.03"/>
    <n v="-1491.15"/>
    <x v="0"/>
    <x v="2"/>
    <x v="0"/>
    <n v="-5986.87"/>
    <n v="1353.03"/>
    <n v="0"/>
    <x v="0"/>
    <m/>
  </r>
  <r>
    <n v="24455"/>
    <n v="438"/>
    <d v="2001-04-26T00:00:00"/>
    <x v="31"/>
    <n v="9993420"/>
    <x v="8"/>
    <x v="0"/>
    <n v="19270.439999999999"/>
    <n v="4983"/>
    <n v="4521.46"/>
    <n v="4983"/>
    <n v="4.2619999999999996"/>
    <n v="3.31"/>
    <x v="0"/>
    <n v="16493.73"/>
    <n v="-4743.815999999998"/>
    <n v="-4304.4299199999978"/>
    <x v="1"/>
    <x v="0"/>
    <x v="1"/>
    <x v="8"/>
    <x v="0"/>
    <x v="1"/>
    <x v="0"/>
    <n v="-4286.34"/>
    <n v="-4723.88"/>
    <x v="0"/>
    <x v="0"/>
    <x v="0"/>
    <n v="4521.46"/>
    <n v="4286.34"/>
    <n v="0"/>
    <x v="0"/>
    <s v="DS #000438"/>
  </r>
  <r>
    <n v="24870"/>
    <n v="549"/>
    <d v="2001-05-24T00:00:00"/>
    <x v="31"/>
    <n v="9993754"/>
    <x v="8"/>
    <x v="0"/>
    <n v="9411.33"/>
    <n v="2491"/>
    <n v="2260.27"/>
    <n v="2491"/>
    <n v="4.1638000000000002"/>
    <n v="3.31"/>
    <x v="0"/>
    <n v="8245.2099999999991"/>
    <n v="-2126.8158000000003"/>
    <n v="-1929.8185260000002"/>
    <x v="1"/>
    <x v="0"/>
    <x v="1"/>
    <x v="8"/>
    <x v="0"/>
    <x v="1"/>
    <x v="0"/>
    <n v="-1920.78"/>
    <n v="-2116.85"/>
    <x v="0"/>
    <x v="0"/>
    <x v="0"/>
    <n v="2260.27"/>
    <n v="1920.78"/>
    <n v="0"/>
    <x v="0"/>
    <m/>
  </r>
  <r>
    <n v="25068"/>
    <n v="593"/>
    <d v="2001-06-06T00:00:00"/>
    <x v="31"/>
    <n v="9993887"/>
    <x v="8"/>
    <x v="0"/>
    <n v="8668.69"/>
    <n v="2356"/>
    <n v="2137.7800000000002"/>
    <n v="2356"/>
    <n v="4.0549999999999997"/>
    <n v="3.31"/>
    <x v="0"/>
    <n v="7798.36"/>
    <n v="-1755.22"/>
    <n v="-1592.6460999999995"/>
    <x v="1"/>
    <x v="0"/>
    <x v="1"/>
    <x v="8"/>
    <x v="0"/>
    <x v="1"/>
    <x v="0"/>
    <n v="-1584.09"/>
    <n v="-1745.8"/>
    <x v="0"/>
    <x v="0"/>
    <x v="0"/>
    <n v="2137.7800000000002"/>
    <n v="1584.09"/>
    <n v="0"/>
    <x v="0"/>
    <m/>
  </r>
  <r>
    <n v="25071"/>
    <n v="445"/>
    <d v="2001-06-06T00:00:00"/>
    <x v="31"/>
    <n v="9993440"/>
    <x v="8"/>
    <x v="0"/>
    <n v="3070.96"/>
    <n v="802"/>
    <n v="727.72"/>
    <n v="802"/>
    <n v="4.22"/>
    <n v="3.31"/>
    <x v="0"/>
    <n v="2654.62"/>
    <n v="-729.82"/>
    <n v="-662.22519999999986"/>
    <x v="1"/>
    <x v="0"/>
    <x v="1"/>
    <x v="8"/>
    <x v="0"/>
    <x v="1"/>
    <x v="0"/>
    <n v="-659.31"/>
    <n v="-726.61"/>
    <x v="0"/>
    <x v="0"/>
    <x v="0"/>
    <n v="727.72"/>
    <n v="659.31"/>
    <n v="0"/>
    <x v="0"/>
    <s v="DS #000445"/>
  </r>
  <r>
    <n v="26646"/>
    <n v="725"/>
    <d v="2001-07-09T00:00:00"/>
    <x v="31"/>
    <n v="9995438"/>
    <x v="8"/>
    <x v="0"/>
    <n v="9589.6200000000008"/>
    <n v="2841"/>
    <n v="2577.86"/>
    <n v="2841"/>
    <n v="3.72"/>
    <n v="3.31"/>
    <x v="0"/>
    <n v="9403.7099999999991"/>
    <n v="-1164.81"/>
    <n v="-1056.9226000000003"/>
    <x v="1"/>
    <x v="0"/>
    <x v="1"/>
    <x v="8"/>
    <x v="0"/>
    <x v="1"/>
    <x v="0"/>
    <n v="-1046.6099999999999"/>
    <n v="-1153.45"/>
    <x v="0"/>
    <x v="0"/>
    <x v="0"/>
    <n v="2577.86"/>
    <n v="1046.6099999999999"/>
    <n v="0"/>
    <x v="0"/>
    <m/>
  </r>
  <r>
    <n v="28058"/>
    <n v="782"/>
    <d v="2001-09-10T00:00:00"/>
    <x v="31"/>
    <n v="9995718"/>
    <x v="8"/>
    <x v="0"/>
    <n v="9575.1"/>
    <n v="2799"/>
    <n v="2539.75"/>
    <n v="2799"/>
    <n v="3.7700999999999998"/>
    <n v="3.31"/>
    <x v="0"/>
    <n v="9264.69"/>
    <n v="-1287.8198999999993"/>
    <n v="-1168.5389749999993"/>
    <x v="1"/>
    <x v="0"/>
    <x v="1"/>
    <x v="8"/>
    <x v="0"/>
    <x v="1"/>
    <x v="0"/>
    <n v="-1158.3800000000001"/>
    <n v="-1276.6199999999999"/>
    <x v="0"/>
    <x v="2"/>
    <x v="0"/>
    <n v="2539.75"/>
    <n v="1158.3800000000001"/>
    <n v="0"/>
    <x v="0"/>
    <m/>
  </r>
  <r>
    <n v="28134"/>
    <n v="823"/>
    <d v="2001-09-19T00:00:00"/>
    <x v="31"/>
    <n v="9995777"/>
    <x v="8"/>
    <x v="0"/>
    <n v="12432.25"/>
    <n v="3761"/>
    <n v="3412.64"/>
    <n v="3761"/>
    <n v="3.6429999999999998"/>
    <n v="3.31"/>
    <x v="0"/>
    <n v="12448.91"/>
    <n v="-1252.4129999999991"/>
    <n v="-1136.4091199999991"/>
    <x v="1"/>
    <x v="0"/>
    <x v="1"/>
    <x v="8"/>
    <x v="0"/>
    <x v="1"/>
    <x v="0"/>
    <n v="-1122.76"/>
    <n v="-1237.3699999999999"/>
    <x v="0"/>
    <x v="2"/>
    <x v="0"/>
    <n v="3412.64"/>
    <n v="1122.76"/>
    <n v="0"/>
    <x v="0"/>
    <m/>
  </r>
  <r>
    <n v="28136"/>
    <n v="856"/>
    <d v="2001-09-19T00:00:00"/>
    <x v="31"/>
    <n v="9996666"/>
    <x v="8"/>
    <x v="0"/>
    <n v="9720.2900000000009"/>
    <n v="3274"/>
    <n v="2970.75"/>
    <n v="3274"/>
    <n v="3.2719999999999998"/>
    <n v="3.31"/>
    <x v="0"/>
    <n v="10836.94"/>
    <n v="124.41200000000083"/>
    <n v="112.88850000000076"/>
    <x v="1"/>
    <x v="0"/>
    <x v="1"/>
    <x v="8"/>
    <x v="0"/>
    <x v="1"/>
    <x v="0"/>
    <n v="124.77"/>
    <n v="137.51"/>
    <x v="0"/>
    <x v="0"/>
    <x v="0"/>
    <n v="2970.75"/>
    <n v="-124.77"/>
    <n v="0"/>
    <x v="0"/>
    <m/>
  </r>
  <r>
    <n v="28140"/>
    <n v="856"/>
    <d v="2001-09-19T00:00:00"/>
    <x v="31"/>
    <n v="9996666"/>
    <x v="8"/>
    <x v="0"/>
    <n v="15494.87"/>
    <n v="5219"/>
    <n v="4735.6000000000004"/>
    <n v="5219"/>
    <n v="3.2719999999999998"/>
    <n v="3.31"/>
    <x v="0"/>
    <n v="17274.89"/>
    <n v="198.32200000000134"/>
    <n v="179.95280000000122"/>
    <x v="1"/>
    <x v="0"/>
    <x v="1"/>
    <x v="8"/>
    <x v="0"/>
    <x v="1"/>
    <x v="0"/>
    <n v="198.9"/>
    <n v="219.2"/>
    <x v="0"/>
    <x v="2"/>
    <x v="0"/>
    <n v="4735.6000000000004"/>
    <n v="-198.9"/>
    <n v="0"/>
    <x v="0"/>
    <m/>
  </r>
  <r>
    <n v="28142"/>
    <n v="856"/>
    <d v="2001-09-19T00:00:00"/>
    <x v="31"/>
    <n v="9996666"/>
    <x v="8"/>
    <x v="0"/>
    <n v="4307.92"/>
    <n v="1451"/>
    <n v="1316.6"/>
    <n v="1451"/>
    <n v="3.2719999999999998"/>
    <n v="3.31"/>
    <x v="0"/>
    <n v="4802.8100000000004"/>
    <n v="55.138000000000375"/>
    <n v="50.030800000000333"/>
    <x v="1"/>
    <x v="0"/>
    <x v="1"/>
    <x v="8"/>
    <x v="0"/>
    <x v="1"/>
    <x v="0"/>
    <n v="55.3"/>
    <n v="60.94"/>
    <x v="0"/>
    <x v="9"/>
    <x v="0"/>
    <n v="1316.6"/>
    <n v="-55.3"/>
    <n v="0"/>
    <x v="0"/>
    <m/>
  </r>
  <r>
    <n v="27284"/>
    <n v="824"/>
    <d v="2001-08-20T00:00:00"/>
    <x v="32"/>
    <n v="9995964"/>
    <x v="3"/>
    <x v="0"/>
    <n v="-322.44"/>
    <n v="28561"/>
    <n v="25795.07"/>
    <n v="28561"/>
    <n v="-1.2500000000000001E-2"/>
    <n v="-5.0000000000000001E-3"/>
    <x v="0"/>
    <n v="-142.80500000000001"/>
    <n v="214.20750000000001"/>
    <n v="193.46302500000002"/>
    <x v="0"/>
    <x v="0"/>
    <x v="0"/>
    <x v="3"/>
    <x v="0"/>
    <x v="1"/>
    <x v="0"/>
    <n v="-193.46"/>
    <n v="-214.21"/>
    <x v="0"/>
    <x v="2"/>
    <x v="0"/>
    <n v="0"/>
    <n v="193.46"/>
    <n v="25795.07"/>
    <x v="0"/>
    <m/>
  </r>
  <r>
    <n v="9941"/>
    <m/>
    <d v="2000-07-07T00:00:00"/>
    <x v="32"/>
    <n v="319941"/>
    <x v="4"/>
    <x v="0"/>
    <n v="143.35"/>
    <n v="-3968"/>
    <n v="-3583.73"/>
    <n v="3968"/>
    <n v="-0.04"/>
    <n v="-0.04"/>
    <x v="0"/>
    <n v="158.72"/>
    <n v="0"/>
    <n v="0"/>
    <x v="0"/>
    <x v="0"/>
    <x v="0"/>
    <x v="4"/>
    <x v="0"/>
    <x v="0"/>
    <x v="0"/>
    <n v="82.43"/>
    <n v="91.26"/>
    <x v="0"/>
    <x v="0"/>
    <x v="0"/>
    <n v="0"/>
    <n v="-82.43"/>
    <n v="-3583.73"/>
    <x v="0"/>
    <s v="Tetco-ELA Sale Financial - N73425.A"/>
  </r>
  <r>
    <n v="9952"/>
    <m/>
    <d v="2000-07-07T00:00:00"/>
    <x v="32"/>
    <n v="319952"/>
    <x v="5"/>
    <x v="0"/>
    <n v="1364.06"/>
    <n v="3596"/>
    <n v="3247.75"/>
    <n v="3596"/>
    <n v="0.42"/>
    <n v="0.35"/>
    <x v="0"/>
    <n v="1258.5999999999999"/>
    <n v="-251.72"/>
    <n v="-227.3425"/>
    <x v="0"/>
    <x v="0"/>
    <x v="0"/>
    <x v="5"/>
    <x v="0"/>
    <x v="1"/>
    <x v="0"/>
    <n v="-227.34"/>
    <n v="-251.72"/>
    <x v="0"/>
    <x v="0"/>
    <x v="0"/>
    <n v="0"/>
    <n v="227.34"/>
    <n v="3247.75"/>
    <x v="0"/>
    <s v="TetcoM3 Buy Financial - N73425.8"/>
  </r>
  <r>
    <n v="27285"/>
    <n v="822"/>
    <d v="2001-08-20T00:00:00"/>
    <x v="32"/>
    <n v="9995965"/>
    <x v="6"/>
    <x v="0"/>
    <n v="487.88"/>
    <n v="7451"/>
    <n v="6729.42"/>
    <n v="7451"/>
    <n v="7.2499999999999995E-2"/>
    <n v="0.08"/>
    <x v="0"/>
    <n v="596.08000000000004"/>
    <n v="55.88250000000005"/>
    <n v="50.470650000000049"/>
    <x v="0"/>
    <x v="0"/>
    <x v="0"/>
    <x v="6"/>
    <x v="0"/>
    <x v="1"/>
    <x v="0"/>
    <n v="-100.94"/>
    <n v="-111.77"/>
    <x v="0"/>
    <x v="2"/>
    <x v="0"/>
    <n v="0"/>
    <n v="100.94"/>
    <n v="6729.42"/>
    <x v="0"/>
    <m/>
  </r>
  <r>
    <n v="28304"/>
    <n v="878"/>
    <d v="2001-09-24T00:00:00"/>
    <x v="32"/>
    <n v="9996818"/>
    <x v="8"/>
    <x v="0"/>
    <n v="-18285.47"/>
    <n v="-6485"/>
    <n v="-5856.97"/>
    <n v="6485"/>
    <n v="3.1219999999999999"/>
    <n v="3.32"/>
    <x v="0"/>
    <n v="-21530.2"/>
    <n v="-1284.03"/>
    <n v="-1159.6800599999997"/>
    <x v="1"/>
    <x v="0"/>
    <x v="1"/>
    <x v="8"/>
    <x v="0"/>
    <x v="0"/>
    <x v="0"/>
    <n v="-1388.1"/>
    <n v="-1536.95"/>
    <x v="0"/>
    <x v="2"/>
    <x v="0"/>
    <n v="-5856.97"/>
    <n v="1388.1"/>
    <n v="0"/>
    <x v="0"/>
    <m/>
  </r>
  <r>
    <n v="24870"/>
    <n v="549"/>
    <d v="2001-05-24T00:00:00"/>
    <x v="32"/>
    <n v="9993754"/>
    <x v="8"/>
    <x v="0"/>
    <n v="6344.22"/>
    <n v="1669"/>
    <n v="1507.37"/>
    <n v="1669"/>
    <n v="4.2088000000000001"/>
    <n v="3.35"/>
    <x v="0"/>
    <n v="5591.15"/>
    <n v="-1433.3371999999999"/>
    <n v="-1294.529356"/>
    <x v="1"/>
    <x v="0"/>
    <x v="1"/>
    <x v="8"/>
    <x v="0"/>
    <x v="1"/>
    <x v="0"/>
    <n v="-1280.96"/>
    <n v="-1418.32"/>
    <x v="0"/>
    <x v="0"/>
    <x v="0"/>
    <n v="1507.37"/>
    <n v="1280.96"/>
    <n v="0"/>
    <x v="0"/>
    <m/>
  </r>
  <r>
    <n v="25068"/>
    <n v="593"/>
    <d v="2001-06-06T00:00:00"/>
    <x v="32"/>
    <n v="9993887"/>
    <x v="8"/>
    <x v="0"/>
    <n v="8518.52"/>
    <n v="2326"/>
    <n v="2100.7399999999998"/>
    <n v="2326"/>
    <n v="4.0549999999999997"/>
    <n v="3.35"/>
    <x v="0"/>
    <n v="7792.1"/>
    <n v="-1639.83"/>
    <n v="-1481.0216999999991"/>
    <x v="1"/>
    <x v="0"/>
    <x v="1"/>
    <x v="8"/>
    <x v="0"/>
    <x v="1"/>
    <x v="0"/>
    <n v="-1462.12"/>
    <n v="-1618.9"/>
    <x v="0"/>
    <x v="0"/>
    <x v="0"/>
    <n v="2100.7399999999998"/>
    <n v="1462.12"/>
    <n v="0"/>
    <x v="0"/>
    <m/>
  </r>
  <r>
    <n v="26646"/>
    <n v="725"/>
    <d v="2001-07-09T00:00:00"/>
    <x v="32"/>
    <n v="9995438"/>
    <x v="8"/>
    <x v="0"/>
    <n v="8398.11"/>
    <n v="2458"/>
    <n v="2219.96"/>
    <n v="2458"/>
    <n v="3.7829999999999999"/>
    <n v="3.35"/>
    <x v="0"/>
    <n v="8234.2999999999993"/>
    <n v="-1064.3139999999996"/>
    <n v="-961.24267999999961"/>
    <x v="1"/>
    <x v="0"/>
    <x v="1"/>
    <x v="8"/>
    <x v="0"/>
    <x v="1"/>
    <x v="0"/>
    <n v="-941.26"/>
    <n v="-1042.19"/>
    <x v="0"/>
    <x v="0"/>
    <x v="0"/>
    <n v="2219.96"/>
    <n v="941.26"/>
    <n v="0"/>
    <x v="0"/>
    <m/>
  </r>
  <r>
    <n v="28058"/>
    <n v="782"/>
    <d v="2001-09-10T00:00:00"/>
    <x v="32"/>
    <n v="9995718"/>
    <x v="8"/>
    <x v="0"/>
    <n v="8072.27"/>
    <n v="2352"/>
    <n v="2124.23"/>
    <n v="2352"/>
    <n v="3.8001"/>
    <n v="3.35"/>
    <x v="0"/>
    <n v="7879.2"/>
    <n v="-1058.6351999999999"/>
    <n v="-956.11592299999984"/>
    <x v="1"/>
    <x v="0"/>
    <x v="1"/>
    <x v="8"/>
    <x v="0"/>
    <x v="1"/>
    <x v="0"/>
    <n v="-937"/>
    <n v="-1037.47"/>
    <x v="0"/>
    <x v="2"/>
    <x v="0"/>
    <n v="2124.23"/>
    <n v="937"/>
    <n v="0"/>
    <x v="0"/>
    <m/>
  </r>
  <r>
    <n v="28134"/>
    <n v="823"/>
    <d v="2001-09-19T00:00:00"/>
    <x v="32"/>
    <n v="9995777"/>
    <x v="8"/>
    <x v="0"/>
    <n v="12406.92"/>
    <n v="3736"/>
    <n v="3374.2"/>
    <n v="3736"/>
    <n v="3.677"/>
    <n v="3.35"/>
    <x v="0"/>
    <n v="12515.6"/>
    <n v="-1221.6719999999998"/>
    <n v="-1103.3633999999997"/>
    <x v="1"/>
    <x v="0"/>
    <x v="1"/>
    <x v="8"/>
    <x v="0"/>
    <x v="1"/>
    <x v="0"/>
    <n v="-1072.99"/>
    <n v="-1188.05"/>
    <x v="0"/>
    <x v="2"/>
    <x v="0"/>
    <n v="3374.2"/>
    <n v="1072.99"/>
    <n v="0"/>
    <x v="0"/>
    <m/>
  </r>
  <r>
    <n v="28136"/>
    <n v="856"/>
    <d v="2001-09-19T00:00:00"/>
    <x v="32"/>
    <n v="9996666"/>
    <x v="8"/>
    <x v="0"/>
    <n v="11447.7"/>
    <n v="3834"/>
    <n v="3462.7"/>
    <n v="3834"/>
    <n v="3.306"/>
    <n v="3.35"/>
    <x v="0"/>
    <n v="12843.9"/>
    <n v="168.69600000000014"/>
    <n v="152.35880000000012"/>
    <x v="1"/>
    <x v="0"/>
    <x v="1"/>
    <x v="8"/>
    <x v="0"/>
    <x v="1"/>
    <x v="0"/>
    <n v="183.52"/>
    <n v="203.2"/>
    <x v="0"/>
    <x v="0"/>
    <x v="0"/>
    <n v="3462.7"/>
    <n v="-183.52"/>
    <n v="0"/>
    <x v="0"/>
    <m/>
  </r>
  <r>
    <n v="28140"/>
    <n v="856"/>
    <d v="2001-09-19T00:00:00"/>
    <x v="32"/>
    <n v="9996666"/>
    <x v="8"/>
    <x v="0"/>
    <n v="13824.43"/>
    <n v="4630"/>
    <n v="4181.62"/>
    <n v="4630"/>
    <n v="3.306"/>
    <n v="3.35"/>
    <x v="0"/>
    <n v="15510.5"/>
    <n v="203.72"/>
    <n v="183.99128000000016"/>
    <x v="1"/>
    <x v="0"/>
    <x v="1"/>
    <x v="8"/>
    <x v="0"/>
    <x v="1"/>
    <x v="0"/>
    <n v="221.63"/>
    <n v="245.39"/>
    <x v="0"/>
    <x v="2"/>
    <x v="0"/>
    <n v="4181.62"/>
    <n v="-221.63"/>
    <n v="0"/>
    <x v="0"/>
    <m/>
  </r>
  <r>
    <n v="28142"/>
    <n v="856"/>
    <d v="2001-09-19T00:00:00"/>
    <x v="32"/>
    <n v="9996666"/>
    <x v="8"/>
    <x v="0"/>
    <n v="4654.92"/>
    <n v="1559"/>
    <n v="1408.02"/>
    <n v="1559"/>
    <n v="3.306"/>
    <n v="3.35"/>
    <x v="0"/>
    <n v="5222.6499999999996"/>
    <n v="68.59600000000006"/>
    <n v="61.952880000000057"/>
    <x v="1"/>
    <x v="0"/>
    <x v="1"/>
    <x v="8"/>
    <x v="0"/>
    <x v="1"/>
    <x v="0"/>
    <n v="74.63"/>
    <n v="82.63"/>
    <x v="0"/>
    <x v="9"/>
    <x v="0"/>
    <n v="1408.02"/>
    <n v="-74.63"/>
    <n v="0"/>
    <x v="0"/>
    <m/>
  </r>
  <r>
    <n v="27284"/>
    <n v="824"/>
    <d v="2001-08-20T00:00:00"/>
    <x v="33"/>
    <n v="9995964"/>
    <x v="3"/>
    <x v="0"/>
    <n v="-230.88"/>
    <n v="20548"/>
    <n v="18470.07"/>
    <n v="20548"/>
    <n v="-1.2500000000000001E-2"/>
    <n v="-5.0000000000000001E-3"/>
    <x v="0"/>
    <n v="-102.74"/>
    <n v="154.11000000000001"/>
    <n v="138.52552500000002"/>
    <x v="0"/>
    <x v="0"/>
    <x v="0"/>
    <x v="3"/>
    <x v="0"/>
    <x v="1"/>
    <x v="0"/>
    <n v="-138.53"/>
    <n v="-154.11000000000001"/>
    <x v="0"/>
    <x v="2"/>
    <x v="0"/>
    <n v="0"/>
    <n v="138.53"/>
    <n v="18470.07"/>
    <x v="0"/>
    <m/>
  </r>
  <r>
    <n v="9941"/>
    <m/>
    <d v="2000-07-07T00:00:00"/>
    <x v="33"/>
    <n v="319941"/>
    <x v="4"/>
    <x v="0"/>
    <n v="138.07"/>
    <n v="-3840"/>
    <n v="-3451.68"/>
    <n v="3840"/>
    <n v="-0.04"/>
    <n v="-0.04"/>
    <x v="0"/>
    <n v="153.6"/>
    <n v="0"/>
    <n v="0"/>
    <x v="0"/>
    <x v="0"/>
    <x v="0"/>
    <x v="4"/>
    <x v="0"/>
    <x v="0"/>
    <x v="0"/>
    <n v="79.39"/>
    <n v="88.32"/>
    <x v="0"/>
    <x v="0"/>
    <x v="0"/>
    <n v="0"/>
    <n v="-79.39"/>
    <n v="-3451.68"/>
    <x v="0"/>
    <s v="Tetco-ELA Sale Financial - N73425.A"/>
  </r>
  <r>
    <n v="9952"/>
    <m/>
    <d v="2000-07-07T00:00:00"/>
    <x v="33"/>
    <n v="319952"/>
    <x v="5"/>
    <x v="0"/>
    <n v="1313.79"/>
    <n v="3480"/>
    <n v="3128.08"/>
    <n v="3480"/>
    <n v="0.42"/>
    <n v="0.315"/>
    <x v="0"/>
    <n v="1096.2"/>
    <n v="-365.4"/>
    <n v="-328.44839999999994"/>
    <x v="0"/>
    <x v="0"/>
    <x v="0"/>
    <x v="5"/>
    <x v="0"/>
    <x v="1"/>
    <x v="0"/>
    <n v="-328.45"/>
    <n v="-365.4"/>
    <x v="0"/>
    <x v="0"/>
    <x v="0"/>
    <n v="0"/>
    <n v="328.45"/>
    <n v="3128.08"/>
    <x v="0"/>
    <s v="TetcoM3 Buy Financial - N73425.8"/>
  </r>
  <r>
    <n v="27285"/>
    <n v="822"/>
    <d v="2001-08-20T00:00:00"/>
    <x v="33"/>
    <n v="9995965"/>
    <x v="6"/>
    <x v="0"/>
    <n v="349.3"/>
    <n v="5360"/>
    <n v="4817.97"/>
    <n v="5360"/>
    <n v="7.2499999999999995E-2"/>
    <n v="0.08"/>
    <x v="0"/>
    <n v="428.8"/>
    <n v="40.200000000000003"/>
    <n v="36.134775000000033"/>
    <x v="0"/>
    <x v="0"/>
    <x v="0"/>
    <x v="6"/>
    <x v="0"/>
    <x v="1"/>
    <x v="0"/>
    <n v="-72.27"/>
    <n v="-80.400000000000006"/>
    <x v="0"/>
    <x v="2"/>
    <x v="0"/>
    <n v="0"/>
    <n v="72.27"/>
    <n v="4817.97"/>
    <x v="0"/>
    <m/>
  </r>
  <r>
    <n v="28304"/>
    <n v="878"/>
    <d v="2001-09-24T00:00:00"/>
    <x v="33"/>
    <n v="9996818"/>
    <x v="8"/>
    <x v="0"/>
    <n v="-19517.27"/>
    <n v="-6926"/>
    <n v="-6225.6"/>
    <n v="6926"/>
    <n v="3.1349999999999998"/>
    <n v="3.28"/>
    <x v="0"/>
    <n v="-22717.279999999999"/>
    <n v="-1004.27"/>
    <n v="-902.71200000000022"/>
    <x v="1"/>
    <x v="0"/>
    <x v="1"/>
    <x v="8"/>
    <x v="0"/>
    <x v="0"/>
    <x v="0"/>
    <n v="-1288.7"/>
    <n v="-1433.68"/>
    <x v="0"/>
    <x v="2"/>
    <x v="0"/>
    <n v="-6225.6"/>
    <n v="1288.7"/>
    <n v="0"/>
    <x v="0"/>
    <m/>
  </r>
  <r>
    <n v="25068"/>
    <n v="593"/>
    <d v="2001-06-06T00:00:00"/>
    <x v="33"/>
    <n v="9993887"/>
    <x v="8"/>
    <x v="0"/>
    <n v="4250"/>
    <n v="1166"/>
    <n v="1048.0899999999999"/>
    <n v="1166"/>
    <n v="4.0549999999999997"/>
    <n v="3.31"/>
    <x v="0"/>
    <n v="3859.46"/>
    <n v="-868.67"/>
    <n v="-780.82704999999953"/>
    <x v="1"/>
    <x v="0"/>
    <x v="1"/>
    <x v="8"/>
    <x v="0"/>
    <x v="1"/>
    <x v="0"/>
    <n v="-747.29"/>
    <n v="-831.36"/>
    <x v="0"/>
    <x v="0"/>
    <x v="0"/>
    <n v="1048.0899999999999"/>
    <n v="747.29"/>
    <n v="0"/>
    <x v="0"/>
    <m/>
  </r>
  <r>
    <n v="26646"/>
    <n v="725"/>
    <d v="2001-07-09T00:00:00"/>
    <x v="33"/>
    <n v="9995438"/>
    <x v="8"/>
    <x v="0"/>
    <n v="5209.6499999999996"/>
    <n v="1526"/>
    <n v="1371.68"/>
    <n v="1526"/>
    <n v="3.798"/>
    <n v="3.31"/>
    <x v="0"/>
    <n v="5051.0600000000004"/>
    <n v="-744.68799999999999"/>
    <n v="-669.37984000000006"/>
    <x v="1"/>
    <x v="0"/>
    <x v="1"/>
    <x v="8"/>
    <x v="0"/>
    <x v="1"/>
    <x v="0"/>
    <n v="-625.49"/>
    <n v="-695.86"/>
    <x v="0"/>
    <x v="0"/>
    <x v="0"/>
    <n v="1371.68"/>
    <n v="625.49"/>
    <n v="0"/>
    <x v="0"/>
    <m/>
  </r>
  <r>
    <n v="28058"/>
    <n v="782"/>
    <d v="2001-09-10T00:00:00"/>
    <x v="33"/>
    <n v="9995718"/>
    <x v="8"/>
    <x v="0"/>
    <n v="5684.12"/>
    <n v="1661"/>
    <n v="1493.03"/>
    <n v="1661"/>
    <n v="3.8071000000000002"/>
    <n v="3.31"/>
    <x v="0"/>
    <n v="5497.91"/>
    <n v="-825.68310000000019"/>
    <n v="-742.18521300000009"/>
    <x v="1"/>
    <x v="0"/>
    <x v="1"/>
    <x v="8"/>
    <x v="0"/>
    <x v="1"/>
    <x v="0"/>
    <n v="-694.41"/>
    <n v="-772.53"/>
    <x v="0"/>
    <x v="2"/>
    <x v="0"/>
    <n v="1493.03"/>
    <n v="694.41"/>
    <n v="0"/>
    <x v="0"/>
    <m/>
  </r>
  <r>
    <n v="28134"/>
    <n v="823"/>
    <d v="2001-09-19T00:00:00"/>
    <x v="33"/>
    <n v="9995777"/>
    <x v="8"/>
    <x v="0"/>
    <n v="16257.86"/>
    <n v="4931"/>
    <n v="4432.3500000000004"/>
    <n v="4931"/>
    <n v="3.6680000000000001"/>
    <n v="3.31"/>
    <x v="0"/>
    <n v="16321.61"/>
    <n v="-1765.2980000000005"/>
    <n v="-1586.7813000000006"/>
    <x v="1"/>
    <x v="0"/>
    <x v="1"/>
    <x v="8"/>
    <x v="0"/>
    <x v="1"/>
    <x v="0"/>
    <n v="-1444.95"/>
    <n v="-1607.51"/>
    <x v="0"/>
    <x v="2"/>
    <x v="0"/>
    <n v="4432.3500000000004"/>
    <n v="1444.95"/>
    <n v="0"/>
    <x v="0"/>
    <m/>
  </r>
  <r>
    <n v="28136"/>
    <n v="856"/>
    <d v="2001-09-19T00:00:00"/>
    <x v="33"/>
    <n v="9996666"/>
    <x v="8"/>
    <x v="0"/>
    <n v="21301.22"/>
    <n v="7140"/>
    <n v="6417.96"/>
    <n v="7140"/>
    <n v="3.319"/>
    <n v="3.31"/>
    <x v="0"/>
    <n v="23633.4"/>
    <n v="-64.259999999999266"/>
    <n v="-57.761639999999339"/>
    <x v="1"/>
    <x v="0"/>
    <x v="1"/>
    <x v="8"/>
    <x v="0"/>
    <x v="1"/>
    <x v="0"/>
    <n v="147.61000000000001"/>
    <n v="164.22"/>
    <x v="0"/>
    <x v="0"/>
    <x v="0"/>
    <n v="6417.96"/>
    <n v="-147.61000000000001"/>
    <n v="0"/>
    <x v="0"/>
    <m/>
  </r>
  <r>
    <n v="28140"/>
    <n v="856"/>
    <d v="2001-09-19T00:00:00"/>
    <x v="33"/>
    <n v="9996666"/>
    <x v="8"/>
    <x v="0"/>
    <n v="10379.120000000001"/>
    <n v="3479"/>
    <n v="3127.18"/>
    <n v="3479"/>
    <n v="3.319"/>
    <n v="3.31"/>
    <x v="0"/>
    <n v="11515.49"/>
    <n v="-31.310999999999641"/>
    <n v="-28.144619999999676"/>
    <x v="1"/>
    <x v="0"/>
    <x v="1"/>
    <x v="8"/>
    <x v="0"/>
    <x v="1"/>
    <x v="0"/>
    <n v="71.930000000000007"/>
    <n v="80.02"/>
    <x v="0"/>
    <x v="2"/>
    <x v="0"/>
    <n v="3127.18"/>
    <n v="-71.930000000000007"/>
    <n v="0"/>
    <x v="0"/>
    <m/>
  </r>
  <r>
    <n v="28142"/>
    <n v="856"/>
    <d v="2001-09-19T00:00:00"/>
    <x v="33"/>
    <n v="9996666"/>
    <x v="8"/>
    <x v="0"/>
    <n v="4997.13"/>
    <n v="1675"/>
    <n v="1505.61"/>
    <n v="1675"/>
    <n v="3.319"/>
    <n v="3.31"/>
    <x v="0"/>
    <n v="5544.25"/>
    <n v="-15.074999999999827"/>
    <n v="-13.550489999999844"/>
    <x v="1"/>
    <x v="0"/>
    <x v="1"/>
    <x v="8"/>
    <x v="0"/>
    <x v="1"/>
    <x v="0"/>
    <n v="34.630000000000003"/>
    <n v="38.53"/>
    <x v="0"/>
    <x v="9"/>
    <x v="0"/>
    <n v="1505.61"/>
    <n v="-34.630000000000003"/>
    <n v="0"/>
    <x v="0"/>
    <m/>
  </r>
  <r>
    <n v="27284"/>
    <n v="824"/>
    <d v="2001-08-20T00:00:00"/>
    <x v="34"/>
    <n v="9995964"/>
    <x v="3"/>
    <x v="0"/>
    <n v="-204.29"/>
    <n v="18266"/>
    <n v="16343.26"/>
    <n v="18266"/>
    <n v="-1.2500000000000001E-2"/>
    <n v="-5.0000000000000001E-3"/>
    <x v="0"/>
    <n v="-91.33"/>
    <n v="136.995"/>
    <n v="122.57445000000001"/>
    <x v="0"/>
    <x v="0"/>
    <x v="0"/>
    <x v="3"/>
    <x v="0"/>
    <x v="1"/>
    <x v="0"/>
    <n v="-122.57"/>
    <n v="-136.99"/>
    <x v="0"/>
    <x v="2"/>
    <x v="0"/>
    <n v="0"/>
    <n v="122.57"/>
    <n v="16343.26"/>
    <x v="0"/>
    <m/>
  </r>
  <r>
    <n v="9941"/>
    <m/>
    <d v="2000-07-07T00:00:00"/>
    <x v="34"/>
    <n v="319941"/>
    <x v="4"/>
    <x v="0"/>
    <n v="142.01"/>
    <n v="-3968"/>
    <n v="-3550.32"/>
    <n v="3968"/>
    <n v="-0.04"/>
    <n v="-0.04"/>
    <x v="0"/>
    <n v="158.72"/>
    <n v="0"/>
    <n v="0"/>
    <x v="0"/>
    <x v="0"/>
    <x v="0"/>
    <x v="4"/>
    <x v="0"/>
    <x v="0"/>
    <x v="0"/>
    <n v="81.66"/>
    <n v="91.26"/>
    <x v="0"/>
    <x v="0"/>
    <x v="0"/>
    <n v="0"/>
    <n v="-81.66"/>
    <n v="-3550.32"/>
    <x v="0"/>
    <s v="Tetco-ELA Sale Financial - N73425.A"/>
  </r>
  <r>
    <n v="9952"/>
    <m/>
    <d v="2000-07-07T00:00:00"/>
    <x v="34"/>
    <n v="319952"/>
    <x v="5"/>
    <x v="0"/>
    <n v="1351.34"/>
    <n v="3596"/>
    <n v="3217.47"/>
    <n v="3596"/>
    <n v="0.42"/>
    <n v="0.36"/>
    <x v="0"/>
    <n v="1294.56"/>
    <n v="-215.76"/>
    <n v="-193.04819999999998"/>
    <x v="0"/>
    <x v="0"/>
    <x v="0"/>
    <x v="5"/>
    <x v="0"/>
    <x v="1"/>
    <x v="0"/>
    <n v="-193.05"/>
    <n v="-215.76"/>
    <x v="0"/>
    <x v="0"/>
    <x v="0"/>
    <n v="0"/>
    <n v="193.05"/>
    <n v="3217.47"/>
    <x v="0"/>
    <s v="TetcoM3 Buy Financial - N73425.8"/>
  </r>
  <r>
    <n v="27285"/>
    <n v="822"/>
    <d v="2001-08-20T00:00:00"/>
    <x v="34"/>
    <n v="9995965"/>
    <x v="6"/>
    <x v="0"/>
    <n v="309.10000000000002"/>
    <n v="4765"/>
    <n v="4263.42"/>
    <n v="4765"/>
    <n v="7.2499999999999995E-2"/>
    <n v="0.08"/>
    <x v="0"/>
    <n v="381.2"/>
    <n v="35.737499999999997"/>
    <n v="31.97565000000003"/>
    <x v="0"/>
    <x v="0"/>
    <x v="0"/>
    <x v="6"/>
    <x v="0"/>
    <x v="1"/>
    <x v="0"/>
    <n v="-63.95"/>
    <n v="-71.47"/>
    <x v="0"/>
    <x v="2"/>
    <x v="0"/>
    <n v="0"/>
    <n v="63.95"/>
    <n v="4263.42"/>
    <x v="0"/>
    <m/>
  </r>
  <r>
    <n v="28304"/>
    <n v="878"/>
    <d v="2001-09-24T00:00:00"/>
    <x v="34"/>
    <n v="9996818"/>
    <x v="8"/>
    <x v="0"/>
    <n v="-39572.92"/>
    <n v="-14099"/>
    <n v="-12614.89"/>
    <n v="14099"/>
    <n v="3.137"/>
    <n v="3.33"/>
    <x v="0"/>
    <n v="-46949.67"/>
    <n v="-2721.1070000000009"/>
    <n v="-2434.6737700000008"/>
    <x v="1"/>
    <x v="0"/>
    <x v="1"/>
    <x v="8"/>
    <x v="0"/>
    <x v="0"/>
    <x v="0"/>
    <n v="-2901.43"/>
    <n v="-3242.77"/>
    <x v="0"/>
    <x v="2"/>
    <x v="0"/>
    <n v="-12614.89"/>
    <n v="2901.43"/>
    <n v="0"/>
    <x v="0"/>
    <m/>
  </r>
  <r>
    <n v="28058"/>
    <n v="782"/>
    <d v="2001-09-10T00:00:00"/>
    <x v="34"/>
    <n v="9995718"/>
    <x v="8"/>
    <x v="0"/>
    <n v="9028.2000000000007"/>
    <n v="2640"/>
    <n v="2362.1"/>
    <n v="2640"/>
    <n v="3.8220999999999998"/>
    <n v="3.36"/>
    <x v="0"/>
    <n v="8870.4"/>
    <n v="-1219.944"/>
    <n v="-1091.5264099999999"/>
    <x v="1"/>
    <x v="0"/>
    <x v="1"/>
    <x v="8"/>
    <x v="0"/>
    <x v="1"/>
    <x v="0"/>
    <n v="-1074.99"/>
    <n v="-1201.46"/>
    <x v="0"/>
    <x v="2"/>
    <x v="0"/>
    <n v="2362.1"/>
    <n v="1074.99"/>
    <n v="0"/>
    <x v="0"/>
    <m/>
  </r>
  <r>
    <n v="28134"/>
    <n v="823"/>
    <d v="2001-09-19T00:00:00"/>
    <x v="34"/>
    <n v="9995777"/>
    <x v="8"/>
    <x v="0"/>
    <n v="20202.490000000002"/>
    <n v="6134"/>
    <n v="5488.31"/>
    <n v="6134"/>
    <n v="3.681"/>
    <n v="3.36"/>
    <x v="0"/>
    <n v="20610.240000000002"/>
    <n v="-1969.014000000001"/>
    <n v="-1761.7475100000011"/>
    <x v="1"/>
    <x v="0"/>
    <x v="1"/>
    <x v="8"/>
    <x v="0"/>
    <x v="1"/>
    <x v="0"/>
    <n v="-1723.33"/>
    <n v="-1926.08"/>
    <x v="0"/>
    <x v="2"/>
    <x v="0"/>
    <n v="5488.31"/>
    <n v="1723.33"/>
    <n v="0"/>
    <x v="0"/>
    <m/>
  </r>
  <r>
    <n v="28136"/>
    <n v="856"/>
    <d v="2001-09-19T00:00:00"/>
    <x v="34"/>
    <n v="9996666"/>
    <x v="8"/>
    <x v="0"/>
    <n v="33323.49"/>
    <n v="11181"/>
    <n v="10004.049999999999"/>
    <n v="11181"/>
    <n v="3.331"/>
    <n v="3.36"/>
    <x v="0"/>
    <n v="37568.160000000003"/>
    <n v="324.24899999999906"/>
    <n v="290.11744999999911"/>
    <x v="1"/>
    <x v="0"/>
    <x v="1"/>
    <x v="8"/>
    <x v="0"/>
    <x v="1"/>
    <x v="0"/>
    <n v="360.15"/>
    <n v="402.52"/>
    <x v="0"/>
    <x v="0"/>
    <x v="0"/>
    <n v="10004.049999999999"/>
    <n v="-360.15"/>
    <n v="0"/>
    <x v="0"/>
    <m/>
  </r>
  <r>
    <n v="28140"/>
    <n v="856"/>
    <d v="2001-09-19T00:00:00"/>
    <x v="34"/>
    <n v="9996666"/>
    <x v="8"/>
    <x v="0"/>
    <n v="25395.71"/>
    <n v="8521"/>
    <n v="7624.05"/>
    <n v="8521"/>
    <n v="3.331"/>
    <n v="3.36"/>
    <x v="0"/>
    <n v="28630.560000000001"/>
    <n v="247.10899999999927"/>
    <n v="221.09744999999936"/>
    <x v="1"/>
    <x v="0"/>
    <x v="1"/>
    <x v="8"/>
    <x v="0"/>
    <x v="1"/>
    <x v="0"/>
    <n v="274.47000000000003"/>
    <n v="306.76"/>
    <x v="0"/>
    <x v="2"/>
    <x v="0"/>
    <n v="7624.05"/>
    <n v="-274.47000000000003"/>
    <n v="0"/>
    <x v="0"/>
    <m/>
  </r>
  <r>
    <n v="28142"/>
    <n v="856"/>
    <d v="2001-09-19T00:00:00"/>
    <x v="34"/>
    <n v="9996666"/>
    <x v="8"/>
    <x v="0"/>
    <n v="7185.67"/>
    <n v="2411"/>
    <n v="2157.21"/>
    <n v="2411"/>
    <n v="3.331"/>
    <n v="3.36"/>
    <x v="0"/>
    <n v="8100.96"/>
    <n v="69.918999999999798"/>
    <n v="62.55908999999982"/>
    <x v="1"/>
    <x v="0"/>
    <x v="1"/>
    <x v="8"/>
    <x v="0"/>
    <x v="1"/>
    <x v="0"/>
    <n v="77.66"/>
    <n v="86.8"/>
    <x v="0"/>
    <x v="9"/>
    <x v="0"/>
    <n v="2157.21"/>
    <n v="-77.66"/>
    <n v="0"/>
    <x v="0"/>
    <m/>
  </r>
  <r>
    <n v="27284"/>
    <n v="824"/>
    <d v="2001-08-20T00:00:00"/>
    <x v="35"/>
    <n v="9995964"/>
    <x v="3"/>
    <x v="0"/>
    <n v="-36.04"/>
    <n v="3238"/>
    <n v="2883.34"/>
    <n v="3238"/>
    <n v="-1.2500000000000001E-2"/>
    <n v="0"/>
    <x v="0"/>
    <n v="0"/>
    <n v="40.475000000000001"/>
    <n v="36.04175"/>
    <x v="0"/>
    <x v="0"/>
    <x v="0"/>
    <x v="3"/>
    <x v="0"/>
    <x v="1"/>
    <x v="0"/>
    <n v="-36.04"/>
    <n v="-40.47"/>
    <x v="0"/>
    <x v="2"/>
    <x v="0"/>
    <n v="0"/>
    <n v="36.04"/>
    <n v="2883.34"/>
    <x v="0"/>
    <m/>
  </r>
  <r>
    <n v="9941"/>
    <m/>
    <d v="2000-07-07T00:00:00"/>
    <x v="35"/>
    <n v="319941"/>
    <x v="4"/>
    <x v="0"/>
    <n v="153.87"/>
    <n v="-3840"/>
    <n v="-3419.4"/>
    <n v="3840"/>
    <n v="-4.4999999999999998E-2"/>
    <n v="-0.04"/>
    <x v="0"/>
    <n v="153.6"/>
    <n v="-19.2"/>
    <n v="-17.096999999999991"/>
    <x v="0"/>
    <x v="0"/>
    <x v="0"/>
    <x v="4"/>
    <x v="0"/>
    <x v="0"/>
    <x v="0"/>
    <n v="53"/>
    <n v="59.52"/>
    <x v="0"/>
    <x v="0"/>
    <x v="0"/>
    <n v="0"/>
    <n v="-53"/>
    <n v="-3419.4"/>
    <x v="0"/>
    <s v="Tetco-ELA Sale Financial - N73425.A"/>
  </r>
  <r>
    <n v="9952"/>
    <m/>
    <d v="2000-07-07T00:00:00"/>
    <x v="35"/>
    <n v="319952"/>
    <x v="5"/>
    <x v="0"/>
    <n v="2695.99"/>
    <n v="3480"/>
    <n v="3098.83"/>
    <n v="3480"/>
    <n v="0.87"/>
    <n v="0.5"/>
    <x v="0"/>
    <n v="1740"/>
    <n v="-1287.5999999999999"/>
    <n v="-1146.5671"/>
    <x v="0"/>
    <x v="0"/>
    <x v="0"/>
    <x v="5"/>
    <x v="0"/>
    <x v="1"/>
    <x v="0"/>
    <n v="-1270.52"/>
    <n v="-1426.8"/>
    <x v="0"/>
    <x v="0"/>
    <x v="0"/>
    <n v="0"/>
    <n v="1270.52"/>
    <n v="3098.83"/>
    <x v="0"/>
    <s v="TetcoM3 Buy Financial - N73425.8"/>
  </r>
  <r>
    <n v="27285"/>
    <n v="822"/>
    <d v="2001-08-20T00:00:00"/>
    <x v="35"/>
    <n v="9995965"/>
    <x v="6"/>
    <x v="0"/>
    <n v="54.55"/>
    <n v="845"/>
    <n v="752.45"/>
    <n v="845"/>
    <n v="7.2499999999999995E-2"/>
    <n v="8.5000000000000006E-2"/>
    <x v="0"/>
    <n v="71.825000000000003"/>
    <n v="10.5625"/>
    <n v="9.4056250000000095"/>
    <x v="0"/>
    <x v="0"/>
    <x v="0"/>
    <x v="6"/>
    <x v="0"/>
    <x v="1"/>
    <x v="0"/>
    <n v="-7.9"/>
    <n v="-8.8699999999999992"/>
    <x v="0"/>
    <x v="2"/>
    <x v="0"/>
    <n v="0"/>
    <n v="7.9"/>
    <n v="752.45"/>
    <x v="0"/>
    <m/>
  </r>
  <r>
    <n v="28304"/>
    <n v="878"/>
    <d v="2001-09-24T00:00:00"/>
    <x v="35"/>
    <n v="9996818"/>
    <x v="8"/>
    <x v="0"/>
    <n v="-79232.320000000007"/>
    <n v="-26906"/>
    <n v="-23958.97"/>
    <n v="26906"/>
    <n v="3.3069999999999999"/>
    <n v="3.46"/>
    <x v="0"/>
    <n v="-93094.76"/>
    <n v="-4116.6180000000004"/>
    <n v="-3665.7224100000008"/>
    <x v="1"/>
    <x v="0"/>
    <x v="1"/>
    <x v="8"/>
    <x v="0"/>
    <x v="0"/>
    <x v="0"/>
    <n v="-5079.3"/>
    <n v="-5704.07"/>
    <x v="0"/>
    <x v="2"/>
    <x v="0"/>
    <n v="-23958.97"/>
    <n v="5079.3"/>
    <n v="0"/>
    <x v="0"/>
    <m/>
  </r>
  <r>
    <n v="28136"/>
    <n v="856"/>
    <d v="2001-09-19T00:00:00"/>
    <x v="35"/>
    <n v="9996666"/>
    <x v="8"/>
    <x v="0"/>
    <n v="16958.990000000002"/>
    <n v="5479"/>
    <n v="4878.88"/>
    <n v="5479"/>
    <n v="3.476"/>
    <n v="3.49"/>
    <x v="0"/>
    <n v="19121.71"/>
    <n v="76.706000000001282"/>
    <n v="68.304320000001141"/>
    <x v="1"/>
    <x v="0"/>
    <x v="1"/>
    <x v="8"/>
    <x v="0"/>
    <x v="1"/>
    <x v="0"/>
    <n v="209.79"/>
    <n v="235.6"/>
    <x v="0"/>
    <x v="0"/>
    <x v="0"/>
    <n v="4878.88"/>
    <n v="-209.79"/>
    <n v="0"/>
    <x v="0"/>
    <m/>
  </r>
  <r>
    <n v="28140"/>
    <n v="856"/>
    <d v="2001-09-19T00:00:00"/>
    <x v="35"/>
    <n v="9996666"/>
    <x v="8"/>
    <x v="0"/>
    <n v="87311.43"/>
    <n v="28208"/>
    <n v="25118.36"/>
    <n v="28208"/>
    <n v="3.476"/>
    <n v="3.49"/>
    <x v="0"/>
    <n v="98445.92"/>
    <n v="394.91200000000663"/>
    <n v="351.65704000000591"/>
    <x v="1"/>
    <x v="0"/>
    <x v="1"/>
    <x v="8"/>
    <x v="0"/>
    <x v="1"/>
    <x v="0"/>
    <n v="1080.0899999999999"/>
    <n v="1212.94"/>
    <x v="0"/>
    <x v="2"/>
    <x v="0"/>
    <n v="25118.36"/>
    <n v="-1080.0899999999999"/>
    <n v="0"/>
    <x v="0"/>
    <m/>
  </r>
  <r>
    <n v="28142"/>
    <n v="856"/>
    <d v="2001-09-19T00:00:00"/>
    <x v="35"/>
    <n v="9996666"/>
    <x v="8"/>
    <x v="0"/>
    <n v="7769.13"/>
    <n v="2510"/>
    <n v="2235.08"/>
    <n v="2510"/>
    <n v="3.476"/>
    <n v="3.49"/>
    <x v="0"/>
    <n v="8759.9"/>
    <n v="35.14000000000059"/>
    <n v="31.291120000000522"/>
    <x v="1"/>
    <x v="0"/>
    <x v="1"/>
    <x v="8"/>
    <x v="0"/>
    <x v="1"/>
    <x v="0"/>
    <n v="96.11"/>
    <n v="107.93"/>
    <x v="0"/>
    <x v="9"/>
    <x v="0"/>
    <n v="2235.08"/>
    <n v="-96.11"/>
    <n v="0"/>
    <x v="0"/>
    <m/>
  </r>
  <r>
    <n v="27284"/>
    <n v="824"/>
    <d v="2001-08-20T00:00:00"/>
    <x v="36"/>
    <n v="9995964"/>
    <x v="3"/>
    <x v="0"/>
    <n v="-35.950000000000003"/>
    <n v="3245"/>
    <n v="2876.01"/>
    <n v="3245"/>
    <n v="-1.2500000000000001E-2"/>
    <n v="0"/>
    <x v="0"/>
    <n v="0"/>
    <n v="40.5625"/>
    <n v="35.950125000000007"/>
    <x v="0"/>
    <x v="0"/>
    <x v="0"/>
    <x v="3"/>
    <x v="0"/>
    <x v="1"/>
    <x v="0"/>
    <n v="-35.950000000000003"/>
    <n v="-40.56"/>
    <x v="0"/>
    <x v="2"/>
    <x v="0"/>
    <n v="0"/>
    <n v="35.950000000000003"/>
    <n v="2876.01"/>
    <x v="0"/>
    <m/>
  </r>
  <r>
    <n v="9941"/>
    <m/>
    <d v="2000-07-07T00:00:00"/>
    <x v="36"/>
    <n v="319941"/>
    <x v="4"/>
    <x v="0"/>
    <n v="158.26"/>
    <n v="-3968"/>
    <n v="-3516.79"/>
    <n v="3968"/>
    <n v="-4.4999999999999998E-2"/>
    <n v="-0.04"/>
    <x v="0"/>
    <n v="158.72"/>
    <n v="-19.84"/>
    <n v="-17.583949999999991"/>
    <x v="0"/>
    <x v="0"/>
    <x v="0"/>
    <x v="4"/>
    <x v="0"/>
    <x v="0"/>
    <x v="0"/>
    <n v="54.51"/>
    <n v="61.5"/>
    <x v="0"/>
    <x v="0"/>
    <x v="0"/>
    <n v="0"/>
    <n v="-54.51"/>
    <n v="-3516.79"/>
    <x v="0"/>
    <s v="Tetco-ELA Sale Financial - N73425.A"/>
  </r>
  <r>
    <n v="9952"/>
    <m/>
    <d v="2000-07-07T00:00:00"/>
    <x v="36"/>
    <n v="319952"/>
    <x v="5"/>
    <x v="0"/>
    <n v="2772.77"/>
    <n v="3596"/>
    <n v="3187.09"/>
    <n v="3596"/>
    <n v="0.87"/>
    <n v="0.87"/>
    <x v="0"/>
    <n v="3128.52"/>
    <n v="0"/>
    <n v="0"/>
    <x v="0"/>
    <x v="0"/>
    <x v="0"/>
    <x v="5"/>
    <x v="0"/>
    <x v="1"/>
    <x v="0"/>
    <n v="-318.70999999999998"/>
    <n v="-359.6"/>
    <x v="0"/>
    <x v="0"/>
    <x v="0"/>
    <n v="0"/>
    <n v="318.70999999999998"/>
    <n v="3187.09"/>
    <x v="0"/>
    <s v="TetcoM3 Buy Financial - N73425.8"/>
  </r>
  <r>
    <n v="27285"/>
    <n v="822"/>
    <d v="2001-08-20T00:00:00"/>
    <x v="36"/>
    <n v="9995965"/>
    <x v="6"/>
    <x v="0"/>
    <n v="54.42"/>
    <n v="847"/>
    <n v="750.69"/>
    <n v="847"/>
    <n v="7.2499999999999995E-2"/>
    <n v="8.5000000000000006E-2"/>
    <x v="0"/>
    <n v="71.995000000000005"/>
    <n v="10.5875"/>
    <n v="9.3836250000000092"/>
    <x v="0"/>
    <x v="0"/>
    <x v="0"/>
    <x v="6"/>
    <x v="0"/>
    <x v="1"/>
    <x v="0"/>
    <n v="-7.88"/>
    <n v="-8.89"/>
    <x v="0"/>
    <x v="2"/>
    <x v="0"/>
    <n v="0"/>
    <n v="7.88"/>
    <n v="750.69"/>
    <x v="0"/>
    <m/>
  </r>
  <r>
    <n v="28304"/>
    <n v="878"/>
    <d v="2001-09-24T00:00:00"/>
    <x v="36"/>
    <n v="9996818"/>
    <x v="8"/>
    <x v="0"/>
    <n v="-162215.46"/>
    <n v="-52564"/>
    <n v="-46586.86"/>
    <n v="52564"/>
    <n v="3.4820000000000002"/>
    <n v="3.61"/>
    <x v="0"/>
    <n v="-189756.04"/>
    <n v="-6728.1919999999827"/>
    <n v="-5963.1180799999847"/>
    <x v="1"/>
    <x v="0"/>
    <x v="1"/>
    <x v="8"/>
    <x v="0"/>
    <x v="0"/>
    <x v="0"/>
    <n v="-8385.64"/>
    <n v="-9461.52"/>
    <x v="0"/>
    <x v="2"/>
    <x v="0"/>
    <n v="-46586.86"/>
    <n v="8385.64"/>
    <n v="0"/>
    <x v="0"/>
    <m/>
  </r>
  <r>
    <n v="28136"/>
    <n v="856"/>
    <d v="2001-09-19T00:00:00"/>
    <x v="36"/>
    <n v="9996666"/>
    <x v="8"/>
    <x v="0"/>
    <n v="26057.29"/>
    <n v="8106"/>
    <n v="7184.25"/>
    <n v="8106"/>
    <n v="3.6269999999999998"/>
    <n v="3.64"/>
    <x v="0"/>
    <n v="29505.84"/>
    <n v="105.3780000000028"/>
    <n v="93.395250000002477"/>
    <x v="1"/>
    <x v="0"/>
    <x v="1"/>
    <x v="8"/>
    <x v="0"/>
    <x v="1"/>
    <x v="0"/>
    <n v="251.45"/>
    <n v="283.70999999999998"/>
    <x v="0"/>
    <x v="0"/>
    <x v="0"/>
    <n v="7184.25"/>
    <n v="-251.45"/>
    <n v="0"/>
    <x v="0"/>
    <m/>
  </r>
  <r>
    <n v="28140"/>
    <n v="856"/>
    <d v="2001-09-19T00:00:00"/>
    <x v="36"/>
    <n v="9996666"/>
    <x v="8"/>
    <x v="0"/>
    <n v="153595.28"/>
    <n v="47781"/>
    <n v="42347.75"/>
    <n v="47781"/>
    <n v="3.6269999999999998"/>
    <n v="3.64"/>
    <x v="0"/>
    <n v="173922.84"/>
    <n v="621.1530000000165"/>
    <n v="550.52075000001457"/>
    <x v="1"/>
    <x v="0"/>
    <x v="1"/>
    <x v="8"/>
    <x v="0"/>
    <x v="1"/>
    <x v="0"/>
    <n v="1482.17"/>
    <n v="1672.34"/>
    <x v="0"/>
    <x v="2"/>
    <x v="0"/>
    <n v="42347.75"/>
    <n v="-1482.17"/>
    <n v="0"/>
    <x v="0"/>
    <m/>
  </r>
  <r>
    <n v="28142"/>
    <n v="856"/>
    <d v="2001-09-19T00:00:00"/>
    <x v="36"/>
    <n v="9996666"/>
    <x v="8"/>
    <x v="0"/>
    <n v="4140.3599999999997"/>
    <n v="1288"/>
    <n v="1141.54"/>
    <n v="1288"/>
    <n v="3.6269999999999998"/>
    <n v="3.64"/>
    <x v="0"/>
    <n v="4688.32"/>
    <n v="16.744000000000444"/>
    <n v="14.840020000000393"/>
    <x v="1"/>
    <x v="0"/>
    <x v="1"/>
    <x v="8"/>
    <x v="0"/>
    <x v="1"/>
    <x v="0"/>
    <n v="39.950000000000003"/>
    <n v="45.08"/>
    <x v="0"/>
    <x v="9"/>
    <x v="0"/>
    <n v="1141.54"/>
    <n v="-39.950000000000003"/>
    <n v="0"/>
    <x v="0"/>
    <m/>
  </r>
  <r>
    <n v="27284"/>
    <n v="824"/>
    <d v="2001-08-20T00:00:00"/>
    <x v="37"/>
    <n v="9995964"/>
    <x v="3"/>
    <x v="0"/>
    <n v="-40.54"/>
    <n v="3677"/>
    <n v="3243.02"/>
    <n v="3677"/>
    <n v="-1.2500000000000001E-2"/>
    <n v="0"/>
    <x v="0"/>
    <n v="0"/>
    <n v="45.962499999999999"/>
    <n v="40.537750000000003"/>
    <x v="0"/>
    <x v="0"/>
    <x v="0"/>
    <x v="3"/>
    <x v="0"/>
    <x v="1"/>
    <x v="0"/>
    <n v="-40.54"/>
    <n v="-45.96"/>
    <x v="0"/>
    <x v="2"/>
    <x v="0"/>
    <n v="0"/>
    <n v="40.54"/>
    <n v="3243.02"/>
    <x v="0"/>
    <m/>
  </r>
  <r>
    <n v="9941"/>
    <m/>
    <d v="2000-07-07T00:00:00"/>
    <x v="37"/>
    <n v="319941"/>
    <x v="4"/>
    <x v="0"/>
    <n v="139.99"/>
    <n v="-3968"/>
    <n v="-3499.67"/>
    <n v="3968"/>
    <n v="-0.04"/>
    <n v="-0.04"/>
    <x v="0"/>
    <n v="158.72"/>
    <n v="0"/>
    <n v="0"/>
    <x v="0"/>
    <x v="0"/>
    <x v="0"/>
    <x v="4"/>
    <x v="0"/>
    <x v="0"/>
    <x v="0"/>
    <n v="71.739999999999995"/>
    <n v="81.34"/>
    <x v="0"/>
    <x v="0"/>
    <x v="0"/>
    <n v="0"/>
    <n v="-71.739999999999995"/>
    <n v="-3499.67"/>
    <x v="0"/>
    <s v="Tetco-ELA Sale Financial - N73425.A"/>
  </r>
  <r>
    <n v="9952"/>
    <m/>
    <d v="2000-07-07T00:00:00"/>
    <x v="37"/>
    <n v="319952"/>
    <x v="5"/>
    <x v="0"/>
    <n v="1332.06"/>
    <n v="3596"/>
    <n v="3171.58"/>
    <n v="3596"/>
    <n v="0.42"/>
    <n v="1.2"/>
    <x v="0"/>
    <n v="4315.2"/>
    <n v="2804.88"/>
    <n v="2473.8324000000002"/>
    <x v="0"/>
    <x v="0"/>
    <x v="0"/>
    <x v="5"/>
    <x v="0"/>
    <x v="1"/>
    <x v="0"/>
    <n v="1966.38"/>
    <n v="2229.52"/>
    <x v="0"/>
    <x v="0"/>
    <x v="0"/>
    <n v="0"/>
    <n v="-1966.38"/>
    <n v="3171.58"/>
    <x v="0"/>
    <s v="TetcoM3 Buy Financial - N73425.8"/>
  </r>
  <r>
    <n v="27285"/>
    <n v="822"/>
    <d v="2001-08-20T00:00:00"/>
    <x v="37"/>
    <n v="9995965"/>
    <x v="6"/>
    <x v="0"/>
    <n v="61.32"/>
    <n v="959"/>
    <n v="845.81"/>
    <n v="959"/>
    <n v="7.2499999999999995E-2"/>
    <n v="8.5000000000000006E-2"/>
    <x v="0"/>
    <n v="81.515000000000001"/>
    <n v="11.987500000000001"/>
    <n v="10.572625000000009"/>
    <x v="0"/>
    <x v="0"/>
    <x v="0"/>
    <x v="6"/>
    <x v="0"/>
    <x v="1"/>
    <x v="0"/>
    <n v="-8.8800000000000008"/>
    <n v="-10.07"/>
    <x v="0"/>
    <x v="2"/>
    <x v="0"/>
    <n v="0"/>
    <n v="8.8800000000000008"/>
    <n v="845.81"/>
    <x v="0"/>
    <m/>
  </r>
  <r>
    <n v="27284"/>
    <n v="824"/>
    <d v="2001-08-20T00:00:00"/>
    <x v="38"/>
    <n v="9995964"/>
    <x v="3"/>
    <x v="0"/>
    <n v="-31.53"/>
    <n v="2874"/>
    <n v="2522.39"/>
    <n v="2874"/>
    <n v="-1.2500000000000001E-2"/>
    <n v="0"/>
    <x v="0"/>
    <n v="0"/>
    <n v="35.924999999999997"/>
    <n v="31.529875000000001"/>
    <x v="0"/>
    <x v="0"/>
    <x v="0"/>
    <x v="3"/>
    <x v="0"/>
    <x v="1"/>
    <x v="0"/>
    <n v="-31.53"/>
    <n v="-35.93"/>
    <x v="0"/>
    <x v="2"/>
    <x v="0"/>
    <n v="0"/>
    <n v="31.53"/>
    <n v="2522.39"/>
    <x v="0"/>
    <m/>
  </r>
  <r>
    <n v="9941"/>
    <m/>
    <d v="2000-07-07T00:00:00"/>
    <x v="38"/>
    <n v="319941"/>
    <x v="4"/>
    <x v="0"/>
    <n v="125.82"/>
    <n v="-3584"/>
    <n v="-3145.53"/>
    <n v="3584"/>
    <n v="-0.04"/>
    <n v="-0.04"/>
    <x v="0"/>
    <n v="143.36000000000001"/>
    <n v="0"/>
    <n v="0"/>
    <x v="0"/>
    <x v="0"/>
    <x v="0"/>
    <x v="4"/>
    <x v="0"/>
    <x v="0"/>
    <x v="0"/>
    <n v="64.48"/>
    <n v="73.47"/>
    <x v="0"/>
    <x v="0"/>
    <x v="0"/>
    <n v="0"/>
    <n v="-64.48"/>
    <n v="-3145.53"/>
    <x v="0"/>
    <s v="Tetco-ELA Sale Financial - N73425.A"/>
  </r>
  <r>
    <n v="9952"/>
    <m/>
    <d v="2000-07-07T00:00:00"/>
    <x v="38"/>
    <n v="319952"/>
    <x v="5"/>
    <x v="0"/>
    <n v="1197.27"/>
    <n v="3248"/>
    <n v="2850.63"/>
    <n v="3248"/>
    <n v="0.42"/>
    <n v="1.1499999999999999"/>
    <x v="0"/>
    <n v="3735.2"/>
    <n v="2371.04"/>
    <n v="2080.9598999999998"/>
    <x v="0"/>
    <x v="0"/>
    <x v="0"/>
    <x v="5"/>
    <x v="0"/>
    <x v="1"/>
    <x v="0"/>
    <n v="1767.39"/>
    <n v="2013.76"/>
    <x v="0"/>
    <x v="0"/>
    <x v="0"/>
    <n v="0"/>
    <n v="-1767.39"/>
    <n v="2850.63"/>
    <x v="0"/>
    <s v="TetcoM3 Buy Financial - N73425.8"/>
  </r>
  <r>
    <n v="27285"/>
    <n v="822"/>
    <d v="2001-08-20T00:00:00"/>
    <x v="38"/>
    <n v="9995965"/>
    <x v="6"/>
    <x v="0"/>
    <n v="47.72"/>
    <n v="750"/>
    <n v="658.24"/>
    <n v="750"/>
    <n v="7.2499999999999995E-2"/>
    <n v="8.5000000000000006E-2"/>
    <x v="0"/>
    <n v="63.75"/>
    <n v="9.3750000000000089"/>
    <n v="8.2280000000000069"/>
    <x v="0"/>
    <x v="0"/>
    <x v="0"/>
    <x v="6"/>
    <x v="0"/>
    <x v="1"/>
    <x v="0"/>
    <n v="-6.91"/>
    <n v="-7.88"/>
    <x v="0"/>
    <x v="2"/>
    <x v="0"/>
    <n v="0"/>
    <n v="6.91"/>
    <n v="658.24"/>
    <x v="0"/>
    <m/>
  </r>
  <r>
    <n v="27284"/>
    <n v="824"/>
    <d v="2001-08-20T00:00:00"/>
    <x v="39"/>
    <n v="9995964"/>
    <x v="3"/>
    <x v="0"/>
    <n v="-21.88"/>
    <n v="2003"/>
    <n v="1750.06"/>
    <n v="2003"/>
    <n v="-1.2500000000000001E-2"/>
    <n v="0"/>
    <x v="0"/>
    <n v="0"/>
    <n v="25.037500000000001"/>
    <n v="21.87575"/>
    <x v="0"/>
    <x v="0"/>
    <x v="0"/>
    <x v="3"/>
    <x v="0"/>
    <x v="1"/>
    <x v="0"/>
    <n v="-21.88"/>
    <n v="-25.04"/>
    <x v="0"/>
    <x v="2"/>
    <x v="0"/>
    <n v="0"/>
    <n v="21.88"/>
    <n v="1750.06"/>
    <x v="0"/>
    <m/>
  </r>
  <r>
    <n v="9941"/>
    <m/>
    <d v="2000-07-07T00:00:00"/>
    <x v="39"/>
    <n v="319941"/>
    <x v="4"/>
    <x v="0"/>
    <n v="138.68"/>
    <n v="-3968"/>
    <n v="-3466.92"/>
    <n v="3968"/>
    <n v="-0.04"/>
    <n v="-0.04"/>
    <x v="0"/>
    <n v="158.72"/>
    <n v="0"/>
    <n v="0"/>
    <x v="0"/>
    <x v="0"/>
    <x v="0"/>
    <x v="4"/>
    <x v="0"/>
    <x v="0"/>
    <x v="0"/>
    <n v="71.069999999999993"/>
    <n v="81.34"/>
    <x v="0"/>
    <x v="0"/>
    <x v="0"/>
    <n v="0"/>
    <n v="-71.069999999999993"/>
    <n v="-3466.92"/>
    <x v="0"/>
    <s v="Tetco-ELA Sale Financial - N73425.A"/>
  </r>
  <r>
    <n v="9952"/>
    <m/>
    <d v="2000-07-07T00:00:00"/>
    <x v="39"/>
    <n v="319952"/>
    <x v="5"/>
    <x v="0"/>
    <n v="1319.6"/>
    <n v="3596"/>
    <n v="3141.9"/>
    <n v="3596"/>
    <n v="0.42"/>
    <n v="0.59"/>
    <x v="0"/>
    <n v="2121.64"/>
    <n v="611.32000000000005"/>
    <n v="534.12299999999993"/>
    <x v="0"/>
    <x v="0"/>
    <x v="0"/>
    <x v="5"/>
    <x v="0"/>
    <x v="1"/>
    <x v="0"/>
    <n v="377.03"/>
    <n v="431.52"/>
    <x v="0"/>
    <x v="0"/>
    <x v="0"/>
    <n v="0"/>
    <n v="-377.03"/>
    <n v="3141.9"/>
    <x v="0"/>
    <s v="TetcoM3 Buy Financial - N73425.8"/>
  </r>
  <r>
    <n v="27285"/>
    <n v="822"/>
    <d v="2001-08-20T00:00:00"/>
    <x v="39"/>
    <n v="9995965"/>
    <x v="6"/>
    <x v="0"/>
    <n v="33.130000000000003"/>
    <n v="523"/>
    <n v="456.96"/>
    <n v="523"/>
    <n v="7.2499999999999995E-2"/>
    <n v="8.5000000000000006E-2"/>
    <x v="0"/>
    <n v="44.454999999999998"/>
    <n v="6.5375000000000059"/>
    <n v="5.7120000000000051"/>
    <x v="0"/>
    <x v="0"/>
    <x v="0"/>
    <x v="6"/>
    <x v="0"/>
    <x v="1"/>
    <x v="0"/>
    <n v="-4.8"/>
    <n v="-5.49"/>
    <x v="0"/>
    <x v="2"/>
    <x v="0"/>
    <n v="0"/>
    <n v="4.8"/>
    <n v="456.96"/>
    <x v="0"/>
    <m/>
  </r>
  <r>
    <n v="27284"/>
    <n v="824"/>
    <d v="2001-08-20T00:00:00"/>
    <x v="40"/>
    <n v="9995964"/>
    <x v="3"/>
    <x v="0"/>
    <n v="-11.16"/>
    <n v="1027"/>
    <n v="892.88"/>
    <n v="1027"/>
    <n v="-1.2500000000000001E-2"/>
    <n v="0"/>
    <x v="0"/>
    <n v="0"/>
    <n v="12.8375"/>
    <n v="11.161000000000001"/>
    <x v="0"/>
    <x v="0"/>
    <x v="0"/>
    <x v="3"/>
    <x v="0"/>
    <x v="1"/>
    <x v="0"/>
    <n v="-6.7"/>
    <n v="-7.7"/>
    <x v="0"/>
    <x v="2"/>
    <x v="0"/>
    <n v="0"/>
    <n v="6.7"/>
    <n v="892.88"/>
    <x v="0"/>
    <m/>
  </r>
  <r>
    <n v="9941"/>
    <m/>
    <d v="2000-07-07T00:00:00"/>
    <x v="40"/>
    <n v="319941"/>
    <x v="4"/>
    <x v="0"/>
    <n v="116.85"/>
    <n v="-3840"/>
    <n v="-3338.54"/>
    <n v="3840"/>
    <n v="-3.5000000000000003E-2"/>
    <n v="-0.04"/>
    <x v="0"/>
    <n v="153.6"/>
    <n v="19.2"/>
    <n v="16.692699999999991"/>
    <x v="0"/>
    <x v="0"/>
    <x v="0"/>
    <x v="4"/>
    <x v="0"/>
    <x v="0"/>
    <x v="0"/>
    <n v="86.8"/>
    <n v="99.84"/>
    <x v="0"/>
    <x v="0"/>
    <x v="0"/>
    <n v="0"/>
    <n v="-86.8"/>
    <n v="-3338.54"/>
    <x v="0"/>
    <s v="Tetco-ELA Sale Financial - N73425.A"/>
  </r>
  <r>
    <n v="9952"/>
    <m/>
    <d v="2000-07-07T00:00:00"/>
    <x v="40"/>
    <n v="319952"/>
    <x v="5"/>
    <x v="0"/>
    <n v="-90.77"/>
    <n v="3480"/>
    <n v="3025.55"/>
    <n v="3480"/>
    <n v="-0.03"/>
    <n v="0.36"/>
    <x v="0"/>
    <n v="1252.8"/>
    <n v="1357.2"/>
    <n v="1179.9645"/>
    <x v="0"/>
    <x v="0"/>
    <x v="0"/>
    <x v="5"/>
    <x v="0"/>
    <x v="1"/>
    <x v="0"/>
    <n v="1179.96"/>
    <n v="1357.2"/>
    <x v="0"/>
    <x v="0"/>
    <x v="0"/>
    <n v="0"/>
    <n v="-1179.96"/>
    <n v="3025.55"/>
    <x v="0"/>
    <s v="TetcoM3 Buy Financial - N73425.8"/>
  </r>
  <r>
    <n v="27285"/>
    <n v="822"/>
    <d v="2001-08-20T00:00:00"/>
    <x v="40"/>
    <n v="9995965"/>
    <x v="6"/>
    <x v="0"/>
    <n v="16.89"/>
    <n v="268"/>
    <n v="233"/>
    <n v="268"/>
    <n v="7.2499999999999995E-2"/>
    <n v="0.09"/>
    <x v="0"/>
    <n v="24.12"/>
    <n v="4.6900000000000004"/>
    <n v="4.0774999999999997"/>
    <x v="0"/>
    <x v="0"/>
    <x v="0"/>
    <x v="6"/>
    <x v="0"/>
    <x v="1"/>
    <x v="0"/>
    <n v="-3.03"/>
    <n v="-3.48"/>
    <x v="0"/>
    <x v="2"/>
    <x v="0"/>
    <n v="0"/>
    <n v="3.03"/>
    <n v="233"/>
    <x v="0"/>
    <m/>
  </r>
  <r>
    <n v="27284"/>
    <n v="824"/>
    <d v="2001-08-20T00:00:00"/>
    <x v="41"/>
    <n v="9995964"/>
    <x v="3"/>
    <x v="0"/>
    <n v="-6"/>
    <n v="555"/>
    <n v="480.23"/>
    <n v="555"/>
    <n v="-1.2500000000000001E-2"/>
    <n v="0"/>
    <x v="0"/>
    <n v="0"/>
    <n v="6.9375"/>
    <n v="6.0028750000000004"/>
    <x v="0"/>
    <x v="0"/>
    <x v="0"/>
    <x v="3"/>
    <x v="0"/>
    <x v="1"/>
    <x v="0"/>
    <n v="-3.6"/>
    <n v="-4.16"/>
    <x v="0"/>
    <x v="2"/>
    <x v="0"/>
    <n v="0"/>
    <n v="3.6"/>
    <n v="480.23"/>
    <x v="0"/>
    <m/>
  </r>
  <r>
    <n v="9941"/>
    <m/>
    <d v="2000-07-07T00:00:00"/>
    <x v="41"/>
    <n v="319941"/>
    <x v="4"/>
    <x v="0"/>
    <n v="137.34"/>
    <n v="-3968"/>
    <n v="-3433.44"/>
    <n v="3968"/>
    <n v="-0.04"/>
    <n v="-3.5000000000000003E-2"/>
    <x v="0"/>
    <n v="138.88"/>
    <n v="-19.84"/>
    <n v="-17.16719999999999"/>
    <x v="0"/>
    <x v="0"/>
    <x v="0"/>
    <x v="4"/>
    <x v="0"/>
    <x v="0"/>
    <x v="0"/>
    <n v="72.099999999999994"/>
    <n v="83.33"/>
    <x v="0"/>
    <x v="0"/>
    <x v="0"/>
    <n v="0"/>
    <n v="-72.099999999999994"/>
    <n v="-3433.44"/>
    <x v="0"/>
    <s v="Tetco-ELA Sale Financial - N73425.A"/>
  </r>
  <r>
    <n v="9952"/>
    <m/>
    <d v="2000-07-07T00:00:00"/>
    <x v="41"/>
    <n v="319952"/>
    <x v="5"/>
    <x v="0"/>
    <n v="1306.8499999999999"/>
    <n v="3596"/>
    <n v="3111.56"/>
    <n v="3596"/>
    <n v="0.42"/>
    <n v="0.32500000000000001"/>
    <x v="0"/>
    <n v="1168.7"/>
    <n v="-341.62"/>
    <n v="-295.59819999999991"/>
    <x v="0"/>
    <x v="0"/>
    <x v="0"/>
    <x v="5"/>
    <x v="0"/>
    <x v="1"/>
    <x v="0"/>
    <n v="-295.60000000000002"/>
    <n v="-341.62"/>
    <x v="0"/>
    <x v="0"/>
    <x v="0"/>
    <n v="0"/>
    <n v="295.60000000000002"/>
    <n v="3111.56"/>
    <x v="0"/>
    <s v="TetcoM3 Buy Financial - N73425.8"/>
  </r>
  <r>
    <n v="27285"/>
    <n v="822"/>
    <d v="2001-08-20T00:00:00"/>
    <x v="41"/>
    <n v="9995965"/>
    <x v="6"/>
    <x v="0"/>
    <n v="9.1"/>
    <n v="145"/>
    <n v="125.47"/>
    <n v="145"/>
    <n v="7.2499999999999995E-2"/>
    <n v="0.09"/>
    <x v="0"/>
    <n v="13.05"/>
    <n v="2.5375000000000001"/>
    <n v="2.1957250000000004"/>
    <x v="0"/>
    <x v="0"/>
    <x v="0"/>
    <x v="6"/>
    <x v="0"/>
    <x v="1"/>
    <x v="0"/>
    <n v="-1.63"/>
    <n v="-1.89"/>
    <x v="0"/>
    <x v="2"/>
    <x v="0"/>
    <n v="0"/>
    <n v="1.63"/>
    <n v="125.47"/>
    <x v="0"/>
    <m/>
  </r>
  <r>
    <n v="27284"/>
    <n v="824"/>
    <d v="2001-08-20T00:00:00"/>
    <x v="42"/>
    <n v="9995964"/>
    <x v="3"/>
    <x v="0"/>
    <n v="-4.71"/>
    <n v="438"/>
    <n v="377.11"/>
    <n v="438"/>
    <n v="-1.2500000000000001E-2"/>
    <n v="0"/>
    <x v="0"/>
    <n v="0"/>
    <n v="5.4749999999999996"/>
    <n v="4.7138750000000007"/>
    <x v="0"/>
    <x v="0"/>
    <x v="0"/>
    <x v="3"/>
    <x v="0"/>
    <x v="1"/>
    <x v="0"/>
    <n v="-2.83"/>
    <n v="-3.29"/>
    <x v="0"/>
    <x v="2"/>
    <x v="0"/>
    <n v="0"/>
    <n v="2.83"/>
    <n v="377.11"/>
    <x v="0"/>
    <m/>
  </r>
  <r>
    <n v="9941"/>
    <m/>
    <d v="2000-07-07T00:00:00"/>
    <x v="42"/>
    <n v="319941"/>
    <x v="4"/>
    <x v="0"/>
    <n v="132.25"/>
    <n v="-3840"/>
    <n v="-3306.17"/>
    <n v="3840"/>
    <n v="-0.04"/>
    <n v="-3.5000000000000003E-2"/>
    <x v="0"/>
    <n v="134.4"/>
    <n v="-19.2"/>
    <n v="-16.530849999999994"/>
    <x v="0"/>
    <x v="0"/>
    <x v="0"/>
    <x v="4"/>
    <x v="0"/>
    <x v="0"/>
    <x v="0"/>
    <n v="69.430000000000007"/>
    <n v="80.64"/>
    <x v="0"/>
    <x v="0"/>
    <x v="0"/>
    <n v="0"/>
    <n v="-69.430000000000007"/>
    <n v="-3306.17"/>
    <x v="0"/>
    <s v="Tetco-ELA Sale Financial - N73425.A"/>
  </r>
  <r>
    <n v="9952"/>
    <m/>
    <d v="2000-07-07T00:00:00"/>
    <x v="42"/>
    <n v="319952"/>
    <x v="5"/>
    <x v="0"/>
    <n v="1258.4100000000001"/>
    <n v="3480"/>
    <n v="2996.22"/>
    <n v="3480"/>
    <n v="0.42"/>
    <n v="0.33500000000000002"/>
    <x v="0"/>
    <n v="1165.8"/>
    <n v="-295.8"/>
    <n v="-254.67869999999988"/>
    <x v="0"/>
    <x v="0"/>
    <x v="0"/>
    <x v="5"/>
    <x v="0"/>
    <x v="1"/>
    <x v="0"/>
    <n v="-254.68"/>
    <n v="-295.8"/>
    <x v="0"/>
    <x v="0"/>
    <x v="0"/>
    <n v="0"/>
    <n v="254.68"/>
    <n v="2996.22"/>
    <x v="0"/>
    <s v="TetcoM3 Buy Financial - N73425.8"/>
  </r>
  <r>
    <n v="27285"/>
    <n v="822"/>
    <d v="2001-08-20T00:00:00"/>
    <x v="42"/>
    <n v="9995965"/>
    <x v="6"/>
    <x v="0"/>
    <n v="7.12"/>
    <n v="114"/>
    <n v="98.15"/>
    <n v="114"/>
    <n v="7.2499999999999995E-2"/>
    <n v="0.09"/>
    <x v="0"/>
    <n v="10.26"/>
    <n v="1.9950000000000001"/>
    <n v="1.7176250000000002"/>
    <x v="0"/>
    <x v="0"/>
    <x v="0"/>
    <x v="6"/>
    <x v="0"/>
    <x v="1"/>
    <x v="0"/>
    <n v="-1.28"/>
    <n v="-1.48"/>
    <x v="0"/>
    <x v="2"/>
    <x v="0"/>
    <n v="0"/>
    <n v="1.28"/>
    <n v="98.15"/>
    <x v="0"/>
    <m/>
  </r>
  <r>
    <n v="27284"/>
    <n v="824"/>
    <d v="2001-08-20T00:00:00"/>
    <x v="43"/>
    <n v="9995964"/>
    <x v="3"/>
    <x v="0"/>
    <n v="-4.6399999999999997"/>
    <n v="433"/>
    <n v="371.01"/>
    <n v="433"/>
    <n v="-1.2500000000000001E-2"/>
    <n v="0"/>
    <x v="0"/>
    <n v="0"/>
    <n v="5.4124999999999996"/>
    <n v="4.6376249999999999"/>
    <x v="0"/>
    <x v="0"/>
    <x v="0"/>
    <x v="3"/>
    <x v="0"/>
    <x v="1"/>
    <x v="0"/>
    <n v="-2.78"/>
    <n v="-3.25"/>
    <x v="0"/>
    <x v="2"/>
    <x v="0"/>
    <n v="0"/>
    <n v="2.78"/>
    <n v="371.01"/>
    <x v="0"/>
    <m/>
  </r>
  <r>
    <n v="9941"/>
    <m/>
    <d v="2000-07-07T00:00:00"/>
    <x v="43"/>
    <n v="319941"/>
    <x v="4"/>
    <x v="0"/>
    <n v="136"/>
    <n v="-3968"/>
    <n v="-3399.94"/>
    <n v="3968"/>
    <n v="-0.04"/>
    <n v="-3.5000000000000003E-2"/>
    <x v="0"/>
    <n v="138.88"/>
    <n v="-19.84"/>
    <n v="-16.99969999999999"/>
    <x v="0"/>
    <x v="0"/>
    <x v="0"/>
    <x v="4"/>
    <x v="0"/>
    <x v="0"/>
    <x v="0"/>
    <n v="71.400000000000006"/>
    <n v="83.33"/>
    <x v="0"/>
    <x v="0"/>
    <x v="0"/>
    <n v="0"/>
    <n v="-71.400000000000006"/>
    <n v="-3399.94"/>
    <x v="0"/>
    <s v="Tetco-ELA Sale Financial - N73425.A"/>
  </r>
  <r>
    <n v="9952"/>
    <m/>
    <d v="2000-07-07T00:00:00"/>
    <x v="43"/>
    <n v="319952"/>
    <x v="5"/>
    <x v="0"/>
    <n v="1294.0999999999999"/>
    <n v="3596"/>
    <n v="3081.19"/>
    <n v="3596"/>
    <n v="0.42"/>
    <n v="0.35"/>
    <x v="0"/>
    <n v="1258.5999999999999"/>
    <n v="-251.72"/>
    <n v="-215.68330000000003"/>
    <x v="0"/>
    <x v="0"/>
    <x v="0"/>
    <x v="5"/>
    <x v="0"/>
    <x v="1"/>
    <x v="0"/>
    <n v="-215.68"/>
    <n v="-251.72"/>
    <x v="0"/>
    <x v="0"/>
    <x v="0"/>
    <n v="0"/>
    <n v="215.68"/>
    <n v="3081.19"/>
    <x v="0"/>
    <s v="TetcoM3 Buy Financial - N73425.8"/>
  </r>
  <r>
    <n v="27285"/>
    <n v="822"/>
    <d v="2001-08-20T00:00:00"/>
    <x v="43"/>
    <n v="9995965"/>
    <x v="6"/>
    <x v="0"/>
    <n v="7.02"/>
    <n v="113"/>
    <n v="96.82"/>
    <n v="113"/>
    <n v="7.2499999999999995E-2"/>
    <n v="0.09"/>
    <x v="0"/>
    <n v="10.17"/>
    <n v="1.9775"/>
    <n v="1.69435"/>
    <x v="0"/>
    <x v="0"/>
    <x v="0"/>
    <x v="6"/>
    <x v="0"/>
    <x v="1"/>
    <x v="0"/>
    <n v="-1.26"/>
    <n v="-1.47"/>
    <x v="0"/>
    <x v="2"/>
    <x v="0"/>
    <n v="0"/>
    <n v="1.26"/>
    <n v="96.82"/>
    <x v="0"/>
    <m/>
  </r>
  <r>
    <n v="27284"/>
    <n v="824"/>
    <d v="2001-08-20T00:00:00"/>
    <x v="44"/>
    <n v="9995964"/>
    <x v="3"/>
    <x v="0"/>
    <n v="-4.1399999999999997"/>
    <n v="388"/>
    <n v="330.8"/>
    <n v="388"/>
    <n v="-1.2500000000000001E-2"/>
    <n v="0"/>
    <x v="0"/>
    <n v="0"/>
    <n v="4.8499999999999996"/>
    <n v="4.1349999999999998"/>
    <x v="0"/>
    <x v="0"/>
    <x v="0"/>
    <x v="3"/>
    <x v="0"/>
    <x v="1"/>
    <x v="0"/>
    <n v="-2.48"/>
    <n v="-2.91"/>
    <x v="0"/>
    <x v="2"/>
    <x v="0"/>
    <n v="0"/>
    <n v="2.48"/>
    <n v="330.8"/>
    <x v="0"/>
    <m/>
  </r>
  <r>
    <n v="9941"/>
    <m/>
    <d v="2000-07-07T00:00:00"/>
    <x v="44"/>
    <n v="319941"/>
    <x v="4"/>
    <x v="0"/>
    <n v="135.32"/>
    <n v="-3968"/>
    <n v="-3383.03"/>
    <n v="3968"/>
    <n v="-0.04"/>
    <n v="-3.5000000000000003E-2"/>
    <x v="0"/>
    <n v="138.88"/>
    <n v="-19.84"/>
    <n v="-16.915149999999993"/>
    <x v="0"/>
    <x v="0"/>
    <x v="0"/>
    <x v="4"/>
    <x v="0"/>
    <x v="0"/>
    <x v="0"/>
    <n v="71.040000000000006"/>
    <n v="83.33"/>
    <x v="0"/>
    <x v="0"/>
    <x v="0"/>
    <n v="0"/>
    <n v="-71.040000000000006"/>
    <n v="-3383.03"/>
    <x v="0"/>
    <s v="Tetco-ELA Sale Financial - N73425.A"/>
  </r>
  <r>
    <n v="9952"/>
    <m/>
    <d v="2000-07-07T00:00:00"/>
    <x v="44"/>
    <n v="319952"/>
    <x v="5"/>
    <x v="0"/>
    <n v="1287.67"/>
    <n v="3596"/>
    <n v="3065.87"/>
    <n v="3596"/>
    <n v="0.42"/>
    <n v="0.35"/>
    <x v="0"/>
    <n v="1258.5999999999999"/>
    <n v="-251.72"/>
    <n v="-214.61090000000002"/>
    <x v="0"/>
    <x v="0"/>
    <x v="0"/>
    <x v="5"/>
    <x v="0"/>
    <x v="1"/>
    <x v="0"/>
    <n v="-214.61"/>
    <n v="-251.72"/>
    <x v="0"/>
    <x v="0"/>
    <x v="0"/>
    <n v="0"/>
    <n v="214.61"/>
    <n v="3065.87"/>
    <x v="0"/>
    <s v="TetcoM3 Buy Financial - N73425.8"/>
  </r>
  <r>
    <n v="27285"/>
    <n v="822"/>
    <d v="2001-08-20T00:00:00"/>
    <x v="44"/>
    <n v="9995965"/>
    <x v="6"/>
    <x v="0"/>
    <n v="6.24"/>
    <n v="101"/>
    <n v="86.11"/>
    <n v="101"/>
    <n v="7.2499999999999995E-2"/>
    <n v="0.09"/>
    <x v="0"/>
    <n v="9.09"/>
    <n v="1.7675000000000001"/>
    <n v="1.5069250000000001"/>
    <x v="0"/>
    <x v="0"/>
    <x v="0"/>
    <x v="6"/>
    <x v="0"/>
    <x v="1"/>
    <x v="0"/>
    <n v="-1.1200000000000001"/>
    <n v="-1.31"/>
    <x v="0"/>
    <x v="2"/>
    <x v="0"/>
    <n v="0"/>
    <n v="1.1200000000000001"/>
    <n v="86.11"/>
    <x v="0"/>
    <m/>
  </r>
  <r>
    <n v="27284"/>
    <n v="824"/>
    <d v="2001-08-20T00:00:00"/>
    <x v="45"/>
    <n v="9995964"/>
    <x v="3"/>
    <x v="0"/>
    <n v="-1.65"/>
    <n v="156"/>
    <n v="132.33000000000001"/>
    <n v="156"/>
    <n v="-1.2500000000000001E-2"/>
    <n v="0"/>
    <x v="0"/>
    <n v="0"/>
    <n v="1.95"/>
    <n v="1.6541250000000003"/>
    <x v="0"/>
    <x v="0"/>
    <x v="0"/>
    <x v="3"/>
    <x v="0"/>
    <x v="1"/>
    <x v="0"/>
    <n v="-0.99"/>
    <n v="-1.17"/>
    <x v="0"/>
    <x v="2"/>
    <x v="0"/>
    <n v="0"/>
    <n v="0.99"/>
    <n v="132.33000000000001"/>
    <x v="0"/>
    <m/>
  </r>
  <r>
    <n v="9941"/>
    <m/>
    <d v="2000-07-07T00:00:00"/>
    <x v="45"/>
    <n v="319941"/>
    <x v="4"/>
    <x v="0"/>
    <n v="130.30000000000001"/>
    <n v="-3840"/>
    <n v="-3257.43"/>
    <n v="3840"/>
    <n v="-0.04"/>
    <n v="-3.5000000000000003E-2"/>
    <x v="0"/>
    <n v="134.4"/>
    <n v="-19.2"/>
    <n v="-16.28714999999999"/>
    <x v="0"/>
    <x v="0"/>
    <x v="0"/>
    <x v="4"/>
    <x v="0"/>
    <x v="0"/>
    <x v="0"/>
    <n v="68.41"/>
    <n v="80.64"/>
    <x v="0"/>
    <x v="0"/>
    <x v="0"/>
    <n v="0"/>
    <n v="-68.41"/>
    <n v="-3257.43"/>
    <x v="0"/>
    <s v="Tetco-ELA Sale Financial - N73425.A"/>
  </r>
  <r>
    <n v="9952"/>
    <m/>
    <d v="2000-07-07T00:00:00"/>
    <x v="45"/>
    <n v="319952"/>
    <x v="5"/>
    <x v="0"/>
    <n v="1239.8599999999999"/>
    <n v="3480"/>
    <n v="2952.04"/>
    <n v="3480"/>
    <n v="0.42"/>
    <n v="0.315"/>
    <x v="0"/>
    <n v="1096.2"/>
    <n v="-365.4"/>
    <n v="-309.96419999999995"/>
    <x v="0"/>
    <x v="0"/>
    <x v="0"/>
    <x v="5"/>
    <x v="0"/>
    <x v="1"/>
    <x v="0"/>
    <n v="-309.95999999999998"/>
    <n v="-365.4"/>
    <x v="0"/>
    <x v="0"/>
    <x v="0"/>
    <n v="0"/>
    <n v="309.95999999999998"/>
    <n v="2952.04"/>
    <x v="0"/>
    <s v="TetcoM3 Buy Financial - N73425.8"/>
  </r>
  <r>
    <n v="27285"/>
    <n v="822"/>
    <d v="2001-08-20T00:00:00"/>
    <x v="45"/>
    <n v="9995965"/>
    <x v="6"/>
    <x v="0"/>
    <n v="2.52"/>
    <n v="41"/>
    <n v="34.78"/>
    <n v="41"/>
    <n v="7.2499999999999995E-2"/>
    <n v="0.09"/>
    <x v="0"/>
    <n v="3.69"/>
    <n v="0.71750000000000003"/>
    <n v="0.60865000000000002"/>
    <x v="0"/>
    <x v="0"/>
    <x v="0"/>
    <x v="6"/>
    <x v="0"/>
    <x v="1"/>
    <x v="0"/>
    <n v="-0.45"/>
    <n v="-0.53"/>
    <x v="0"/>
    <x v="2"/>
    <x v="0"/>
    <n v="0"/>
    <n v="0.45"/>
    <n v="34.78"/>
    <x v="0"/>
    <m/>
  </r>
  <r>
    <n v="9941"/>
    <m/>
    <d v="2000-07-07T00:00:00"/>
    <x v="46"/>
    <n v="319941"/>
    <x v="4"/>
    <x v="0"/>
    <n v="133.97999999999999"/>
    <n v="-3968"/>
    <n v="-3349.56"/>
    <n v="3968"/>
    <n v="-0.04"/>
    <n v="-3.5000000000000003E-2"/>
    <x v="0"/>
    <n v="138.88"/>
    <n v="-19.84"/>
    <n v="-16.747799999999991"/>
    <x v="0"/>
    <x v="0"/>
    <x v="0"/>
    <x v="4"/>
    <x v="0"/>
    <x v="0"/>
    <x v="0"/>
    <n v="70.34"/>
    <n v="83.33"/>
    <x v="0"/>
    <x v="0"/>
    <x v="0"/>
    <n v="0"/>
    <n v="-70.34"/>
    <n v="-3349.56"/>
    <x v="0"/>
    <s v="Tetco-ELA Sale Financial - N73425.A"/>
  </r>
  <r>
    <n v="9952"/>
    <m/>
    <d v="2000-07-07T00:00:00"/>
    <x v="46"/>
    <n v="319952"/>
    <x v="5"/>
    <x v="0"/>
    <n v="1274.93"/>
    <n v="3596"/>
    <n v="3035.54"/>
    <n v="3596"/>
    <n v="0.42"/>
    <n v="0.36"/>
    <x v="0"/>
    <n v="1294.56"/>
    <n v="-215.76"/>
    <n v="-182.13239999999999"/>
    <x v="0"/>
    <x v="0"/>
    <x v="0"/>
    <x v="5"/>
    <x v="0"/>
    <x v="1"/>
    <x v="0"/>
    <n v="-182.13"/>
    <n v="-215.76"/>
    <x v="0"/>
    <x v="0"/>
    <x v="0"/>
    <n v="0"/>
    <n v="182.13"/>
    <n v="3035.54"/>
    <x v="0"/>
    <s v="TetcoM3 Buy Financial - N73425.8"/>
  </r>
  <r>
    <n v="9941"/>
    <m/>
    <d v="2000-07-07T00:00:00"/>
    <x v="47"/>
    <n v="319941"/>
    <x v="4"/>
    <x v="0"/>
    <n v="145.13999999999999"/>
    <n v="-3840"/>
    <n v="-3225.23"/>
    <n v="3840"/>
    <n v="-4.4999999999999998E-2"/>
    <n v="-3.5000000000000003E-2"/>
    <x v="0"/>
    <n v="134.4"/>
    <n v="-38.4"/>
    <n v="-32.252299999999984"/>
    <x v="0"/>
    <x v="0"/>
    <x v="0"/>
    <x v="4"/>
    <x v="0"/>
    <x v="0"/>
    <x v="0"/>
    <n v="43.54"/>
    <n v="51.84"/>
    <x v="0"/>
    <x v="0"/>
    <x v="0"/>
    <n v="0"/>
    <n v="-43.54"/>
    <n v="-3225.23"/>
    <x v="0"/>
    <s v="Tetco-ELA Sale Financial - N73425.A"/>
  </r>
  <r>
    <n v="9952"/>
    <m/>
    <d v="2000-07-07T00:00:00"/>
    <x v="47"/>
    <n v="319952"/>
    <x v="5"/>
    <x v="0"/>
    <n v="2542.89"/>
    <n v="3480"/>
    <n v="2922.86"/>
    <n v="3480"/>
    <n v="0.87"/>
    <n v="0.52"/>
    <x v="0"/>
    <n v="1809.6"/>
    <n v="-1218"/>
    <n v="-1023.001"/>
    <x v="0"/>
    <x v="0"/>
    <x v="0"/>
    <x v="5"/>
    <x v="0"/>
    <x v="1"/>
    <x v="0"/>
    <n v="-1198.3699999999999"/>
    <n v="-1426.8"/>
    <x v="0"/>
    <x v="0"/>
    <x v="0"/>
    <n v="0"/>
    <n v="1198.3699999999999"/>
    <n v="2922.86"/>
    <x v="0"/>
    <s v="TetcoM3 Buy Financial - N73425.8"/>
  </r>
  <r>
    <n v="9941"/>
    <m/>
    <d v="2000-07-07T00:00:00"/>
    <x v="48"/>
    <n v="319941"/>
    <x v="4"/>
    <x v="0"/>
    <n v="132.65"/>
    <n v="-3968"/>
    <n v="-3316.36"/>
    <n v="3968"/>
    <n v="-0.04"/>
    <n v="-3.5000000000000003E-2"/>
    <x v="0"/>
    <n v="138.88"/>
    <n v="-19.84"/>
    <n v="-16.581799999999994"/>
    <x v="0"/>
    <x v="0"/>
    <x v="0"/>
    <x v="4"/>
    <x v="0"/>
    <x v="0"/>
    <x v="0"/>
    <n v="61.35"/>
    <n v="73.41"/>
    <x v="0"/>
    <x v="0"/>
    <x v="0"/>
    <n v="0"/>
    <n v="-61.35"/>
    <n v="-3316.36"/>
    <x v="0"/>
    <s v="Tetco-ELA Sale Financial - N73425.A"/>
  </r>
  <r>
    <n v="9952"/>
    <m/>
    <d v="2000-07-07T00:00:00"/>
    <x v="48"/>
    <n v="319952"/>
    <x v="5"/>
    <x v="0"/>
    <n v="1262.29"/>
    <n v="3596"/>
    <n v="3005.46"/>
    <n v="3596"/>
    <n v="0.42"/>
    <n v="1"/>
    <x v="0"/>
    <n v="3596"/>
    <n v="2085.6799999999998"/>
    <n v="1743.1668000000002"/>
    <x v="0"/>
    <x v="0"/>
    <x v="0"/>
    <x v="5"/>
    <x v="0"/>
    <x v="1"/>
    <x v="0"/>
    <n v="1051.9100000000001"/>
    <n v="1258.5999999999999"/>
    <x v="0"/>
    <x v="0"/>
    <x v="0"/>
    <n v="0"/>
    <n v="-1051.9100000000001"/>
    <n v="3005.46"/>
    <x v="0"/>
    <s v="TetcoM3 Buy Financial - N73425.8"/>
  </r>
  <r>
    <n v="9941"/>
    <m/>
    <d v="2000-07-07T00:00:00"/>
    <x v="49"/>
    <n v="319941"/>
    <x v="4"/>
    <x v="0"/>
    <n v="131.99"/>
    <n v="-3968"/>
    <n v="-3299.76"/>
    <n v="3968"/>
    <n v="-0.04"/>
    <n v="-3.5000000000000003E-2"/>
    <x v="0"/>
    <n v="138.88"/>
    <n v="-19.84"/>
    <n v="-16.498799999999992"/>
    <x v="0"/>
    <x v="0"/>
    <x v="0"/>
    <x v="4"/>
    <x v="0"/>
    <x v="0"/>
    <x v="0"/>
    <n v="61.05"/>
    <n v="73.41"/>
    <x v="0"/>
    <x v="0"/>
    <x v="0"/>
    <n v="0"/>
    <n v="-61.05"/>
    <n v="-3299.76"/>
    <x v="0"/>
    <s v="Tetco-ELA Sale Financial - N73425.A"/>
  </r>
  <r>
    <n v="9952"/>
    <m/>
    <d v="2000-07-07T00:00:00"/>
    <x v="49"/>
    <n v="319952"/>
    <x v="5"/>
    <x v="0"/>
    <n v="1255.97"/>
    <n v="3596"/>
    <n v="2990.41"/>
    <n v="3596"/>
    <n v="0.42"/>
    <n v="1.2"/>
    <x v="0"/>
    <n v="4315.2"/>
    <n v="2804.88"/>
    <n v="2332.5198"/>
    <x v="0"/>
    <x v="0"/>
    <x v="0"/>
    <x v="5"/>
    <x v="0"/>
    <x v="1"/>
    <x v="0"/>
    <n v="1854.06"/>
    <n v="2229.52"/>
    <x v="0"/>
    <x v="0"/>
    <x v="0"/>
    <n v="0"/>
    <n v="-1854.06"/>
    <n v="2990.41"/>
    <x v="0"/>
    <s v="TetcoM3 Buy Financial - N73425.8"/>
  </r>
  <r>
    <n v="9941"/>
    <m/>
    <d v="2000-07-07T00:00:00"/>
    <x v="50"/>
    <n v="319941"/>
    <x v="4"/>
    <x v="0"/>
    <n v="118.64"/>
    <n v="-3584"/>
    <n v="-2966.06"/>
    <n v="3584"/>
    <n v="-0.04"/>
    <n v="-3.5000000000000003E-2"/>
    <x v="0"/>
    <n v="125.44"/>
    <n v="-17.920000000000002"/>
    <n v="-14.830299999999992"/>
    <x v="0"/>
    <x v="0"/>
    <x v="0"/>
    <x v="4"/>
    <x v="0"/>
    <x v="0"/>
    <x v="0"/>
    <n v="54.87"/>
    <n v="66.3"/>
    <x v="0"/>
    <x v="0"/>
    <x v="0"/>
    <n v="0"/>
    <n v="-54.87"/>
    <n v="-2966.06"/>
    <x v="0"/>
    <s v="Tetco-ELA Sale Financial - N73425.A"/>
  </r>
  <r>
    <n v="9952"/>
    <m/>
    <d v="2000-07-07T00:00:00"/>
    <x v="50"/>
    <n v="319952"/>
    <x v="5"/>
    <x v="0"/>
    <n v="1128.95"/>
    <n v="3248"/>
    <n v="2687.99"/>
    <n v="3248"/>
    <n v="0.42"/>
    <n v="1.18"/>
    <x v="0"/>
    <n v="3832.64"/>
    <n v="2468.48"/>
    <n v="2042.8724"/>
    <x v="0"/>
    <x v="0"/>
    <x v="0"/>
    <x v="5"/>
    <x v="0"/>
    <x v="1"/>
    <x v="0"/>
    <n v="1666.55"/>
    <n v="2013.76"/>
    <x v="0"/>
    <x v="0"/>
    <x v="0"/>
    <n v="0"/>
    <n v="-1666.55"/>
    <n v="2687.99"/>
    <x v="0"/>
    <s v="TetcoM3 Buy Financial - N73425.8"/>
  </r>
  <r>
    <n v="9941"/>
    <m/>
    <d v="2000-07-07T00:00:00"/>
    <x v="51"/>
    <n v="319941"/>
    <x v="4"/>
    <x v="0"/>
    <n v="130.78"/>
    <n v="-3968"/>
    <n v="-3269.42"/>
    <n v="3968"/>
    <n v="-0.04"/>
    <n v="-3.5000000000000003E-2"/>
    <x v="0"/>
    <n v="138.88"/>
    <n v="-19.84"/>
    <n v="-16.347099999999994"/>
    <x v="0"/>
    <x v="0"/>
    <x v="0"/>
    <x v="4"/>
    <x v="0"/>
    <x v="0"/>
    <x v="0"/>
    <n v="60.48"/>
    <n v="73.41"/>
    <x v="0"/>
    <x v="0"/>
    <x v="0"/>
    <n v="0"/>
    <n v="-60.48"/>
    <n v="-3269.42"/>
    <x v="0"/>
    <s v="Tetco-ELA Sale Financial - N73425.A"/>
  </r>
  <r>
    <n v="9952"/>
    <m/>
    <d v="2000-07-07T00:00:00"/>
    <x v="51"/>
    <n v="319952"/>
    <x v="5"/>
    <x v="0"/>
    <n v="1244.42"/>
    <n v="3596"/>
    <n v="2962.91"/>
    <n v="3596"/>
    <n v="0.42"/>
    <n v="0.6"/>
    <x v="0"/>
    <n v="2157.6"/>
    <n v="647.28"/>
    <n v="533.32380000000001"/>
    <x v="0"/>
    <x v="0"/>
    <x v="0"/>
    <x v="5"/>
    <x v="0"/>
    <x v="1"/>
    <x v="0"/>
    <n v="355.55"/>
    <n v="431.52"/>
    <x v="0"/>
    <x v="0"/>
    <x v="0"/>
    <n v="0"/>
    <n v="-355.55"/>
    <n v="2962.91"/>
    <x v="0"/>
    <s v="TetcoM3 Buy Financial - N73425.8"/>
  </r>
  <r>
    <n v="9941"/>
    <m/>
    <d v="2000-07-07T00:00:00"/>
    <x v="52"/>
    <n v="319941"/>
    <x v="4"/>
    <x v="0"/>
    <n v="125.94"/>
    <n v="-3840"/>
    <n v="-3148.45"/>
    <n v="3840"/>
    <n v="-0.04"/>
    <n v="-3.5000000000000003E-2"/>
    <x v="0"/>
    <n v="134.4"/>
    <n v="-19.2"/>
    <n v="-15.742249999999991"/>
    <x v="0"/>
    <x v="0"/>
    <x v="0"/>
    <x v="4"/>
    <x v="0"/>
    <x v="0"/>
    <x v="0"/>
    <n v="59.82"/>
    <n v="72.959999999999994"/>
    <x v="0"/>
    <x v="0"/>
    <x v="0"/>
    <n v="0"/>
    <n v="-59.82"/>
    <n v="-3148.45"/>
    <x v="0"/>
    <s v="Tetco-ELA Sale Financial - N73425.A"/>
  </r>
  <r>
    <n v="9952"/>
    <m/>
    <d v="2000-07-07T00:00:00"/>
    <x v="52"/>
    <n v="319952"/>
    <x v="5"/>
    <x v="0"/>
    <n v="1198.3800000000001"/>
    <n v="3480"/>
    <n v="2853.28"/>
    <n v="3480"/>
    <n v="0.42"/>
    <n v="0.36"/>
    <x v="0"/>
    <n v="1252.8"/>
    <n v="-208.8"/>
    <n v="-171.1968"/>
    <x v="0"/>
    <x v="0"/>
    <x v="0"/>
    <x v="5"/>
    <x v="0"/>
    <x v="1"/>
    <x v="0"/>
    <n v="-171.2"/>
    <n v="-208.8"/>
    <x v="0"/>
    <x v="0"/>
    <x v="0"/>
    <n v="0"/>
    <n v="171.2"/>
    <n v="2853.28"/>
    <x v="0"/>
    <s v="TetcoM3 Buy Financial - N73425.8"/>
  </r>
  <r>
    <n v="9941"/>
    <m/>
    <d v="2000-07-07T00:00:00"/>
    <x v="53"/>
    <n v="319941"/>
    <x v="4"/>
    <x v="0"/>
    <n v="129.51"/>
    <n v="-3968"/>
    <n v="-3237.84"/>
    <n v="3968"/>
    <n v="-0.04"/>
    <n v="-3.5000000000000003E-2"/>
    <x v="0"/>
    <n v="138.88"/>
    <n v="-19.84"/>
    <n v="-16.189199999999992"/>
    <x v="0"/>
    <x v="0"/>
    <x v="0"/>
    <x v="4"/>
    <x v="0"/>
    <x v="0"/>
    <x v="0"/>
    <n v="61.52"/>
    <n v="75.39"/>
    <x v="0"/>
    <x v="0"/>
    <x v="0"/>
    <n v="0"/>
    <n v="-61.52"/>
    <n v="-3237.84"/>
    <x v="0"/>
    <s v="Tetco-ELA Sale Financial - N73425.A"/>
  </r>
  <r>
    <n v="9952"/>
    <m/>
    <d v="2000-07-07T00:00:00"/>
    <x v="53"/>
    <n v="319952"/>
    <x v="5"/>
    <x v="0"/>
    <n v="1232.4000000000001"/>
    <n v="3596"/>
    <n v="2934.29"/>
    <n v="3596"/>
    <n v="0.42"/>
    <n v="0.32500000000000001"/>
    <x v="0"/>
    <n v="1168.7"/>
    <n v="-341.62"/>
    <n v="-278.75754999999992"/>
    <x v="0"/>
    <x v="0"/>
    <x v="0"/>
    <x v="5"/>
    <x v="0"/>
    <x v="1"/>
    <x v="0"/>
    <n v="-278.76"/>
    <n v="-341.62"/>
    <x v="0"/>
    <x v="0"/>
    <x v="0"/>
    <n v="0"/>
    <n v="278.76"/>
    <n v="2934.29"/>
    <x v="0"/>
    <s v="TetcoM3 Buy Financial - N73425.8"/>
  </r>
  <r>
    <n v="9941"/>
    <m/>
    <d v="2000-07-07T00:00:00"/>
    <x v="54"/>
    <n v="319941"/>
    <x v="4"/>
    <x v="0"/>
    <n v="124.71"/>
    <n v="-3840"/>
    <n v="-3117.79"/>
    <n v="3840"/>
    <n v="-0.04"/>
    <n v="-0.03"/>
    <x v="0"/>
    <n v="115.2"/>
    <n v="-38.4"/>
    <n v="-31.177900000000005"/>
    <x v="0"/>
    <x v="0"/>
    <x v="0"/>
    <x v="4"/>
    <x v="0"/>
    <x v="0"/>
    <x v="0"/>
    <n v="59.24"/>
    <n v="72.959999999999994"/>
    <x v="0"/>
    <x v="0"/>
    <x v="0"/>
    <n v="0"/>
    <n v="-59.24"/>
    <n v="-3117.79"/>
    <x v="0"/>
    <s v="Tetco-ELA Sale Financial - N73425.A"/>
  </r>
  <r>
    <n v="9952"/>
    <m/>
    <d v="2000-07-07T00:00:00"/>
    <x v="54"/>
    <n v="319952"/>
    <x v="5"/>
    <x v="0"/>
    <n v="1186.71"/>
    <n v="3480"/>
    <n v="2825.5"/>
    <n v="3480"/>
    <n v="0.42"/>
    <n v="0.33500000000000002"/>
    <x v="0"/>
    <n v="1165.8"/>
    <n v="-295.8"/>
    <n v="-240.16749999999999"/>
    <x v="0"/>
    <x v="0"/>
    <x v="0"/>
    <x v="5"/>
    <x v="0"/>
    <x v="1"/>
    <x v="0"/>
    <n v="-240.17"/>
    <n v="-295.8"/>
    <x v="0"/>
    <x v="0"/>
    <x v="0"/>
    <n v="0"/>
    <n v="240.17"/>
    <n v="2825.5"/>
    <x v="0"/>
    <s v="TetcoM3 Buy Financial - N73425.8"/>
  </r>
  <r>
    <n v="9941"/>
    <m/>
    <d v="2000-07-07T00:00:00"/>
    <x v="55"/>
    <n v="319941"/>
    <x v="4"/>
    <x v="0"/>
    <n v="128.24"/>
    <n v="-3968"/>
    <n v="-3206.06"/>
    <n v="3968"/>
    <n v="-0.04"/>
    <n v="-0.03"/>
    <x v="0"/>
    <n v="119.04"/>
    <n v="-39.68"/>
    <n v="-32.060600000000008"/>
    <x v="0"/>
    <x v="0"/>
    <x v="0"/>
    <x v="4"/>
    <x v="0"/>
    <x v="0"/>
    <x v="0"/>
    <n v="60.92"/>
    <n v="75.39"/>
    <x v="0"/>
    <x v="0"/>
    <x v="0"/>
    <n v="0"/>
    <n v="-60.92"/>
    <n v="-3206.06"/>
    <x v="0"/>
    <s v="Tetco-ELA Sale Financial - N73425.A"/>
  </r>
  <r>
    <n v="9952"/>
    <m/>
    <d v="2000-07-07T00:00:00"/>
    <x v="55"/>
    <n v="319952"/>
    <x v="5"/>
    <x v="0"/>
    <n v="1220.31"/>
    <n v="3596"/>
    <n v="2905.49"/>
    <n v="3596"/>
    <n v="0.42"/>
    <n v="0.35"/>
    <x v="0"/>
    <n v="1258.5999999999999"/>
    <n v="-251.72"/>
    <n v="-203.3843"/>
    <x v="0"/>
    <x v="0"/>
    <x v="0"/>
    <x v="5"/>
    <x v="0"/>
    <x v="1"/>
    <x v="0"/>
    <n v="-203.38"/>
    <n v="-251.72"/>
    <x v="0"/>
    <x v="0"/>
    <x v="0"/>
    <n v="0"/>
    <n v="203.38"/>
    <n v="2905.49"/>
    <x v="0"/>
    <s v="TetcoM3 Buy Financial - N73425.8"/>
  </r>
  <r>
    <n v="9941"/>
    <m/>
    <d v="2000-07-07T00:00:00"/>
    <x v="56"/>
    <n v="319941"/>
    <x v="4"/>
    <x v="0"/>
    <n v="127.59"/>
    <n v="-3968"/>
    <n v="-3189.84"/>
    <n v="3968"/>
    <n v="-0.04"/>
    <n v="-0.03"/>
    <x v="0"/>
    <n v="119.04"/>
    <n v="-39.68"/>
    <n v="-31.898400000000009"/>
    <x v="0"/>
    <x v="0"/>
    <x v="0"/>
    <x v="4"/>
    <x v="0"/>
    <x v="0"/>
    <x v="0"/>
    <n v="60.61"/>
    <n v="75.39"/>
    <x v="0"/>
    <x v="0"/>
    <x v="0"/>
    <n v="0"/>
    <n v="-60.61"/>
    <n v="-3189.84"/>
    <x v="0"/>
    <s v="Tetco-ELA Sale Financial - N73425.A"/>
  </r>
  <r>
    <n v="9952"/>
    <m/>
    <d v="2000-07-07T00:00:00"/>
    <x v="56"/>
    <n v="319952"/>
    <x v="5"/>
    <x v="0"/>
    <n v="1214.1300000000001"/>
    <n v="3596"/>
    <n v="2890.79"/>
    <n v="3596"/>
    <n v="0.42"/>
    <n v="0.35"/>
    <x v="0"/>
    <n v="1258.5999999999999"/>
    <n v="-251.72"/>
    <n v="-202.35530000000003"/>
    <x v="0"/>
    <x v="0"/>
    <x v="0"/>
    <x v="5"/>
    <x v="0"/>
    <x v="1"/>
    <x v="0"/>
    <n v="-202.36"/>
    <n v="-251.72"/>
    <x v="0"/>
    <x v="0"/>
    <x v="0"/>
    <n v="0"/>
    <n v="202.36"/>
    <n v="2890.79"/>
    <x v="0"/>
    <s v="TetcoM3 Buy Financial - N73425.8"/>
  </r>
  <r>
    <n v="9941"/>
    <m/>
    <d v="2000-07-07T00:00:00"/>
    <x v="57"/>
    <n v="319941"/>
    <x v="4"/>
    <x v="0"/>
    <n v="122.85"/>
    <n v="-3840"/>
    <n v="-3071.19"/>
    <n v="3840"/>
    <n v="-0.04"/>
    <n v="-0.03"/>
    <x v="0"/>
    <n v="115.2"/>
    <n v="-38.4"/>
    <n v="-30.711900000000007"/>
    <x v="0"/>
    <x v="0"/>
    <x v="0"/>
    <x v="4"/>
    <x v="0"/>
    <x v="0"/>
    <x v="0"/>
    <n v="58.35"/>
    <n v="72.959999999999994"/>
    <x v="0"/>
    <x v="0"/>
    <x v="0"/>
    <n v="0"/>
    <n v="-58.35"/>
    <n v="-3071.19"/>
    <x v="0"/>
    <s v="Tetco-ELA Sale Financial - N73425.A"/>
  </r>
  <r>
    <n v="9952"/>
    <m/>
    <d v="2000-07-07T00:00:00"/>
    <x v="57"/>
    <n v="319952"/>
    <x v="5"/>
    <x v="0"/>
    <n v="1168.97"/>
    <n v="3480"/>
    <n v="2783.27"/>
    <n v="3480"/>
    <n v="0.42"/>
    <n v="0.315"/>
    <x v="0"/>
    <n v="1096.2"/>
    <n v="-365.4"/>
    <n v="-292.24334999999996"/>
    <x v="0"/>
    <x v="0"/>
    <x v="0"/>
    <x v="5"/>
    <x v="0"/>
    <x v="1"/>
    <x v="0"/>
    <n v="-292.24"/>
    <n v="-365.4"/>
    <x v="0"/>
    <x v="0"/>
    <x v="0"/>
    <n v="0"/>
    <n v="292.24"/>
    <n v="2783.27"/>
    <x v="0"/>
    <s v="TetcoM3 Buy Financial - N73425.8"/>
  </r>
  <r>
    <n v="9941"/>
    <m/>
    <d v="2000-07-07T00:00:00"/>
    <x v="58"/>
    <n v="319941"/>
    <x v="4"/>
    <x v="0"/>
    <n v="126.31"/>
    <n v="-3968"/>
    <n v="-3157.77"/>
    <n v="3968"/>
    <n v="-0.04"/>
    <n v="-0.03"/>
    <x v="0"/>
    <n v="119.04"/>
    <n v="-39.68"/>
    <n v="-31.577700000000007"/>
    <x v="0"/>
    <x v="0"/>
    <x v="0"/>
    <x v="4"/>
    <x v="0"/>
    <x v="0"/>
    <x v="0"/>
    <n v="60"/>
    <n v="75.39"/>
    <x v="0"/>
    <x v="0"/>
    <x v="0"/>
    <n v="0"/>
    <n v="-60"/>
    <n v="-3157.77"/>
    <x v="0"/>
    <s v="Tetco-ELA Sale Financial - N73425.A"/>
  </r>
  <r>
    <n v="9952"/>
    <m/>
    <d v="2000-07-07T00:00:00"/>
    <x v="58"/>
    <n v="319952"/>
    <x v="5"/>
    <x v="0"/>
    <n v="1201.93"/>
    <n v="3596"/>
    <n v="2861.73"/>
    <n v="3596"/>
    <n v="0.42"/>
    <n v="0.36"/>
    <x v="0"/>
    <n v="1294.56"/>
    <n v="-215.76"/>
    <n v="-171.7038"/>
    <x v="0"/>
    <x v="0"/>
    <x v="0"/>
    <x v="5"/>
    <x v="0"/>
    <x v="1"/>
    <x v="0"/>
    <n v="-171.7"/>
    <n v="-215.76"/>
    <x v="0"/>
    <x v="0"/>
    <x v="0"/>
    <n v="0"/>
    <n v="171.7"/>
    <n v="2861.73"/>
    <x v="0"/>
    <s v="TetcoM3 Buy Financial - N73425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31">
  <r>
    <n v="20178"/>
    <m/>
    <d v="2000-10-19T00:00:00"/>
    <x v="0"/>
    <n v="9990037"/>
    <x v="0"/>
    <x v="0"/>
    <n v="-29000"/>
    <n v="-100000"/>
    <n v="-100000"/>
    <n v="100000"/>
    <n v="0.28999999999999998"/>
    <m/>
    <x v="0"/>
    <n v="0"/>
    <n v="14250"/>
    <n v="14250"/>
    <x v="0"/>
    <x v="0"/>
    <x v="0"/>
    <x v="0"/>
    <x v="0"/>
    <x v="0"/>
    <x v="0"/>
    <n v="14250"/>
    <n v="14250"/>
    <x v="0"/>
    <x v="0"/>
    <x v="0"/>
    <n v="0"/>
    <n v="-14250"/>
    <n v="-100000"/>
    <x v="0"/>
    <s v="InterBook Deal (Rolled Back) DS#002(Accrual to Spec shifts)"/>
  </r>
  <r>
    <n v="22109"/>
    <m/>
    <d v="2001-01-12T00:00:00"/>
    <x v="0"/>
    <n v="9990037"/>
    <x v="0"/>
    <x v="0"/>
    <n v="29000"/>
    <n v="100000"/>
    <n v="100000"/>
    <n v="-100000"/>
    <n v="0.28999999999999998"/>
    <m/>
    <x v="0"/>
    <n v="0"/>
    <n v="-14250"/>
    <n v="-14250"/>
    <x v="0"/>
    <x v="0"/>
    <x v="0"/>
    <x v="0"/>
    <x v="0"/>
    <x v="0"/>
    <x v="0"/>
    <n v="-14250"/>
    <n v="-14250"/>
    <x v="0"/>
    <x v="1"/>
    <x v="0"/>
    <n v="0"/>
    <n v="14250"/>
    <n v="100000"/>
    <x v="0"/>
    <s v="InterBook Deal Rollback of Deal 20178: DS#002(Accrual to Spe"/>
  </r>
  <r>
    <n v="22110"/>
    <m/>
    <d v="2001-01-12T00:00:00"/>
    <x v="0"/>
    <n v="9990037"/>
    <x v="0"/>
    <x v="0"/>
    <n v="-29000"/>
    <n v="-100000"/>
    <n v="-100000"/>
    <n v="100000"/>
    <n v="0.28999999999999998"/>
    <m/>
    <x v="0"/>
    <n v="0"/>
    <n v="14250"/>
    <n v="14250"/>
    <x v="0"/>
    <x v="0"/>
    <x v="0"/>
    <x v="0"/>
    <x v="0"/>
    <x v="0"/>
    <x v="0"/>
    <n v="14250"/>
    <n v="14250"/>
    <x v="0"/>
    <x v="1"/>
    <x v="0"/>
    <n v="0"/>
    <n v="-14250"/>
    <n v="-100000"/>
    <x v="0"/>
    <s v="DS#002"/>
  </r>
  <r>
    <n v="22129"/>
    <n v="216"/>
    <d v="2001-01-17T00:00:00"/>
    <x v="0"/>
    <n v="9991383"/>
    <x v="0"/>
    <x v="0"/>
    <n v="-666500"/>
    <n v="-2150000"/>
    <n v="-2150000"/>
    <n v="2150000"/>
    <n v="0.31"/>
    <m/>
    <x v="0"/>
    <n v="0"/>
    <n v="349375"/>
    <n v="349375"/>
    <x v="0"/>
    <x v="0"/>
    <x v="0"/>
    <x v="0"/>
    <x v="0"/>
    <x v="0"/>
    <x v="0"/>
    <n v="349375"/>
    <n v="349375"/>
    <x v="0"/>
    <x v="0"/>
    <x v="0"/>
    <n v="0"/>
    <n v="-349375"/>
    <n v="-2150000"/>
    <x v="0"/>
    <s v="DS #000216 Basis hedge on storage withdrawals for TCO"/>
  </r>
  <r>
    <n v="20101"/>
    <m/>
    <d v="2000-09-05T00:00:00"/>
    <x v="0"/>
    <n v="320059"/>
    <x v="0"/>
    <x v="0"/>
    <n v="152500"/>
    <n v="500000"/>
    <n v="500000"/>
    <n v="500000"/>
    <n v="0.30499999999999999"/>
    <m/>
    <x v="0"/>
    <n v="0"/>
    <n v="-78750"/>
    <n v="-78750"/>
    <x v="0"/>
    <x v="0"/>
    <x v="0"/>
    <x v="0"/>
    <x v="0"/>
    <x v="1"/>
    <x v="0"/>
    <n v="-78750"/>
    <n v="-78750"/>
    <x v="0"/>
    <x v="0"/>
    <x v="0"/>
    <n v="0"/>
    <n v="78750"/>
    <n v="500000"/>
    <x v="0"/>
    <s v="Purchashed from Dick Jenkins"/>
  </r>
  <r>
    <n v="20103"/>
    <m/>
    <d v="2000-09-07T00:00:00"/>
    <x v="0"/>
    <n v="320061"/>
    <x v="0"/>
    <x v="0"/>
    <n v="100500"/>
    <n v="300000"/>
    <n v="300000"/>
    <n v="300000"/>
    <n v="0.33500000000000002"/>
    <m/>
    <x v="0"/>
    <n v="0"/>
    <n v="-56250"/>
    <n v="-56250"/>
    <x v="0"/>
    <x v="0"/>
    <x v="0"/>
    <x v="0"/>
    <x v="0"/>
    <x v="1"/>
    <x v="0"/>
    <n v="-56250"/>
    <n v="-56250"/>
    <x v="0"/>
    <x v="0"/>
    <x v="0"/>
    <n v="0"/>
    <n v="56250"/>
    <n v="300000"/>
    <x v="0"/>
    <s v="Purchased Basis from Dick Jenkins through Mike Garred"/>
  </r>
  <r>
    <n v="20160"/>
    <m/>
    <d v="2000-10-12T00:00:00"/>
    <x v="0"/>
    <n v="320118"/>
    <x v="0"/>
    <x v="0"/>
    <n v="185000"/>
    <n v="500000"/>
    <n v="500000"/>
    <n v="500000"/>
    <n v="0.37"/>
    <m/>
    <x v="0"/>
    <n v="0"/>
    <n v="-111250"/>
    <n v="-111250"/>
    <x v="0"/>
    <x v="0"/>
    <x v="0"/>
    <x v="0"/>
    <x v="0"/>
    <x v="1"/>
    <x v="0"/>
    <n v="-111250"/>
    <n v="-111250"/>
    <x v="0"/>
    <x v="0"/>
    <x v="0"/>
    <n v="0"/>
    <n v="111250"/>
    <n v="500000"/>
    <x v="0"/>
    <s v="Jeff P purchased from Brad McKay"/>
  </r>
  <r>
    <n v="20894"/>
    <n v="61"/>
    <d v="2000-11-07T00:00:00"/>
    <x v="0"/>
    <n v="9990546"/>
    <x v="0"/>
    <x v="0"/>
    <n v="33600"/>
    <n v="120000"/>
    <n v="120000"/>
    <n v="120000"/>
    <n v="0.28000000000000003"/>
    <m/>
    <x v="0"/>
    <n v="0"/>
    <n v="-15900"/>
    <n v="-15900"/>
    <x v="0"/>
    <x v="0"/>
    <x v="0"/>
    <x v="0"/>
    <x v="0"/>
    <x v="1"/>
    <x v="0"/>
    <n v="-15900"/>
    <n v="-15900"/>
    <x v="0"/>
    <x v="0"/>
    <x v="0"/>
    <n v="0"/>
    <n v="15900"/>
    <n v="120000"/>
    <x v="0"/>
    <s v="DS #000061 Orig put in at 12,000/mo s/b 120,000."/>
  </r>
  <r>
    <n v="21687"/>
    <n v="91"/>
    <d v="2000-12-06T00:00:00"/>
    <x v="0"/>
    <n v="9991104"/>
    <x v="0"/>
    <x v="0"/>
    <n v="57375"/>
    <n v="150000"/>
    <n v="150000"/>
    <n v="150000"/>
    <n v="0.38250000000000001"/>
    <m/>
    <x v="0"/>
    <n v="0"/>
    <n v="-35250"/>
    <n v="-35250"/>
    <x v="0"/>
    <x v="0"/>
    <x v="0"/>
    <x v="0"/>
    <x v="0"/>
    <x v="1"/>
    <x v="0"/>
    <n v="-35250"/>
    <n v="-35250"/>
    <x v="0"/>
    <x v="0"/>
    <x v="0"/>
    <n v="0"/>
    <n v="35250"/>
    <n v="150000"/>
    <x v="0"/>
    <s v="DS #000091"/>
  </r>
  <r>
    <n v="21716"/>
    <m/>
    <d v="2000-12-12T00:00:00"/>
    <x v="0"/>
    <n v="9991088"/>
    <x v="0"/>
    <x v="0"/>
    <n v="93000"/>
    <n v="300000"/>
    <n v="300000"/>
    <n v="300000"/>
    <n v="0.31"/>
    <m/>
    <x v="0"/>
    <n v="0"/>
    <n v="-48750"/>
    <n v="-48750"/>
    <x v="0"/>
    <x v="0"/>
    <x v="0"/>
    <x v="0"/>
    <x v="0"/>
    <x v="1"/>
    <x v="0"/>
    <n v="-48750"/>
    <n v="-48750"/>
    <x v="0"/>
    <x v="0"/>
    <x v="0"/>
    <n v="0"/>
    <n v="48750"/>
    <n v="300000"/>
    <x v="0"/>
    <s v="Recreation of Deal 21669 - Added February 2002"/>
  </r>
  <r>
    <n v="21941"/>
    <n v="125"/>
    <d v="2000-12-18T00:00:00"/>
    <x v="0"/>
    <n v="9991226"/>
    <x v="0"/>
    <x v="0"/>
    <n v="37000"/>
    <n v="100000"/>
    <n v="100000"/>
    <n v="100000"/>
    <n v="0.37"/>
    <m/>
    <x v="0"/>
    <n v="0"/>
    <n v="-22250"/>
    <n v="-22250"/>
    <x v="0"/>
    <x v="0"/>
    <x v="0"/>
    <x v="0"/>
    <x v="0"/>
    <x v="1"/>
    <x v="0"/>
    <n v="-22250"/>
    <n v="-22250"/>
    <x v="0"/>
    <x v="0"/>
    <x v="0"/>
    <n v="0"/>
    <n v="22250"/>
    <n v="100000"/>
    <x v="0"/>
    <s v="DS #000125"/>
  </r>
  <r>
    <n v="22720"/>
    <n v="182"/>
    <d v="2001-03-02T00:00:00"/>
    <x v="0"/>
    <n v="9991298"/>
    <x v="0"/>
    <x v="0"/>
    <n v="51000"/>
    <n v="150000"/>
    <n v="150000"/>
    <n v="150000"/>
    <n v="0.34"/>
    <m/>
    <x v="0"/>
    <n v="0"/>
    <n v="-28875"/>
    <n v="-28875"/>
    <x v="0"/>
    <x v="0"/>
    <x v="0"/>
    <x v="0"/>
    <x v="0"/>
    <x v="1"/>
    <x v="0"/>
    <n v="-28875"/>
    <n v="-28875"/>
    <x v="0"/>
    <x v="0"/>
    <x v="0"/>
    <n v="0"/>
    <n v="28875"/>
    <n v="150000"/>
    <x v="0"/>
    <s v="DS #000182"/>
  </r>
  <r>
    <n v="25098"/>
    <n v="437"/>
    <d v="2001-06-07T00:00:00"/>
    <x v="0"/>
    <n v="9993933"/>
    <x v="0"/>
    <x v="0"/>
    <n v="59994.15"/>
    <n v="226393"/>
    <n v="226393"/>
    <n v="226393"/>
    <n v="0.26500000000000001"/>
    <m/>
    <x v="0"/>
    <n v="0"/>
    <n v="-26601.18"/>
    <n v="-26601.18"/>
    <x v="0"/>
    <x v="0"/>
    <x v="0"/>
    <x v="0"/>
    <x v="0"/>
    <x v="1"/>
    <x v="0"/>
    <n v="-26601.18"/>
    <n v="-26601.18"/>
    <x v="0"/>
    <x v="0"/>
    <x v="0"/>
    <n v="0"/>
    <n v="26601.18"/>
    <n v="226393"/>
    <x v="0"/>
    <m/>
  </r>
  <r>
    <n v="25442"/>
    <n v="713"/>
    <d v="2001-06-29T00:00:00"/>
    <x v="0"/>
    <n v="9994234"/>
    <x v="0"/>
    <x v="0"/>
    <n v="149643.6"/>
    <n v="623515"/>
    <n v="623515"/>
    <n v="623515"/>
    <n v="0.24"/>
    <m/>
    <x v="0"/>
    <n v="0"/>
    <n v="-57675.14"/>
    <n v="-57675.14"/>
    <x v="0"/>
    <x v="0"/>
    <x v="0"/>
    <x v="0"/>
    <x v="0"/>
    <x v="1"/>
    <x v="0"/>
    <n v="-57675.14"/>
    <n v="-57675.14"/>
    <x v="0"/>
    <x v="0"/>
    <x v="0"/>
    <n v="0"/>
    <n v="57675.14"/>
    <n v="623515"/>
    <x v="0"/>
    <m/>
  </r>
  <r>
    <n v="28361"/>
    <n v="901"/>
    <d v="2001-10-03T00:00:00"/>
    <x v="0"/>
    <n v="9996870"/>
    <x v="0"/>
    <x v="0"/>
    <n v="36812.5"/>
    <n v="155000"/>
    <n v="155000"/>
    <n v="155000"/>
    <n v="0.23749999999999999"/>
    <m/>
    <x v="0"/>
    <n v="0"/>
    <n v="-13950"/>
    <n v="-13950"/>
    <x v="0"/>
    <x v="0"/>
    <x v="0"/>
    <x v="0"/>
    <x v="0"/>
    <x v="1"/>
    <x v="0"/>
    <n v="-13950"/>
    <n v="-13950"/>
    <x v="0"/>
    <x v="0"/>
    <x v="0"/>
    <n v="0"/>
    <n v="13950"/>
    <n v="155000"/>
    <x v="0"/>
    <m/>
  </r>
  <r>
    <n v="28362"/>
    <n v="901"/>
    <d v="2001-10-03T00:00:00"/>
    <x v="0"/>
    <n v="9996871"/>
    <x v="0"/>
    <x v="0"/>
    <n v="36812.5"/>
    <n v="155000"/>
    <n v="155000"/>
    <n v="155000"/>
    <n v="0.23749999999999999"/>
    <m/>
    <x v="0"/>
    <n v="0"/>
    <n v="-13950"/>
    <n v="-13950"/>
    <x v="0"/>
    <x v="0"/>
    <x v="0"/>
    <x v="0"/>
    <x v="0"/>
    <x v="1"/>
    <x v="0"/>
    <n v="-13950"/>
    <n v="-13950"/>
    <x v="0"/>
    <x v="0"/>
    <x v="0"/>
    <n v="0"/>
    <n v="13950"/>
    <n v="155000"/>
    <x v="0"/>
    <m/>
  </r>
  <r>
    <n v="29002"/>
    <n v="957"/>
    <d v="2001-11-20T00:00:00"/>
    <x v="0"/>
    <n v="9997380"/>
    <x v="0"/>
    <x v="0"/>
    <n v="53475"/>
    <n v="310000"/>
    <n v="310000"/>
    <n v="310000"/>
    <n v="0.17249999999999999"/>
    <m/>
    <x v="0"/>
    <n v="0"/>
    <n v="-7750"/>
    <n v="-7750"/>
    <x v="0"/>
    <x v="0"/>
    <x v="0"/>
    <x v="0"/>
    <x v="0"/>
    <x v="1"/>
    <x v="0"/>
    <n v="-7750"/>
    <n v="-7750"/>
    <x v="0"/>
    <x v="0"/>
    <x v="0"/>
    <n v="0"/>
    <n v="7750"/>
    <n v="310000"/>
    <x v="0"/>
    <m/>
  </r>
  <r>
    <n v="29003"/>
    <n v="958"/>
    <d v="2001-11-20T00:00:00"/>
    <x v="0"/>
    <n v="9997381"/>
    <x v="0"/>
    <x v="0"/>
    <n v="51925"/>
    <n v="310000"/>
    <n v="310000"/>
    <n v="310000"/>
    <n v="0.16750000000000001"/>
    <m/>
    <x v="0"/>
    <n v="0"/>
    <n v="-6200"/>
    <n v="-6200"/>
    <x v="0"/>
    <x v="0"/>
    <x v="0"/>
    <x v="0"/>
    <x v="0"/>
    <x v="1"/>
    <x v="0"/>
    <n v="-6200"/>
    <n v="-6200"/>
    <x v="0"/>
    <x v="0"/>
    <x v="0"/>
    <n v="0"/>
    <n v="6200"/>
    <n v="310000"/>
    <x v="0"/>
    <m/>
  </r>
  <r>
    <n v="22680"/>
    <n v="331"/>
    <d v="2001-02-27T00:00:00"/>
    <x v="0"/>
    <n v="9991643"/>
    <x v="1"/>
    <x v="0"/>
    <n v="-12100"/>
    <n v="-220000"/>
    <n v="-220000"/>
    <n v="220000"/>
    <n v="5.5E-2"/>
    <m/>
    <x v="0"/>
    <n v="0"/>
    <n v="6820"/>
    <n v="6820"/>
    <x v="0"/>
    <x v="0"/>
    <x v="0"/>
    <x v="1"/>
    <x v="0"/>
    <x v="0"/>
    <x v="0"/>
    <n v="6820"/>
    <n v="6820"/>
    <x v="0"/>
    <x v="1"/>
    <x v="0"/>
    <n v="0"/>
    <n v="-6820"/>
    <n v="-220000"/>
    <x v="0"/>
    <s v="DS #000331"/>
  </r>
  <r>
    <n v="22684"/>
    <n v="335"/>
    <d v="2001-02-28T00:00:00"/>
    <x v="0"/>
    <n v="9991647"/>
    <x v="1"/>
    <x v="0"/>
    <n v="11550"/>
    <n v="110000"/>
    <n v="110000"/>
    <n v="110000"/>
    <n v="0.105"/>
    <m/>
    <x v="0"/>
    <n v="0"/>
    <n v="-8910"/>
    <n v="-8910"/>
    <x v="0"/>
    <x v="0"/>
    <x v="0"/>
    <x v="1"/>
    <x v="0"/>
    <x v="1"/>
    <x v="0"/>
    <n v="-8910"/>
    <n v="-8910"/>
    <x v="0"/>
    <x v="1"/>
    <x v="0"/>
    <n v="0"/>
    <n v="8910"/>
    <n v="110000"/>
    <x v="0"/>
    <s v="DS #000335"/>
  </r>
  <r>
    <n v="22730"/>
    <n v="321"/>
    <d v="2001-03-05T00:00:00"/>
    <x v="0"/>
    <n v="9991658"/>
    <x v="1"/>
    <x v="0"/>
    <n v="22550"/>
    <n v="110000"/>
    <n v="110000"/>
    <n v="110000"/>
    <n v="0.20499999999999999"/>
    <m/>
    <x v="0"/>
    <n v="0"/>
    <n v="-19910"/>
    <n v="-19910"/>
    <x v="0"/>
    <x v="0"/>
    <x v="0"/>
    <x v="1"/>
    <x v="0"/>
    <x v="1"/>
    <x v="0"/>
    <n v="-19910"/>
    <n v="-19910"/>
    <x v="0"/>
    <x v="1"/>
    <x v="0"/>
    <n v="0"/>
    <n v="19910"/>
    <n v="110000"/>
    <x v="0"/>
    <s v="DS #000321"/>
  </r>
  <r>
    <n v="22678"/>
    <n v="330"/>
    <d v="2001-02-27T00:00:00"/>
    <x v="0"/>
    <n v="9991641"/>
    <x v="2"/>
    <x v="0"/>
    <n v="80300"/>
    <n v="-220000"/>
    <n v="-220000"/>
    <n v="220000"/>
    <n v="-0.36499999999999999"/>
    <m/>
    <x v="0"/>
    <n v="0"/>
    <n v="-42900"/>
    <n v="-42900"/>
    <x v="0"/>
    <x v="0"/>
    <x v="0"/>
    <x v="2"/>
    <x v="0"/>
    <x v="0"/>
    <x v="0"/>
    <n v="-42900"/>
    <n v="-42900"/>
    <x v="0"/>
    <x v="1"/>
    <x v="0"/>
    <n v="0"/>
    <n v="42900"/>
    <n v="-220000"/>
    <x v="0"/>
    <s v="DS #000330"/>
  </r>
  <r>
    <n v="22731"/>
    <n v="322"/>
    <d v="2001-03-05T00:00:00"/>
    <x v="0"/>
    <n v="9991659"/>
    <x v="2"/>
    <x v="0"/>
    <n v="-29700"/>
    <n v="220000"/>
    <n v="220000"/>
    <n v="220000"/>
    <n v="-0.13500000000000001"/>
    <m/>
    <x v="0"/>
    <n v="0"/>
    <n v="-7700"/>
    <n v="-7700"/>
    <x v="0"/>
    <x v="0"/>
    <x v="0"/>
    <x v="2"/>
    <x v="0"/>
    <x v="1"/>
    <x v="0"/>
    <n v="-7700"/>
    <n v="-7700"/>
    <x v="0"/>
    <x v="1"/>
    <x v="0"/>
    <n v="0"/>
    <n v="7700"/>
    <n v="220000"/>
    <x v="0"/>
    <s v="DS #000322"/>
  </r>
  <r>
    <n v="9934"/>
    <m/>
    <d v="2000-07-07T00:00:00"/>
    <x v="0"/>
    <n v="319934"/>
    <x v="3"/>
    <x v="0"/>
    <n v="7.99"/>
    <n v="701"/>
    <n v="701"/>
    <n v="701"/>
    <n v="1.14E-2"/>
    <m/>
    <x v="0"/>
    <n v="0"/>
    <n v="-39.54"/>
    <n v="-39.54"/>
    <x v="0"/>
    <x v="0"/>
    <x v="0"/>
    <x v="3"/>
    <x v="0"/>
    <x v="1"/>
    <x v="0"/>
    <n v="-39.54"/>
    <n v="-39.54"/>
    <x v="0"/>
    <x v="2"/>
    <x v="0"/>
    <n v="0"/>
    <n v="39.54"/>
    <n v="701"/>
    <x v="0"/>
    <s v="Sonat Buy Financial - N67489.B"/>
  </r>
  <r>
    <n v="20890"/>
    <m/>
    <d v="2000-11-06T00:00:00"/>
    <x v="0"/>
    <n v="319933"/>
    <x v="3"/>
    <x v="0"/>
    <n v="-9.23"/>
    <n v="369"/>
    <n v="369"/>
    <n v="369"/>
    <n v="-2.5000000000000001E-2"/>
    <m/>
    <x v="0"/>
    <n v="0"/>
    <n v="-7.38"/>
    <n v="-7.38"/>
    <x v="0"/>
    <x v="0"/>
    <x v="0"/>
    <x v="3"/>
    <x v="0"/>
    <x v="1"/>
    <x v="0"/>
    <n v="-7.38"/>
    <n v="-7.38"/>
    <x v="0"/>
    <x v="2"/>
    <x v="0"/>
    <n v="0"/>
    <n v="7.38"/>
    <n v="369"/>
    <x v="0"/>
    <s v="Sonat Financial Buy - N73427.B Input as Physical s/b Financi"/>
  </r>
  <r>
    <n v="22564"/>
    <n v="306"/>
    <d v="2001-02-15T00:00:00"/>
    <x v="0"/>
    <n v="9991595"/>
    <x v="3"/>
    <x v="0"/>
    <n v="-500"/>
    <n v="100000"/>
    <n v="100000"/>
    <n v="100000"/>
    <n v="-5.0000000000000001E-3"/>
    <m/>
    <x v="0"/>
    <n v="0"/>
    <n v="-4000"/>
    <n v="-4000"/>
    <x v="0"/>
    <x v="0"/>
    <x v="0"/>
    <x v="3"/>
    <x v="0"/>
    <x v="1"/>
    <x v="0"/>
    <n v="-4000"/>
    <n v="-4000"/>
    <x v="0"/>
    <x v="2"/>
    <x v="0"/>
    <n v="0"/>
    <n v="4000"/>
    <n v="100000"/>
    <x v="0"/>
    <s v="DS #000306"/>
  </r>
  <r>
    <n v="27284"/>
    <n v="824"/>
    <d v="2001-08-20T00:00:00"/>
    <x v="0"/>
    <n v="9995964"/>
    <x v="3"/>
    <x v="0"/>
    <n v="-10064.84"/>
    <n v="805187"/>
    <n v="805187"/>
    <n v="805187"/>
    <n v="-1.2500000000000001E-2"/>
    <m/>
    <x v="0"/>
    <n v="0"/>
    <n v="-26168.58"/>
    <n v="-26168.58"/>
    <x v="0"/>
    <x v="0"/>
    <x v="0"/>
    <x v="3"/>
    <x v="0"/>
    <x v="1"/>
    <x v="0"/>
    <n v="-26168.58"/>
    <n v="-26168.58"/>
    <x v="0"/>
    <x v="2"/>
    <x v="0"/>
    <n v="0"/>
    <n v="26168.58"/>
    <n v="805187"/>
    <x v="0"/>
    <m/>
  </r>
  <r>
    <n v="9941"/>
    <m/>
    <d v="2000-07-07T00:00:00"/>
    <x v="0"/>
    <n v="319941"/>
    <x v="4"/>
    <x v="0"/>
    <n v="158.72"/>
    <n v="-3968"/>
    <n v="-3968"/>
    <n v="3968"/>
    <n v="-0.04"/>
    <m/>
    <x v="0"/>
    <n v="0"/>
    <n v="119.04"/>
    <n v="119.04"/>
    <x v="0"/>
    <x v="0"/>
    <x v="0"/>
    <x v="4"/>
    <x v="0"/>
    <x v="0"/>
    <x v="0"/>
    <n v="119.04"/>
    <n v="119.04"/>
    <x v="0"/>
    <x v="0"/>
    <x v="0"/>
    <n v="0"/>
    <n v="-119.04"/>
    <n v="-3968"/>
    <x v="0"/>
    <s v="Tetco-ELA Sale Financial - N73425.A"/>
  </r>
  <r>
    <n v="9950"/>
    <m/>
    <d v="2000-07-07T00:00:00"/>
    <x v="0"/>
    <n v="319950"/>
    <x v="5"/>
    <x v="0"/>
    <n v="1380.5"/>
    <n v="3596"/>
    <n v="3596"/>
    <n v="3596"/>
    <n v="0.38390000000000002"/>
    <m/>
    <x v="0"/>
    <n v="0"/>
    <n v="1028.82"/>
    <n v="1028.82"/>
    <x v="0"/>
    <x v="0"/>
    <x v="0"/>
    <x v="5"/>
    <x v="0"/>
    <x v="1"/>
    <x v="0"/>
    <n v="1028.82"/>
    <n v="1028.82"/>
    <x v="0"/>
    <x v="0"/>
    <x v="0"/>
    <n v="0"/>
    <n v="-1028.82"/>
    <n v="3596"/>
    <x v="0"/>
    <s v="TetcoMD Buy Financial - N73425.7"/>
  </r>
  <r>
    <n v="27285"/>
    <n v="822"/>
    <d v="2001-08-20T00:00:00"/>
    <x v="0"/>
    <n v="9995965"/>
    <x v="6"/>
    <x v="0"/>
    <n v="22934.07"/>
    <n v="316332"/>
    <n v="316332"/>
    <n v="316332"/>
    <n v="7.2499999999999995E-2"/>
    <m/>
    <x v="0"/>
    <n v="0"/>
    <n v="-11862.45"/>
    <n v="-11862.45"/>
    <x v="0"/>
    <x v="0"/>
    <x v="0"/>
    <x v="6"/>
    <x v="0"/>
    <x v="1"/>
    <x v="0"/>
    <n v="-11862.45"/>
    <n v="-11862.45"/>
    <x v="0"/>
    <x v="2"/>
    <x v="0"/>
    <n v="0"/>
    <n v="11862.45"/>
    <n v="316332"/>
    <x v="0"/>
    <m/>
  </r>
  <r>
    <n v="26966"/>
    <n v="809"/>
    <d v="2001-08-01T00:00:00"/>
    <x v="0"/>
    <n v="9995732"/>
    <x v="7"/>
    <x v="0"/>
    <n v="-190650"/>
    <n v="-155000"/>
    <n v="-155000"/>
    <n v="155000"/>
    <n v="1.23"/>
    <m/>
    <x v="0"/>
    <n v="0"/>
    <n v="60450"/>
    <n v="60450"/>
    <x v="0"/>
    <x v="0"/>
    <x v="0"/>
    <x v="7"/>
    <x v="0"/>
    <x v="0"/>
    <x v="0"/>
    <n v="60450"/>
    <n v="60450"/>
    <x v="0"/>
    <x v="1"/>
    <x v="0"/>
    <n v="0"/>
    <n v="-60450"/>
    <n v="-155000"/>
    <x v="0"/>
    <m/>
  </r>
  <r>
    <n v="28768"/>
    <n v="724"/>
    <d v="2001-11-15T00:00:00"/>
    <x v="0"/>
    <n v="9995404"/>
    <x v="7"/>
    <x v="0"/>
    <n v="-184450"/>
    <n v="-155000"/>
    <n v="-155000"/>
    <n v="155000"/>
    <n v="1.19"/>
    <m/>
    <x v="0"/>
    <n v="0"/>
    <n v="54250"/>
    <n v="54250"/>
    <x v="0"/>
    <x v="0"/>
    <x v="0"/>
    <x v="7"/>
    <x v="0"/>
    <x v="0"/>
    <x v="0"/>
    <n v="54250"/>
    <n v="54250"/>
    <x v="0"/>
    <x v="1"/>
    <x v="0"/>
    <n v="0"/>
    <n v="-54250"/>
    <n v="-155000"/>
    <x v="0"/>
    <m/>
  </r>
  <r>
    <n v="25097"/>
    <n v="436"/>
    <d v="2001-06-07T00:00:00"/>
    <x v="0"/>
    <n v="9993932"/>
    <x v="7"/>
    <x v="0"/>
    <n v="203825"/>
    <n v="155000"/>
    <n v="155000"/>
    <n v="155000"/>
    <n v="1.3149999999999999"/>
    <m/>
    <x v="0"/>
    <n v="0"/>
    <n v="-73625"/>
    <n v="-73625"/>
    <x v="0"/>
    <x v="0"/>
    <x v="0"/>
    <x v="7"/>
    <x v="0"/>
    <x v="1"/>
    <x v="0"/>
    <n v="-73625"/>
    <n v="-73625"/>
    <x v="0"/>
    <x v="1"/>
    <x v="0"/>
    <n v="0"/>
    <n v="73625"/>
    <n v="155000"/>
    <x v="0"/>
    <m/>
  </r>
  <r>
    <n v="25263"/>
    <n v="642"/>
    <d v="2001-06-19T00:00:00"/>
    <x v="0"/>
    <n v="9994085"/>
    <x v="7"/>
    <x v="0"/>
    <n v="199950"/>
    <n v="155000"/>
    <n v="155000"/>
    <n v="155000"/>
    <n v="1.29"/>
    <m/>
    <x v="0"/>
    <n v="0"/>
    <n v="-69750"/>
    <n v="-69750"/>
    <x v="0"/>
    <x v="0"/>
    <x v="0"/>
    <x v="7"/>
    <x v="0"/>
    <x v="1"/>
    <x v="0"/>
    <n v="-69750"/>
    <n v="-69750"/>
    <x v="0"/>
    <x v="1"/>
    <x v="0"/>
    <n v="0"/>
    <n v="69750"/>
    <n v="155000"/>
    <x v="0"/>
    <m/>
  </r>
  <r>
    <n v="20176"/>
    <m/>
    <d v="2000-10-19T00:00:00"/>
    <x v="0"/>
    <n v="9990035"/>
    <x v="8"/>
    <x v="0"/>
    <n v="-465000"/>
    <n v="-100000"/>
    <n v="-100000"/>
    <n v="100000"/>
    <n v="4.6500000000000004"/>
    <m/>
    <x v="0"/>
    <n v="0"/>
    <n v="233400"/>
    <n v="233400"/>
    <x v="1"/>
    <x v="0"/>
    <x v="0"/>
    <x v="8"/>
    <x v="0"/>
    <x v="0"/>
    <x v="0"/>
    <n v="233400"/>
    <n v="233400"/>
    <x v="0"/>
    <x v="0"/>
    <x v="0"/>
    <n v="-100000"/>
    <n v="-233400"/>
    <n v="0"/>
    <x v="0"/>
    <s v="DS#003"/>
  </r>
  <r>
    <n v="22104"/>
    <n v="205"/>
    <d v="2001-01-11T00:00:00"/>
    <x v="0"/>
    <n v="9991358"/>
    <x v="8"/>
    <x v="0"/>
    <n v="-595000"/>
    <n v="-100000"/>
    <n v="-100000"/>
    <n v="100000"/>
    <n v="5.95"/>
    <m/>
    <x v="0"/>
    <n v="0"/>
    <n v="363400"/>
    <n v="363400"/>
    <x v="1"/>
    <x v="0"/>
    <x v="0"/>
    <x v="8"/>
    <x v="0"/>
    <x v="0"/>
    <x v="0"/>
    <n v="363400"/>
    <n v="363400"/>
    <x v="0"/>
    <x v="1"/>
    <x v="0"/>
    <n v="-100000"/>
    <n v="-363400"/>
    <n v="0"/>
    <x v="0"/>
    <s v="DS #000205"/>
  </r>
  <r>
    <n v="22113"/>
    <n v="213"/>
    <d v="2001-01-16T00:00:00"/>
    <x v="0"/>
    <n v="9991368"/>
    <x v="8"/>
    <x v="0"/>
    <n v="-2398000"/>
    <n v="-400000"/>
    <n v="-400000"/>
    <n v="400000"/>
    <n v="5.9950000000000001"/>
    <m/>
    <x v="0"/>
    <n v="0"/>
    <n v="1471600"/>
    <n v="1471600"/>
    <x v="1"/>
    <x v="0"/>
    <x v="1"/>
    <x v="8"/>
    <x v="0"/>
    <x v="0"/>
    <x v="0"/>
    <n v="1471600"/>
    <n v="1471600"/>
    <x v="0"/>
    <x v="2"/>
    <x v="0"/>
    <n v="-400000"/>
    <n v="-1471600"/>
    <n v="0"/>
    <x v="0"/>
    <s v="DS #000213"/>
  </r>
  <r>
    <n v="22114"/>
    <n v="214"/>
    <d v="2001-01-16T00:00:00"/>
    <x v="0"/>
    <n v="9991369"/>
    <x v="8"/>
    <x v="0"/>
    <n v="-897000"/>
    <n v="-150000"/>
    <n v="-150000"/>
    <n v="150000"/>
    <n v="5.98"/>
    <m/>
    <x v="0"/>
    <n v="0"/>
    <n v="549600"/>
    <n v="549600"/>
    <x v="1"/>
    <x v="0"/>
    <x v="1"/>
    <x v="8"/>
    <x v="0"/>
    <x v="0"/>
    <x v="0"/>
    <n v="549600"/>
    <n v="549600"/>
    <x v="0"/>
    <x v="1"/>
    <x v="0"/>
    <n v="-150000"/>
    <n v="-549600"/>
    <n v="0"/>
    <x v="0"/>
    <s v="DS #000214"/>
  </r>
  <r>
    <n v="22130"/>
    <n v="220"/>
    <d v="2001-01-17T00:00:00"/>
    <x v="0"/>
    <n v="9991384"/>
    <x v="8"/>
    <x v="0"/>
    <n v="-14362500"/>
    <n v="-2500000"/>
    <n v="-2500000"/>
    <n v="2500000"/>
    <n v="5.7450000000000001"/>
    <m/>
    <x v="0"/>
    <n v="0"/>
    <n v="8572500"/>
    <n v="8572500"/>
    <x v="1"/>
    <x v="0"/>
    <x v="1"/>
    <x v="8"/>
    <x v="0"/>
    <x v="0"/>
    <x v="0"/>
    <n v="8572500"/>
    <n v="8572500"/>
    <x v="0"/>
    <x v="0"/>
    <x v="0"/>
    <n v="-2500000"/>
    <n v="-8572500"/>
    <n v="0"/>
    <x v="0"/>
    <s v="DS #000220 Nymex hedge against storage withdrawals for TCO "/>
  </r>
  <r>
    <n v="22160"/>
    <n v="246"/>
    <d v="2001-01-25T00:00:00"/>
    <x v="0"/>
    <n v="9991410"/>
    <x v="8"/>
    <x v="0"/>
    <n v="-393050"/>
    <n v="-70000"/>
    <n v="-70000"/>
    <n v="70000"/>
    <n v="5.6150000000000002"/>
    <m/>
    <x v="0"/>
    <n v="0"/>
    <n v="230930"/>
    <n v="230930"/>
    <x v="1"/>
    <x v="0"/>
    <x v="1"/>
    <x v="8"/>
    <x v="0"/>
    <x v="0"/>
    <x v="0"/>
    <n v="230930"/>
    <n v="230930"/>
    <x v="0"/>
    <x v="1"/>
    <x v="0"/>
    <n v="-70000"/>
    <n v="-230930"/>
    <n v="0"/>
    <x v="0"/>
    <s v="DS #000246"/>
  </r>
  <r>
    <n v="22313"/>
    <n v="257"/>
    <d v="2001-01-30T00:00:00"/>
    <x v="0"/>
    <n v="9991446"/>
    <x v="8"/>
    <x v="0"/>
    <n v="-1362760"/>
    <n v="-248000"/>
    <n v="-248000"/>
    <n v="248000"/>
    <n v="5.4950000000000001"/>
    <m/>
    <x v="0"/>
    <n v="0"/>
    <n v="788392"/>
    <n v="788392"/>
    <x v="1"/>
    <x v="0"/>
    <x v="1"/>
    <x v="8"/>
    <x v="0"/>
    <x v="0"/>
    <x v="0"/>
    <n v="788392"/>
    <n v="788392"/>
    <x v="0"/>
    <x v="2"/>
    <x v="0"/>
    <n v="-248000"/>
    <n v="-788392"/>
    <n v="0"/>
    <x v="0"/>
    <s v="DS #000257"/>
  </r>
  <r>
    <n v="22314"/>
    <n v="257"/>
    <d v="2001-01-30T00:00:00"/>
    <x v="0"/>
    <n v="9991446"/>
    <x v="8"/>
    <x v="0"/>
    <n v="-604450"/>
    <n v="-110000"/>
    <n v="-110000"/>
    <n v="110000"/>
    <n v="5.4950000000000001"/>
    <m/>
    <x v="0"/>
    <n v="0"/>
    <n v="349690"/>
    <n v="349690"/>
    <x v="1"/>
    <x v="0"/>
    <x v="1"/>
    <x v="8"/>
    <x v="0"/>
    <x v="0"/>
    <x v="0"/>
    <n v="349690"/>
    <n v="349690"/>
    <x v="0"/>
    <x v="2"/>
    <x v="0"/>
    <n v="-110000"/>
    <n v="-349690"/>
    <n v="0"/>
    <x v="0"/>
    <s v="DS #000257"/>
  </r>
  <r>
    <n v="22315"/>
    <n v="257"/>
    <d v="2001-01-30T00:00:00"/>
    <x v="0"/>
    <n v="9991446"/>
    <x v="8"/>
    <x v="0"/>
    <n v="-2060625"/>
    <n v="-375000"/>
    <n v="-375000"/>
    <n v="375000"/>
    <n v="5.4950000000000001"/>
    <m/>
    <x v="0"/>
    <n v="0"/>
    <n v="1192125"/>
    <n v="1192125"/>
    <x v="1"/>
    <x v="0"/>
    <x v="1"/>
    <x v="8"/>
    <x v="0"/>
    <x v="0"/>
    <x v="0"/>
    <n v="1192125"/>
    <n v="1192125"/>
    <x v="0"/>
    <x v="0"/>
    <x v="0"/>
    <n v="-375000"/>
    <n v="-1192125"/>
    <n v="0"/>
    <x v="0"/>
    <s v="DS #000257"/>
  </r>
  <r>
    <n v="22325"/>
    <n v="261"/>
    <d v="2001-01-30T00:00:00"/>
    <x v="0"/>
    <n v="9991458"/>
    <x v="8"/>
    <x v="0"/>
    <n v="-1619650"/>
    <n v="-290000"/>
    <n v="-290000"/>
    <n v="290000"/>
    <n v="5.585"/>
    <m/>
    <x v="0"/>
    <n v="0"/>
    <n v="948010"/>
    <n v="948010"/>
    <x v="1"/>
    <x v="0"/>
    <x v="1"/>
    <x v="8"/>
    <x v="0"/>
    <x v="0"/>
    <x v="0"/>
    <n v="948010"/>
    <n v="948010"/>
    <x v="0"/>
    <x v="2"/>
    <x v="0"/>
    <n v="-290000"/>
    <n v="-948010"/>
    <n v="0"/>
    <x v="0"/>
    <s v="DS #000261"/>
  </r>
  <r>
    <n v="23722"/>
    <n v="350"/>
    <d v="2001-03-13T00:00:00"/>
    <x v="0"/>
    <n v="9992818"/>
    <x v="8"/>
    <x v="0"/>
    <n v="-435200"/>
    <n v="-80000"/>
    <n v="-80000"/>
    <n v="80000"/>
    <n v="5.44"/>
    <m/>
    <x v="0"/>
    <n v="0"/>
    <n v="249920"/>
    <n v="249920"/>
    <x v="1"/>
    <x v="0"/>
    <x v="1"/>
    <x v="8"/>
    <x v="0"/>
    <x v="0"/>
    <x v="0"/>
    <n v="249920"/>
    <n v="249920"/>
    <x v="0"/>
    <x v="1"/>
    <x v="0"/>
    <n v="-80000"/>
    <n v="-249920"/>
    <n v="0"/>
    <x v="0"/>
    <s v="DS #000350"/>
  </r>
  <r>
    <n v="23918"/>
    <n v="340"/>
    <d v="2001-03-30T00:00:00"/>
    <x v="0"/>
    <n v="9992835"/>
    <x v="8"/>
    <x v="0"/>
    <n v="-113520"/>
    <n v="-22000"/>
    <n v="-22000"/>
    <n v="22000"/>
    <n v="5.16"/>
    <m/>
    <x v="0"/>
    <n v="0"/>
    <n v="62568"/>
    <n v="62568"/>
    <x v="1"/>
    <x v="0"/>
    <x v="1"/>
    <x v="8"/>
    <x v="0"/>
    <x v="0"/>
    <x v="0"/>
    <n v="62568"/>
    <n v="62568"/>
    <x v="0"/>
    <x v="3"/>
    <x v="0"/>
    <n v="-22000"/>
    <n v="-62568"/>
    <n v="0"/>
    <x v="0"/>
    <s v="DS# 000340"/>
  </r>
  <r>
    <n v="24215"/>
    <n v="409"/>
    <d v="2001-04-18T00:00:00"/>
    <x v="0"/>
    <n v="9993176"/>
    <x v="8"/>
    <x v="0"/>
    <n v="-622409.74"/>
    <n v="-108264"/>
    <n v="-108264"/>
    <n v="108264"/>
    <n v="5.7489999999999997"/>
    <m/>
    <x v="0"/>
    <n v="0"/>
    <n v="371670.31"/>
    <n v="371670.31"/>
    <x v="1"/>
    <x v="0"/>
    <x v="1"/>
    <x v="8"/>
    <x v="0"/>
    <x v="0"/>
    <x v="0"/>
    <n v="371670.31"/>
    <n v="371670.31"/>
    <x v="0"/>
    <x v="1"/>
    <x v="0"/>
    <n v="-108264"/>
    <n v="-371670.31"/>
    <n v="0"/>
    <x v="0"/>
    <s v="DS #000409"/>
  </r>
  <r>
    <n v="25057"/>
    <n v="438"/>
    <d v="2001-06-06T00:00:00"/>
    <x v="0"/>
    <n v="9993419"/>
    <x v="8"/>
    <x v="0"/>
    <n v="-678795.94"/>
    <n v="-125517"/>
    <n v="-125517"/>
    <n v="125517"/>
    <n v="5.4080000000000004"/>
    <m/>
    <x v="0"/>
    <n v="0"/>
    <n v="388098.56"/>
    <n v="388098.56"/>
    <x v="1"/>
    <x v="0"/>
    <x v="1"/>
    <x v="8"/>
    <x v="0"/>
    <x v="0"/>
    <x v="0"/>
    <n v="388098.56"/>
    <n v="388098.56"/>
    <x v="0"/>
    <x v="2"/>
    <x v="0"/>
    <n v="-125517"/>
    <n v="-388098.56"/>
    <n v="0"/>
    <x v="0"/>
    <s v="DS #000438"/>
  </r>
  <r>
    <n v="25193"/>
    <n v="627"/>
    <d v="2001-06-14T00:00:00"/>
    <x v="0"/>
    <n v="9994020"/>
    <x v="8"/>
    <x v="0"/>
    <n v="-342325.3"/>
    <n v="-75652"/>
    <n v="-75652"/>
    <n v="75652"/>
    <n v="4.5250000000000004"/>
    <m/>
    <x v="0"/>
    <n v="0"/>
    <n v="167115.26999999999"/>
    <n v="167115.26999999999"/>
    <x v="1"/>
    <x v="0"/>
    <x v="1"/>
    <x v="8"/>
    <x v="0"/>
    <x v="0"/>
    <x v="0"/>
    <n v="167115.26999999999"/>
    <n v="167115.26999999999"/>
    <x v="0"/>
    <x v="4"/>
    <x v="0"/>
    <n v="-75652"/>
    <n v="-167115.26999999999"/>
    <n v="0"/>
    <x v="0"/>
    <m/>
  </r>
  <r>
    <n v="25345"/>
    <n v="680"/>
    <d v="2001-06-25T00:00:00"/>
    <x v="0"/>
    <n v="9994154"/>
    <x v="8"/>
    <x v="0"/>
    <n v="-13543.05"/>
    <n v="-3390"/>
    <n v="-3390"/>
    <n v="3390"/>
    <n v="3.9950000000000001"/>
    <m/>
    <x v="0"/>
    <n v="0"/>
    <n v="5691.81"/>
    <n v="5691.81"/>
    <x v="1"/>
    <x v="0"/>
    <x v="1"/>
    <x v="8"/>
    <x v="0"/>
    <x v="0"/>
    <x v="0"/>
    <n v="5691.81"/>
    <n v="5691.81"/>
    <x v="0"/>
    <x v="0"/>
    <x v="0"/>
    <n v="-3390"/>
    <n v="-5691.81"/>
    <n v="0"/>
    <x v="0"/>
    <s v="Hedge against AES Storage"/>
  </r>
  <r>
    <n v="25346"/>
    <n v="680"/>
    <d v="2001-06-25T00:00:00"/>
    <x v="0"/>
    <n v="9994155"/>
    <x v="8"/>
    <x v="0"/>
    <n v="-473227.73"/>
    <n v="-118455"/>
    <n v="-118455"/>
    <n v="118455"/>
    <n v="3.9950000000000001"/>
    <m/>
    <x v="0"/>
    <n v="0"/>
    <n v="198885.95"/>
    <n v="198885.95"/>
    <x v="1"/>
    <x v="0"/>
    <x v="1"/>
    <x v="8"/>
    <x v="0"/>
    <x v="0"/>
    <x v="0"/>
    <n v="198885.95"/>
    <n v="198885.95"/>
    <x v="0"/>
    <x v="4"/>
    <x v="0"/>
    <n v="-118455"/>
    <n v="-198885.95"/>
    <n v="0"/>
    <x v="0"/>
    <m/>
  </r>
  <r>
    <n v="25404"/>
    <n v="708"/>
    <d v="2001-06-28T00:00:00"/>
    <x v="0"/>
    <n v="9994196"/>
    <x v="8"/>
    <x v="0"/>
    <n v="-303412.5"/>
    <n v="-77500"/>
    <n v="-77500"/>
    <n v="77500"/>
    <n v="3.915"/>
    <m/>
    <x v="0"/>
    <n v="0"/>
    <n v="123922.5"/>
    <n v="123922.5"/>
    <x v="1"/>
    <x v="0"/>
    <x v="1"/>
    <x v="8"/>
    <x v="0"/>
    <x v="0"/>
    <x v="0"/>
    <n v="123922.5"/>
    <n v="123922.5"/>
    <x v="0"/>
    <x v="1"/>
    <x v="0"/>
    <n v="-77500"/>
    <n v="-123922.5"/>
    <n v="0"/>
    <x v="0"/>
    <m/>
  </r>
  <r>
    <n v="26611"/>
    <n v="723"/>
    <d v="2001-07-05T00:00:00"/>
    <x v="0"/>
    <n v="9995403"/>
    <x v="8"/>
    <x v="0"/>
    <n v="-594425"/>
    <n v="-155000"/>
    <n v="-155000"/>
    <n v="155000"/>
    <n v="3.835"/>
    <m/>
    <x v="0"/>
    <n v="0"/>
    <n v="235445"/>
    <n v="235445"/>
    <x v="1"/>
    <x v="0"/>
    <x v="1"/>
    <x v="8"/>
    <x v="0"/>
    <x v="0"/>
    <x v="0"/>
    <n v="235445"/>
    <n v="235445"/>
    <x v="0"/>
    <x v="1"/>
    <x v="0"/>
    <n v="-155000"/>
    <n v="-235445"/>
    <n v="0"/>
    <x v="0"/>
    <m/>
  </r>
  <r>
    <n v="26668"/>
    <n v="682"/>
    <d v="2001-07-10T00:00:00"/>
    <x v="0"/>
    <n v="9995460"/>
    <x v="8"/>
    <x v="0"/>
    <n v="-388000"/>
    <n v="-100000"/>
    <n v="-100000"/>
    <n v="100000"/>
    <n v="3.88"/>
    <m/>
    <x v="0"/>
    <n v="0"/>
    <n v="156400"/>
    <n v="156400"/>
    <x v="1"/>
    <x v="0"/>
    <x v="1"/>
    <x v="8"/>
    <x v="0"/>
    <x v="0"/>
    <x v="0"/>
    <n v="156400"/>
    <n v="156400"/>
    <x v="0"/>
    <x v="1"/>
    <x v="0"/>
    <n v="-100000"/>
    <n v="-156400"/>
    <n v="0"/>
    <x v="0"/>
    <m/>
  </r>
  <r>
    <n v="26695"/>
    <n v="733"/>
    <d v="2001-07-12T00:00:00"/>
    <x v="0"/>
    <n v="9995487"/>
    <x v="8"/>
    <x v="0"/>
    <n v="-309612.5"/>
    <n v="-77500"/>
    <n v="-77500"/>
    <n v="77500"/>
    <n v="3.9950000000000001"/>
    <m/>
    <x v="0"/>
    <n v="0"/>
    <n v="130122.5"/>
    <n v="130122.5"/>
    <x v="1"/>
    <x v="0"/>
    <x v="1"/>
    <x v="8"/>
    <x v="0"/>
    <x v="0"/>
    <x v="0"/>
    <n v="130122.5"/>
    <n v="130122.5"/>
    <x v="0"/>
    <x v="1"/>
    <x v="0"/>
    <n v="-77500"/>
    <n v="-130122.5"/>
    <n v="0"/>
    <x v="0"/>
    <m/>
  </r>
  <r>
    <n v="26698"/>
    <n v="735"/>
    <d v="2001-07-12T00:00:00"/>
    <x v="0"/>
    <n v="9995490"/>
    <x v="8"/>
    <x v="0"/>
    <n v="-307287.5"/>
    <n v="-77500"/>
    <n v="-77500"/>
    <n v="77500"/>
    <n v="3.9649999999999999"/>
    <m/>
    <x v="0"/>
    <n v="0"/>
    <n v="127797.5"/>
    <n v="127797.5"/>
    <x v="1"/>
    <x v="0"/>
    <x v="1"/>
    <x v="8"/>
    <x v="0"/>
    <x v="0"/>
    <x v="0"/>
    <n v="127797.5"/>
    <n v="127797.5"/>
    <x v="0"/>
    <x v="1"/>
    <x v="0"/>
    <n v="-77500"/>
    <n v="-127797.5"/>
    <n v="0"/>
    <x v="0"/>
    <m/>
  </r>
  <r>
    <n v="26850"/>
    <n v="721"/>
    <d v="2001-07-27T00:00:00"/>
    <x v="0"/>
    <n v="9995399"/>
    <x v="8"/>
    <x v="0"/>
    <n v="-297212.5"/>
    <n v="-77500"/>
    <n v="-77500"/>
    <n v="77500"/>
    <n v="3.835"/>
    <m/>
    <x v="0"/>
    <n v="0"/>
    <n v="117722.5"/>
    <n v="117722.5"/>
    <x v="1"/>
    <x v="0"/>
    <x v="1"/>
    <x v="8"/>
    <x v="0"/>
    <x v="0"/>
    <x v="0"/>
    <n v="117722.5"/>
    <n v="117722.5"/>
    <x v="0"/>
    <x v="4"/>
    <x v="0"/>
    <n v="-77500"/>
    <n v="-117722.5"/>
    <n v="0"/>
    <x v="0"/>
    <m/>
  </r>
  <r>
    <n v="28117"/>
    <n v="832"/>
    <d v="2001-09-18T00:00:00"/>
    <x v="0"/>
    <n v="9996548"/>
    <x v="8"/>
    <x v="0"/>
    <n v="-246791.44"/>
    <n v="-78596"/>
    <n v="-78596"/>
    <n v="78596"/>
    <n v="3.14"/>
    <m/>
    <x v="0"/>
    <n v="0"/>
    <n v="64763.1"/>
    <n v="64763.1"/>
    <x v="1"/>
    <x v="0"/>
    <x v="1"/>
    <x v="8"/>
    <x v="0"/>
    <x v="0"/>
    <x v="0"/>
    <n v="64763.1"/>
    <n v="64763.1"/>
    <x v="0"/>
    <x v="1"/>
    <x v="0"/>
    <n v="-78596"/>
    <n v="-64763.1"/>
    <n v="0"/>
    <x v="0"/>
    <m/>
  </r>
  <r>
    <n v="28119"/>
    <n v="832"/>
    <d v="2001-09-19T00:00:00"/>
    <x v="0"/>
    <n v="9996548"/>
    <x v="8"/>
    <x v="0"/>
    <n v="-227185.28"/>
    <n v="-72352"/>
    <n v="-72352"/>
    <n v="72352"/>
    <n v="3.14"/>
    <m/>
    <x v="0"/>
    <n v="0"/>
    <n v="59618.05"/>
    <n v="59618.05"/>
    <x v="1"/>
    <x v="0"/>
    <x v="1"/>
    <x v="8"/>
    <x v="0"/>
    <x v="0"/>
    <x v="0"/>
    <n v="59618.05"/>
    <n v="59618.05"/>
    <x v="0"/>
    <x v="0"/>
    <x v="0"/>
    <n v="-72352"/>
    <n v="-59618.05"/>
    <n v="0"/>
    <x v="0"/>
    <m/>
  </r>
  <r>
    <n v="28127"/>
    <n v="843"/>
    <d v="2001-09-19T00:00:00"/>
    <x v="0"/>
    <n v="9996592"/>
    <x v="8"/>
    <x v="0"/>
    <n v="-188739.68"/>
    <n v="-63378"/>
    <n v="-63378"/>
    <n v="63378"/>
    <n v="2.9780000000000002"/>
    <m/>
    <x v="0"/>
    <n v="0"/>
    <n v="41956.24"/>
    <n v="41956.24"/>
    <x v="1"/>
    <x v="0"/>
    <x v="1"/>
    <x v="8"/>
    <x v="0"/>
    <x v="0"/>
    <x v="0"/>
    <n v="41956.24"/>
    <n v="41956.24"/>
    <x v="0"/>
    <x v="4"/>
    <x v="0"/>
    <n v="-63378"/>
    <n v="-41956.24"/>
    <n v="0"/>
    <x v="0"/>
    <m/>
  </r>
  <r>
    <n v="28129"/>
    <n v="843"/>
    <d v="2001-09-19T00:00:00"/>
    <x v="0"/>
    <n v="9996592"/>
    <x v="8"/>
    <x v="0"/>
    <n v="-300370.01"/>
    <n v="-100863"/>
    <n v="-100863"/>
    <n v="100863"/>
    <n v="2.9780000000000002"/>
    <m/>
    <x v="0"/>
    <n v="0"/>
    <n v="66771.31"/>
    <n v="66771.31"/>
    <x v="1"/>
    <x v="0"/>
    <x v="1"/>
    <x v="8"/>
    <x v="0"/>
    <x v="0"/>
    <x v="0"/>
    <n v="66771.31"/>
    <n v="66771.31"/>
    <x v="0"/>
    <x v="0"/>
    <x v="0"/>
    <n v="-100863"/>
    <n v="-66771.31"/>
    <n v="0"/>
    <x v="0"/>
    <m/>
  </r>
  <r>
    <n v="28457"/>
    <n v="917"/>
    <d v="2001-10-16T00:00:00"/>
    <x v="0"/>
    <n v="9996946"/>
    <x v="8"/>
    <x v="0"/>
    <n v="-2880000"/>
    <n v="-1000000"/>
    <n v="-1000000"/>
    <n v="1000000"/>
    <n v="2.88"/>
    <m/>
    <x v="0"/>
    <n v="0"/>
    <n v="564000"/>
    <n v="564000"/>
    <x v="1"/>
    <x v="0"/>
    <x v="1"/>
    <x v="8"/>
    <x v="0"/>
    <x v="0"/>
    <x v="0"/>
    <n v="564000"/>
    <n v="564000"/>
    <x v="0"/>
    <x v="1"/>
    <x v="0"/>
    <n v="-1000000"/>
    <n v="-564000"/>
    <n v="0"/>
    <x v="0"/>
    <m/>
  </r>
  <r>
    <n v="28462"/>
    <n v="896"/>
    <d v="2001-10-18T00:00:00"/>
    <x v="0"/>
    <n v="9996951"/>
    <x v="8"/>
    <x v="0"/>
    <n v="-2565000"/>
    <n v="-900000"/>
    <n v="-900000"/>
    <n v="900000"/>
    <n v="2.85"/>
    <m/>
    <x v="0"/>
    <n v="0"/>
    <n v="480600"/>
    <n v="480600"/>
    <x v="1"/>
    <x v="0"/>
    <x v="1"/>
    <x v="8"/>
    <x v="0"/>
    <x v="0"/>
    <x v="0"/>
    <n v="480600"/>
    <n v="480600"/>
    <x v="0"/>
    <x v="1"/>
    <x v="0"/>
    <n v="-900000"/>
    <n v="-480600"/>
    <n v="0"/>
    <x v="0"/>
    <m/>
  </r>
  <r>
    <n v="28464"/>
    <n v="920"/>
    <d v="2001-10-18T00:00:00"/>
    <x v="0"/>
    <n v="9996953"/>
    <x v="8"/>
    <x v="0"/>
    <n v="-2742500"/>
    <n v="-1000000"/>
    <n v="-1000000"/>
    <n v="1000000"/>
    <n v="2.7425000000000002"/>
    <m/>
    <x v="0"/>
    <n v="0"/>
    <n v="426500"/>
    <n v="426500"/>
    <x v="1"/>
    <x v="0"/>
    <x v="1"/>
    <x v="8"/>
    <x v="0"/>
    <x v="0"/>
    <x v="0"/>
    <n v="426500"/>
    <n v="426500"/>
    <x v="0"/>
    <x v="1"/>
    <x v="0"/>
    <n v="-1000000"/>
    <n v="-426500"/>
    <n v="0"/>
    <x v="0"/>
    <m/>
  </r>
  <r>
    <n v="28465"/>
    <n v="921"/>
    <d v="2001-10-18T00:00:00"/>
    <x v="0"/>
    <n v="9996954"/>
    <x v="8"/>
    <x v="0"/>
    <n v="-677650.55"/>
    <n v="-238190"/>
    <n v="-238190"/>
    <n v="238190"/>
    <n v="2.8450000000000002"/>
    <m/>
    <x v="0"/>
    <n v="0"/>
    <n v="126002.51"/>
    <n v="126002.51"/>
    <x v="1"/>
    <x v="0"/>
    <x v="1"/>
    <x v="8"/>
    <x v="0"/>
    <x v="0"/>
    <x v="0"/>
    <n v="126002.51"/>
    <n v="126002.51"/>
    <x v="0"/>
    <x v="1"/>
    <x v="0"/>
    <n v="-238190"/>
    <n v="-126002.51"/>
    <n v="0"/>
    <x v="0"/>
    <m/>
  </r>
  <r>
    <n v="28611"/>
    <m/>
    <d v="2001-11-05T00:00:00"/>
    <x v="0"/>
    <n v="9990022"/>
    <x v="8"/>
    <x v="0"/>
    <n v="-244750"/>
    <n v="-50000"/>
    <n v="-50000"/>
    <n v="50000"/>
    <n v="4.8949999999999996"/>
    <m/>
    <x v="0"/>
    <n v="0"/>
    <n v="128950"/>
    <n v="128950"/>
    <x v="1"/>
    <x v="0"/>
    <x v="1"/>
    <x v="8"/>
    <x v="0"/>
    <x v="0"/>
    <x v="0"/>
    <n v="128950"/>
    <n v="128950"/>
    <x v="0"/>
    <x v="0"/>
    <x v="0"/>
    <n v="-50000"/>
    <n v="-128950"/>
    <n v="0"/>
    <x v="0"/>
    <s v="Charlie Otto"/>
  </r>
  <r>
    <n v="9916"/>
    <m/>
    <d v="2000-07-07T00:00:00"/>
    <x v="0"/>
    <n v="319916"/>
    <x v="8"/>
    <x v="0"/>
    <n v="-12638.89"/>
    <n v="-5192"/>
    <n v="-5192"/>
    <n v="-5192"/>
    <n v="2.4342999999999999"/>
    <m/>
    <x v="0"/>
    <n v="0"/>
    <n v="614.21"/>
    <n v="614.21"/>
    <x v="1"/>
    <x v="0"/>
    <x v="1"/>
    <x v="8"/>
    <x v="0"/>
    <x v="1"/>
    <x v="0"/>
    <n v="614.21"/>
    <n v="614.21"/>
    <x v="0"/>
    <x v="0"/>
    <x v="0"/>
    <n v="-5192"/>
    <n v="-614.21"/>
    <n v="0"/>
    <x v="0"/>
    <s v="Nymex Buy N67489.1"/>
  </r>
  <r>
    <n v="9917"/>
    <m/>
    <d v="2000-07-07T00:00:00"/>
    <x v="0"/>
    <n v="319917"/>
    <x v="8"/>
    <x v="0"/>
    <n v="993.02"/>
    <n v="369"/>
    <n v="369"/>
    <n v="369"/>
    <n v="2.6911"/>
    <m/>
    <x v="0"/>
    <n v="0"/>
    <n v="-138.41"/>
    <n v="-138.41"/>
    <x v="1"/>
    <x v="0"/>
    <x v="1"/>
    <x v="8"/>
    <x v="0"/>
    <x v="1"/>
    <x v="0"/>
    <n v="-138.41"/>
    <n v="-138.41"/>
    <x v="0"/>
    <x v="0"/>
    <x v="0"/>
    <n v="369"/>
    <n v="138.41"/>
    <n v="0"/>
    <x v="0"/>
    <s v="Nymex Buy N73425.1"/>
  </r>
  <r>
    <n v="20106"/>
    <m/>
    <d v="2000-09-08T00:00:00"/>
    <x v="0"/>
    <n v="320064"/>
    <x v="8"/>
    <x v="0"/>
    <n v="214000"/>
    <n v="50000"/>
    <n v="50000"/>
    <n v="50000"/>
    <n v="4.28"/>
    <m/>
    <x v="0"/>
    <n v="0"/>
    <n v="-98200"/>
    <n v="-98200"/>
    <x v="1"/>
    <x v="0"/>
    <x v="1"/>
    <x v="8"/>
    <x v="0"/>
    <x v="1"/>
    <x v="0"/>
    <n v="-98200"/>
    <n v="-98200"/>
    <x v="0"/>
    <x v="0"/>
    <x v="0"/>
    <n v="50000"/>
    <n v="98200"/>
    <n v="0"/>
    <x v="0"/>
    <m/>
  </r>
  <r>
    <n v="20143"/>
    <m/>
    <d v="2000-10-11T00:00:00"/>
    <x v="0"/>
    <n v="320101"/>
    <x v="8"/>
    <x v="0"/>
    <n v="938000"/>
    <n v="200000"/>
    <n v="200000"/>
    <n v="200000"/>
    <n v="4.6900000000000004"/>
    <m/>
    <x v="0"/>
    <n v="0"/>
    <n v="-474800"/>
    <n v="-474800"/>
    <x v="1"/>
    <x v="0"/>
    <x v="1"/>
    <x v="8"/>
    <x v="0"/>
    <x v="1"/>
    <x v="0"/>
    <n v="-474800"/>
    <n v="-474800"/>
    <x v="0"/>
    <x v="0"/>
    <x v="0"/>
    <n v="200000"/>
    <n v="474800"/>
    <n v="0"/>
    <x v="0"/>
    <s v="George Gilbert"/>
  </r>
  <r>
    <n v="20147"/>
    <m/>
    <d v="2000-10-11T00:00:00"/>
    <x v="0"/>
    <n v="320105"/>
    <x v="8"/>
    <x v="0"/>
    <n v="947000"/>
    <n v="200000"/>
    <n v="200000"/>
    <n v="200000"/>
    <n v="4.7350000000000003"/>
    <m/>
    <x v="0"/>
    <n v="0"/>
    <n v="-483800"/>
    <n v="-483800"/>
    <x v="1"/>
    <x v="0"/>
    <x v="1"/>
    <x v="8"/>
    <x v="0"/>
    <x v="1"/>
    <x v="0"/>
    <n v="-483800"/>
    <n v="-483800"/>
    <x v="0"/>
    <x v="0"/>
    <x v="0"/>
    <n v="200000"/>
    <n v="483800"/>
    <n v="0"/>
    <x v="0"/>
    <s v="George Gilbert"/>
  </r>
  <r>
    <n v="20153"/>
    <m/>
    <d v="2000-10-12T00:00:00"/>
    <x v="0"/>
    <n v="320111"/>
    <x v="8"/>
    <x v="0"/>
    <n v="742500"/>
    <n v="150000"/>
    <n v="150000"/>
    <n v="150000"/>
    <n v="4.95"/>
    <m/>
    <x v="0"/>
    <n v="0"/>
    <n v="-395100"/>
    <n v="-395100"/>
    <x v="1"/>
    <x v="0"/>
    <x v="1"/>
    <x v="8"/>
    <x v="0"/>
    <x v="1"/>
    <x v="0"/>
    <n v="-395100"/>
    <n v="-395100"/>
    <x v="0"/>
    <x v="2"/>
    <x v="0"/>
    <n v="150000"/>
    <n v="395100"/>
    <n v="0"/>
    <x v="0"/>
    <s v="George Gilbert"/>
  </r>
  <r>
    <n v="20177"/>
    <m/>
    <d v="2000-10-19T00:00:00"/>
    <x v="0"/>
    <n v="9990036"/>
    <x v="8"/>
    <x v="0"/>
    <n v="1096800"/>
    <n v="240000"/>
    <n v="240000"/>
    <n v="240000"/>
    <n v="4.57"/>
    <m/>
    <x v="0"/>
    <n v="0"/>
    <n v="-540960"/>
    <n v="-540960"/>
    <x v="1"/>
    <x v="0"/>
    <x v="0"/>
    <x v="8"/>
    <x v="0"/>
    <x v="1"/>
    <x v="0"/>
    <n v="-540960"/>
    <n v="-540960"/>
    <x v="0"/>
    <x v="0"/>
    <x v="0"/>
    <n v="240000"/>
    <n v="540960"/>
    <n v="0"/>
    <x v="0"/>
    <s v="DS#004"/>
  </r>
  <r>
    <n v="21177"/>
    <n v="30"/>
    <d v="2000-11-14T00:00:00"/>
    <x v="0"/>
    <n v="9990586"/>
    <x v="8"/>
    <x v="0"/>
    <n v="468000"/>
    <n v="100000"/>
    <n v="100000"/>
    <n v="100000"/>
    <n v="4.68"/>
    <m/>
    <x v="0"/>
    <n v="0"/>
    <n v="-236400"/>
    <n v="-236400"/>
    <x v="1"/>
    <x v="0"/>
    <x v="0"/>
    <x v="8"/>
    <x v="0"/>
    <x v="1"/>
    <x v="0"/>
    <n v="-236400"/>
    <n v="-236400"/>
    <x v="0"/>
    <x v="0"/>
    <x v="0"/>
    <n v="100000"/>
    <n v="236400"/>
    <n v="0"/>
    <x v="0"/>
    <s v="DS #000030"/>
  </r>
  <r>
    <n v="21724"/>
    <m/>
    <d v="2000-12-13T00:00:00"/>
    <x v="0"/>
    <n v="9991135"/>
    <x v="8"/>
    <x v="0"/>
    <n v="377600"/>
    <n v="80000"/>
    <n v="80000"/>
    <n v="80000"/>
    <n v="4.72"/>
    <m/>
    <x v="0"/>
    <n v="0"/>
    <n v="-192320"/>
    <n v="-192320"/>
    <x v="1"/>
    <x v="0"/>
    <x v="1"/>
    <x v="8"/>
    <x v="0"/>
    <x v="1"/>
    <x v="0"/>
    <n v="-192320"/>
    <n v="-192320"/>
    <x v="0"/>
    <x v="0"/>
    <x v="0"/>
    <n v="80000"/>
    <n v="192320"/>
    <n v="0"/>
    <x v="0"/>
    <m/>
  </r>
  <r>
    <n v="21752"/>
    <n v="107"/>
    <d v="2000-12-14T00:00:00"/>
    <x v="0"/>
    <n v="9991164"/>
    <x v="8"/>
    <x v="0"/>
    <n v="151650"/>
    <n v="30000"/>
    <n v="30000"/>
    <n v="30000"/>
    <n v="5.0549999999999997"/>
    <m/>
    <x v="0"/>
    <n v="0"/>
    <n v="-82170"/>
    <n v="-82170"/>
    <x v="1"/>
    <x v="0"/>
    <x v="0"/>
    <x v="8"/>
    <x v="0"/>
    <x v="1"/>
    <x v="0"/>
    <n v="-82170"/>
    <n v="-82170"/>
    <x v="0"/>
    <x v="0"/>
    <x v="0"/>
    <n v="30000"/>
    <n v="82170"/>
    <n v="0"/>
    <x v="0"/>
    <s v="DS #000107"/>
  </r>
  <r>
    <n v="21948"/>
    <n v="129"/>
    <d v="2000-12-18T00:00:00"/>
    <x v="0"/>
    <n v="9991231"/>
    <x v="8"/>
    <x v="0"/>
    <n v="527000"/>
    <n v="100000"/>
    <n v="100000"/>
    <n v="100000"/>
    <n v="5.27"/>
    <m/>
    <x v="0"/>
    <n v="0"/>
    <n v="-295400"/>
    <n v="-295400"/>
    <x v="1"/>
    <x v="0"/>
    <x v="0"/>
    <x v="8"/>
    <x v="0"/>
    <x v="1"/>
    <x v="0"/>
    <n v="-295400"/>
    <n v="-295400"/>
    <x v="0"/>
    <x v="0"/>
    <x v="0"/>
    <n v="100000"/>
    <n v="295400"/>
    <n v="0"/>
    <x v="0"/>
    <s v="DS #000129"/>
  </r>
  <r>
    <n v="21969"/>
    <n v="143"/>
    <d v="2000-12-26T00:00:00"/>
    <x v="0"/>
    <n v="9991254"/>
    <x v="8"/>
    <x v="0"/>
    <n v="435120"/>
    <n v="80000"/>
    <n v="80000"/>
    <n v="80000"/>
    <n v="5.4390000000000001"/>
    <m/>
    <x v="0"/>
    <n v="0"/>
    <n v="-249840"/>
    <n v="-249840"/>
    <x v="1"/>
    <x v="0"/>
    <x v="0"/>
    <x v="8"/>
    <x v="0"/>
    <x v="1"/>
    <x v="0"/>
    <n v="-249840"/>
    <n v="-249840"/>
    <x v="0"/>
    <x v="0"/>
    <x v="0"/>
    <n v="80000"/>
    <n v="249840"/>
    <n v="0"/>
    <x v="0"/>
    <s v="InterBook Deal (Rolled Back) DS #000143(Accrual to Spec shif"/>
  </r>
  <r>
    <n v="22042"/>
    <n v="143"/>
    <d v="2001-01-09T00:00:00"/>
    <x v="0"/>
    <n v="9991254"/>
    <x v="8"/>
    <x v="0"/>
    <n v="-435120"/>
    <n v="-80000"/>
    <n v="-80000"/>
    <n v="-80000"/>
    <n v="5.4390000000000001"/>
    <m/>
    <x v="0"/>
    <n v="0"/>
    <n v="249840"/>
    <n v="249840"/>
    <x v="1"/>
    <x v="0"/>
    <x v="0"/>
    <x v="8"/>
    <x v="0"/>
    <x v="1"/>
    <x v="0"/>
    <n v="249840"/>
    <n v="249840"/>
    <x v="0"/>
    <x v="1"/>
    <x v="0"/>
    <n v="-80000"/>
    <n v="-249840"/>
    <n v="0"/>
    <x v="0"/>
    <s v="InterBook Deal Rollback of Deal 21969: DS #000143(Accrual to"/>
  </r>
  <r>
    <n v="22094"/>
    <n v="202"/>
    <d v="2001-01-10T00:00:00"/>
    <x v="0"/>
    <n v="9991352"/>
    <x v="8"/>
    <x v="0"/>
    <n v="606500"/>
    <n v="100000"/>
    <n v="100000"/>
    <n v="100000"/>
    <n v="6.0650000000000004"/>
    <m/>
    <x v="0"/>
    <n v="0"/>
    <n v="-374900"/>
    <n v="-374900"/>
    <x v="1"/>
    <x v="0"/>
    <x v="0"/>
    <x v="8"/>
    <x v="0"/>
    <x v="1"/>
    <x v="0"/>
    <n v="-374900"/>
    <n v="-374900"/>
    <x v="0"/>
    <x v="1"/>
    <x v="0"/>
    <n v="100000"/>
    <n v="374900"/>
    <n v="0"/>
    <x v="0"/>
    <s v="DS #000202"/>
  </r>
  <r>
    <n v="22095"/>
    <n v="203"/>
    <d v="2001-01-10T00:00:00"/>
    <x v="0"/>
    <n v="9991353"/>
    <x v="8"/>
    <x v="0"/>
    <n v="913500"/>
    <n v="150000"/>
    <n v="150000"/>
    <n v="150000"/>
    <n v="6.09"/>
    <m/>
    <x v="0"/>
    <n v="0"/>
    <n v="-566100"/>
    <n v="-566100"/>
    <x v="1"/>
    <x v="0"/>
    <x v="0"/>
    <x v="8"/>
    <x v="0"/>
    <x v="1"/>
    <x v="0"/>
    <n v="-566100"/>
    <n v="-566100"/>
    <x v="0"/>
    <x v="1"/>
    <x v="0"/>
    <n v="150000"/>
    <n v="566100"/>
    <n v="0"/>
    <x v="0"/>
    <s v="DS #000203"/>
  </r>
  <r>
    <n v="22116"/>
    <n v="143"/>
    <d v="2001-01-16T00:00:00"/>
    <x v="0"/>
    <n v="9991254"/>
    <x v="8"/>
    <x v="0"/>
    <n v="435120"/>
    <n v="80000"/>
    <n v="80000"/>
    <n v="80000"/>
    <n v="5.4390000000000001"/>
    <m/>
    <x v="0"/>
    <n v="0"/>
    <n v="-249840"/>
    <n v="-249840"/>
    <x v="1"/>
    <x v="0"/>
    <x v="1"/>
    <x v="8"/>
    <x v="0"/>
    <x v="1"/>
    <x v="0"/>
    <n v="-249840"/>
    <n v="-249840"/>
    <x v="0"/>
    <x v="1"/>
    <x v="0"/>
    <n v="80000"/>
    <n v="249840"/>
    <n v="0"/>
    <x v="0"/>
    <s v="DS #000143"/>
  </r>
  <r>
    <n v="22186"/>
    <n v="251"/>
    <d v="2001-01-26T00:00:00"/>
    <x v="0"/>
    <n v="9991435"/>
    <x v="8"/>
    <x v="0"/>
    <n v="236670"/>
    <n v="42000"/>
    <n v="42000"/>
    <n v="42000"/>
    <n v="5.6349999999999998"/>
    <m/>
    <x v="0"/>
    <n v="0"/>
    <n v="-139398"/>
    <n v="-139398"/>
    <x v="1"/>
    <x v="0"/>
    <x v="1"/>
    <x v="8"/>
    <x v="0"/>
    <x v="1"/>
    <x v="0"/>
    <n v="-139398"/>
    <n v="-139398"/>
    <x v="0"/>
    <x v="0"/>
    <x v="0"/>
    <n v="42000"/>
    <n v="139398"/>
    <n v="0"/>
    <x v="0"/>
    <s v="DS #000251"/>
  </r>
  <r>
    <n v="22187"/>
    <n v="251"/>
    <d v="2001-01-26T00:00:00"/>
    <x v="0"/>
    <n v="9991435"/>
    <x v="8"/>
    <x v="0"/>
    <n v="135240"/>
    <n v="24000"/>
    <n v="24000"/>
    <n v="24000"/>
    <n v="5.6349999999999998"/>
    <m/>
    <x v="0"/>
    <n v="0"/>
    <n v="-79656"/>
    <n v="-79656"/>
    <x v="1"/>
    <x v="0"/>
    <x v="1"/>
    <x v="8"/>
    <x v="0"/>
    <x v="1"/>
    <x v="0"/>
    <n v="-79656"/>
    <n v="-79656"/>
    <x v="0"/>
    <x v="2"/>
    <x v="0"/>
    <n v="24000"/>
    <n v="79656"/>
    <n v="0"/>
    <x v="0"/>
    <s v="DS #000251"/>
  </r>
  <r>
    <n v="22188"/>
    <n v="251"/>
    <d v="2001-01-26T00:00:00"/>
    <x v="0"/>
    <n v="9991435"/>
    <x v="8"/>
    <x v="0"/>
    <n v="22540"/>
    <n v="4000"/>
    <n v="4000"/>
    <n v="4000"/>
    <n v="5.6349999999999998"/>
    <m/>
    <x v="0"/>
    <n v="0"/>
    <n v="-13276"/>
    <n v="-13276"/>
    <x v="1"/>
    <x v="0"/>
    <x v="1"/>
    <x v="8"/>
    <x v="0"/>
    <x v="1"/>
    <x v="0"/>
    <n v="-13276"/>
    <n v="-13276"/>
    <x v="0"/>
    <x v="0"/>
    <x v="0"/>
    <n v="4000"/>
    <n v="13276"/>
    <n v="0"/>
    <x v="0"/>
    <s v="DS #000251"/>
  </r>
  <r>
    <n v="22246"/>
    <n v="197"/>
    <d v="2001-01-26T00:00:00"/>
    <x v="0"/>
    <n v="9991346"/>
    <x v="8"/>
    <x v="0"/>
    <n v="2428000"/>
    <n v="400000"/>
    <n v="400000"/>
    <n v="400000"/>
    <n v="6.07"/>
    <m/>
    <x v="0"/>
    <n v="0"/>
    <n v="-1501600"/>
    <n v="-1501600"/>
    <x v="1"/>
    <x v="0"/>
    <x v="1"/>
    <x v="8"/>
    <x v="0"/>
    <x v="1"/>
    <x v="0"/>
    <n v="-1501600"/>
    <n v="-1501600"/>
    <x v="0"/>
    <x v="2"/>
    <x v="0"/>
    <n v="400000"/>
    <n v="1501600"/>
    <n v="0"/>
    <x v="0"/>
    <s v="DS #000197"/>
  </r>
  <r>
    <n v="22251"/>
    <n v="232"/>
    <d v="2001-01-26T00:00:00"/>
    <x v="0"/>
    <n v="9991400"/>
    <x v="8"/>
    <x v="0"/>
    <n v="604450"/>
    <n v="110000"/>
    <n v="110000"/>
    <n v="110000"/>
    <n v="5.4950000000000001"/>
    <m/>
    <x v="0"/>
    <n v="0"/>
    <n v="-349690"/>
    <n v="-349690"/>
    <x v="1"/>
    <x v="0"/>
    <x v="1"/>
    <x v="8"/>
    <x v="0"/>
    <x v="1"/>
    <x v="0"/>
    <n v="-349690"/>
    <n v="-349690"/>
    <x v="0"/>
    <x v="2"/>
    <x v="0"/>
    <n v="110000"/>
    <n v="349690"/>
    <n v="0"/>
    <x v="0"/>
    <s v="DS #000232"/>
  </r>
  <r>
    <n v="22253"/>
    <n v="232"/>
    <d v="2001-01-26T00:00:00"/>
    <x v="0"/>
    <n v="9991400"/>
    <x v="8"/>
    <x v="0"/>
    <n v="549500"/>
    <n v="100000"/>
    <n v="100000"/>
    <n v="100000"/>
    <n v="5.4950000000000001"/>
    <m/>
    <x v="0"/>
    <n v="0"/>
    <n v="-317900"/>
    <n v="-317900"/>
    <x v="1"/>
    <x v="0"/>
    <x v="1"/>
    <x v="8"/>
    <x v="0"/>
    <x v="1"/>
    <x v="0"/>
    <n v="-317900"/>
    <n v="-317900"/>
    <x v="0"/>
    <x v="0"/>
    <x v="0"/>
    <n v="100000"/>
    <n v="317900"/>
    <n v="0"/>
    <x v="0"/>
    <s v="DS #000232"/>
  </r>
  <r>
    <n v="22293"/>
    <n v="185"/>
    <d v="2001-01-30T00:00:00"/>
    <x v="0"/>
    <n v="9991300"/>
    <x v="8"/>
    <x v="0"/>
    <n v="882750"/>
    <n v="150000"/>
    <n v="150000"/>
    <n v="150000"/>
    <n v="5.8849999999999998"/>
    <m/>
    <x v="0"/>
    <n v="0"/>
    <n v="-535350"/>
    <n v="-535350"/>
    <x v="1"/>
    <x v="0"/>
    <x v="1"/>
    <x v="8"/>
    <x v="0"/>
    <x v="1"/>
    <x v="0"/>
    <n v="-535350"/>
    <n v="-535350"/>
    <x v="0"/>
    <x v="1"/>
    <x v="0"/>
    <n v="150000"/>
    <n v="535350"/>
    <n v="0"/>
    <x v="0"/>
    <s v="DS #000185"/>
  </r>
  <r>
    <n v="22294"/>
    <n v="185"/>
    <d v="2001-01-30T00:00:00"/>
    <x v="0"/>
    <n v="9991300"/>
    <x v="8"/>
    <x v="0"/>
    <n v="647350"/>
    <n v="110000"/>
    <n v="110000"/>
    <n v="110000"/>
    <n v="5.8849999999999998"/>
    <m/>
    <x v="0"/>
    <n v="0"/>
    <n v="-392590"/>
    <n v="-392590"/>
    <x v="1"/>
    <x v="0"/>
    <x v="1"/>
    <x v="8"/>
    <x v="0"/>
    <x v="1"/>
    <x v="0"/>
    <n v="-392590"/>
    <n v="-392590"/>
    <x v="0"/>
    <x v="0"/>
    <x v="0"/>
    <n v="110000"/>
    <n v="392590"/>
    <n v="0"/>
    <x v="0"/>
    <s v="DS #000185"/>
  </r>
  <r>
    <n v="22297"/>
    <n v="185"/>
    <d v="2001-01-30T00:00:00"/>
    <x v="0"/>
    <n v="9991300"/>
    <x v="8"/>
    <x v="0"/>
    <n v="70620"/>
    <n v="12000"/>
    <n v="12000"/>
    <n v="12000"/>
    <n v="5.8849999999999998"/>
    <m/>
    <x v="0"/>
    <n v="0"/>
    <n v="-42828"/>
    <n v="-42828"/>
    <x v="1"/>
    <x v="0"/>
    <x v="1"/>
    <x v="8"/>
    <x v="0"/>
    <x v="1"/>
    <x v="0"/>
    <n v="-42828"/>
    <n v="-42828"/>
    <x v="0"/>
    <x v="5"/>
    <x v="0"/>
    <n v="12000"/>
    <n v="42828"/>
    <n v="0"/>
    <x v="0"/>
    <s v="DS #000185"/>
  </r>
  <r>
    <n v="22298"/>
    <n v="185"/>
    <d v="2001-01-30T00:00:00"/>
    <x v="0"/>
    <n v="9991300"/>
    <x v="8"/>
    <x v="0"/>
    <n v="676775"/>
    <n v="115000"/>
    <n v="115000"/>
    <n v="115000"/>
    <n v="5.8849999999999998"/>
    <m/>
    <x v="0"/>
    <n v="0"/>
    <n v="-410435"/>
    <n v="-410435"/>
    <x v="1"/>
    <x v="0"/>
    <x v="1"/>
    <x v="8"/>
    <x v="0"/>
    <x v="1"/>
    <x v="0"/>
    <n v="-410435"/>
    <n v="-410435"/>
    <x v="0"/>
    <x v="0"/>
    <x v="0"/>
    <n v="115000"/>
    <n v="410435"/>
    <n v="0"/>
    <x v="0"/>
    <s v="DS #000185"/>
  </r>
  <r>
    <n v="22299"/>
    <n v="185"/>
    <d v="2001-01-30T00:00:00"/>
    <x v="0"/>
    <n v="9991300"/>
    <x v="8"/>
    <x v="0"/>
    <n v="253055"/>
    <n v="43000"/>
    <n v="43000"/>
    <n v="43000"/>
    <n v="5.8849999999999998"/>
    <m/>
    <x v="0"/>
    <n v="0"/>
    <n v="-153467"/>
    <n v="-153467"/>
    <x v="1"/>
    <x v="0"/>
    <x v="1"/>
    <x v="8"/>
    <x v="0"/>
    <x v="1"/>
    <x v="0"/>
    <n v="-153467"/>
    <n v="-153467"/>
    <x v="0"/>
    <x v="0"/>
    <x v="0"/>
    <n v="43000"/>
    <n v="153467"/>
    <n v="0"/>
    <x v="0"/>
    <s v="DS #000185"/>
  </r>
  <r>
    <n v="22300"/>
    <n v="185"/>
    <d v="2001-01-30T00:00:00"/>
    <x v="0"/>
    <n v="9991300"/>
    <x v="8"/>
    <x v="0"/>
    <n v="335445"/>
    <n v="57000"/>
    <n v="57000"/>
    <n v="57000"/>
    <n v="5.8849999999999998"/>
    <m/>
    <x v="0"/>
    <n v="0"/>
    <n v="-203433"/>
    <n v="-203433"/>
    <x v="1"/>
    <x v="0"/>
    <x v="1"/>
    <x v="8"/>
    <x v="0"/>
    <x v="1"/>
    <x v="0"/>
    <n v="-203433"/>
    <n v="-203433"/>
    <x v="0"/>
    <x v="2"/>
    <x v="0"/>
    <n v="57000"/>
    <n v="203433"/>
    <n v="0"/>
    <x v="0"/>
    <s v="DS #000185"/>
  </r>
  <r>
    <n v="22301"/>
    <n v="185"/>
    <d v="2001-01-30T00:00:00"/>
    <x v="0"/>
    <n v="9991300"/>
    <x v="8"/>
    <x v="0"/>
    <n v="76505"/>
    <n v="13000"/>
    <n v="13000"/>
    <n v="13000"/>
    <n v="5.8849999999999998"/>
    <m/>
    <x v="0"/>
    <n v="0"/>
    <n v="-46397"/>
    <n v="-46397"/>
    <x v="1"/>
    <x v="0"/>
    <x v="1"/>
    <x v="8"/>
    <x v="0"/>
    <x v="1"/>
    <x v="0"/>
    <n v="-46397"/>
    <n v="-46397"/>
    <x v="0"/>
    <x v="5"/>
    <x v="0"/>
    <n v="13000"/>
    <n v="46397"/>
    <n v="0"/>
    <x v="0"/>
    <s v="DS #000185"/>
  </r>
  <r>
    <n v="22407"/>
    <n v="290"/>
    <d v="2001-02-07T00:00:00"/>
    <x v="0"/>
    <n v="9991518"/>
    <x v="8"/>
    <x v="0"/>
    <n v="330600"/>
    <n v="60000"/>
    <n v="60000"/>
    <n v="60000"/>
    <n v="5.51"/>
    <m/>
    <x v="0"/>
    <n v="0"/>
    <n v="-191640"/>
    <n v="-191640"/>
    <x v="1"/>
    <x v="0"/>
    <x v="1"/>
    <x v="8"/>
    <x v="0"/>
    <x v="1"/>
    <x v="0"/>
    <n v="-191640"/>
    <n v="-191640"/>
    <x v="0"/>
    <x v="2"/>
    <x v="0"/>
    <n v="60000"/>
    <n v="191640"/>
    <n v="0"/>
    <x v="0"/>
    <s v="DS #000290"/>
  </r>
  <r>
    <n v="22581"/>
    <n v="294"/>
    <d v="2001-02-16T00:00:00"/>
    <x v="0"/>
    <n v="9991565"/>
    <x v="8"/>
    <x v="0"/>
    <n v="913600"/>
    <n v="160000"/>
    <n v="160000"/>
    <n v="160000"/>
    <n v="5.71"/>
    <m/>
    <x v="0"/>
    <n v="0"/>
    <n v="-543040"/>
    <n v="-543040"/>
    <x v="1"/>
    <x v="0"/>
    <x v="1"/>
    <x v="8"/>
    <x v="0"/>
    <x v="1"/>
    <x v="0"/>
    <n v="-543040"/>
    <n v="-543040"/>
    <x v="0"/>
    <x v="2"/>
    <x v="0"/>
    <n v="160000"/>
    <n v="543040"/>
    <n v="0"/>
    <x v="0"/>
    <s v="DS #000294"/>
  </r>
  <r>
    <n v="22584"/>
    <n v="294"/>
    <d v="2001-02-16T00:00:00"/>
    <x v="0"/>
    <n v="9991565"/>
    <x v="8"/>
    <x v="0"/>
    <n v="885050"/>
    <n v="155000"/>
    <n v="155000"/>
    <n v="155000"/>
    <n v="5.71"/>
    <m/>
    <x v="0"/>
    <n v="0"/>
    <n v="-526070"/>
    <n v="-526070"/>
    <x v="1"/>
    <x v="0"/>
    <x v="1"/>
    <x v="8"/>
    <x v="0"/>
    <x v="1"/>
    <x v="0"/>
    <n v="-526070"/>
    <n v="-526070"/>
    <x v="0"/>
    <x v="3"/>
    <x v="0"/>
    <n v="155000"/>
    <n v="526070"/>
    <n v="0"/>
    <x v="0"/>
    <s v="DS #000294"/>
  </r>
  <r>
    <n v="22588"/>
    <n v="294"/>
    <d v="2001-02-16T00:00:00"/>
    <x v="0"/>
    <n v="9991565"/>
    <x v="8"/>
    <x v="0"/>
    <n v="799400"/>
    <n v="140000"/>
    <n v="140000"/>
    <n v="140000"/>
    <n v="5.71"/>
    <m/>
    <x v="0"/>
    <n v="0"/>
    <n v="-475160"/>
    <n v="-475160"/>
    <x v="1"/>
    <x v="0"/>
    <x v="1"/>
    <x v="8"/>
    <x v="0"/>
    <x v="1"/>
    <x v="0"/>
    <n v="-475160"/>
    <n v="-475160"/>
    <x v="0"/>
    <x v="0"/>
    <x v="0"/>
    <n v="140000"/>
    <n v="475160"/>
    <n v="0"/>
    <x v="0"/>
    <s v="DS #000294"/>
  </r>
  <r>
    <n v="22589"/>
    <n v="294"/>
    <d v="2001-02-16T00:00:00"/>
    <x v="0"/>
    <n v="9991565"/>
    <x v="8"/>
    <x v="0"/>
    <n v="485350"/>
    <n v="85000"/>
    <n v="85000"/>
    <n v="85000"/>
    <n v="5.71"/>
    <m/>
    <x v="0"/>
    <n v="0"/>
    <n v="-288490"/>
    <n v="-288490"/>
    <x v="1"/>
    <x v="0"/>
    <x v="1"/>
    <x v="8"/>
    <x v="0"/>
    <x v="1"/>
    <x v="0"/>
    <n v="-288490"/>
    <n v="-288490"/>
    <x v="0"/>
    <x v="0"/>
    <x v="0"/>
    <n v="85000"/>
    <n v="288490"/>
    <n v="0"/>
    <x v="0"/>
    <s v="DS #000294"/>
  </r>
  <r>
    <n v="22637"/>
    <n v="302"/>
    <d v="2001-02-20T00:00:00"/>
    <x v="0"/>
    <n v="9991587"/>
    <x v="8"/>
    <x v="0"/>
    <n v="952850"/>
    <n v="170000"/>
    <n v="170000"/>
    <n v="170000"/>
    <n v="5.6050000000000004"/>
    <m/>
    <x v="0"/>
    <n v="0"/>
    <n v="-559130"/>
    <n v="-559130"/>
    <x v="1"/>
    <x v="0"/>
    <x v="1"/>
    <x v="8"/>
    <x v="0"/>
    <x v="1"/>
    <x v="0"/>
    <n v="-559130"/>
    <n v="-559130"/>
    <x v="0"/>
    <x v="2"/>
    <x v="0"/>
    <n v="170000"/>
    <n v="559130"/>
    <n v="0"/>
    <x v="0"/>
    <s v="DS #000302"/>
  </r>
  <r>
    <n v="22638"/>
    <n v="302"/>
    <d v="2001-02-20T00:00:00"/>
    <x v="0"/>
    <n v="9991587"/>
    <x v="8"/>
    <x v="0"/>
    <n v="280250"/>
    <n v="50000"/>
    <n v="50000"/>
    <n v="50000"/>
    <n v="5.6050000000000004"/>
    <m/>
    <x v="0"/>
    <n v="0"/>
    <n v="-164450"/>
    <n v="-164450"/>
    <x v="1"/>
    <x v="0"/>
    <x v="1"/>
    <x v="8"/>
    <x v="0"/>
    <x v="1"/>
    <x v="0"/>
    <n v="-164450"/>
    <n v="-164450"/>
    <x v="0"/>
    <x v="0"/>
    <x v="0"/>
    <n v="50000"/>
    <n v="164450"/>
    <n v="0"/>
    <x v="0"/>
    <s v="DS#000302"/>
  </r>
  <r>
    <n v="22829"/>
    <n v="325"/>
    <d v="2001-03-06T00:00:00"/>
    <x v="0"/>
    <n v="9991947"/>
    <x v="8"/>
    <x v="0"/>
    <n v="278715"/>
    <n v="51000"/>
    <n v="51000"/>
    <n v="51000"/>
    <n v="5.4649999999999999"/>
    <m/>
    <x v="0"/>
    <n v="0"/>
    <n v="-160599"/>
    <n v="-160599"/>
    <x v="1"/>
    <x v="0"/>
    <x v="1"/>
    <x v="8"/>
    <x v="0"/>
    <x v="1"/>
    <x v="0"/>
    <n v="-160599"/>
    <n v="-160599"/>
    <x v="0"/>
    <x v="2"/>
    <x v="0"/>
    <n v="51000"/>
    <n v="160599"/>
    <n v="0"/>
    <x v="0"/>
    <s v="DS #000325"/>
  </r>
  <r>
    <n v="22834"/>
    <n v="325"/>
    <d v="2001-03-06T00:00:00"/>
    <x v="0"/>
    <n v="9991947"/>
    <x v="8"/>
    <x v="0"/>
    <n v="54650"/>
    <n v="10000"/>
    <n v="10000"/>
    <n v="10000"/>
    <n v="5.4649999999999999"/>
    <m/>
    <x v="0"/>
    <n v="0"/>
    <n v="-31490"/>
    <n v="-31490"/>
    <x v="1"/>
    <x v="0"/>
    <x v="1"/>
    <x v="8"/>
    <x v="0"/>
    <x v="1"/>
    <x v="0"/>
    <n v="-31490"/>
    <n v="-31490"/>
    <x v="0"/>
    <x v="2"/>
    <x v="0"/>
    <n v="10000"/>
    <n v="31490"/>
    <n v="0"/>
    <x v="0"/>
    <s v="DS #000325"/>
  </r>
  <r>
    <n v="22835"/>
    <n v="325"/>
    <d v="2001-03-06T00:00:00"/>
    <x v="0"/>
    <n v="9991947"/>
    <x v="8"/>
    <x v="0"/>
    <n v="43720"/>
    <n v="8000"/>
    <n v="8000"/>
    <n v="8000"/>
    <n v="5.4649999999999999"/>
    <m/>
    <x v="0"/>
    <n v="0"/>
    <n v="-25192"/>
    <n v="-25192"/>
    <x v="1"/>
    <x v="0"/>
    <x v="1"/>
    <x v="8"/>
    <x v="0"/>
    <x v="1"/>
    <x v="0"/>
    <n v="-25192"/>
    <n v="-25192"/>
    <x v="0"/>
    <x v="2"/>
    <x v="0"/>
    <n v="8000"/>
    <n v="25192"/>
    <n v="0"/>
    <x v="0"/>
    <s v="DS #000325"/>
  </r>
  <r>
    <n v="22836"/>
    <n v="325"/>
    <d v="2001-03-06T00:00:00"/>
    <x v="0"/>
    <n v="9991947"/>
    <x v="8"/>
    <x v="0"/>
    <n v="81975"/>
    <n v="15000"/>
    <n v="15000"/>
    <n v="15000"/>
    <n v="5.4649999999999999"/>
    <m/>
    <x v="0"/>
    <n v="0"/>
    <n v="-47235"/>
    <n v="-47235"/>
    <x v="1"/>
    <x v="0"/>
    <x v="1"/>
    <x v="8"/>
    <x v="0"/>
    <x v="1"/>
    <x v="0"/>
    <n v="-47235"/>
    <n v="-47235"/>
    <x v="0"/>
    <x v="2"/>
    <x v="0"/>
    <n v="15000"/>
    <n v="47235"/>
    <n v="0"/>
    <x v="0"/>
    <s v="DS #000325"/>
  </r>
  <r>
    <n v="22837"/>
    <n v="325"/>
    <d v="2001-03-06T00:00:00"/>
    <x v="0"/>
    <n v="9991947"/>
    <x v="8"/>
    <x v="0"/>
    <n v="27325"/>
    <n v="5000"/>
    <n v="5000"/>
    <n v="5000"/>
    <n v="5.4649999999999999"/>
    <m/>
    <x v="0"/>
    <n v="0"/>
    <n v="-15745"/>
    <n v="-15745"/>
    <x v="1"/>
    <x v="0"/>
    <x v="1"/>
    <x v="8"/>
    <x v="0"/>
    <x v="1"/>
    <x v="0"/>
    <n v="-15745"/>
    <n v="-15745"/>
    <x v="0"/>
    <x v="0"/>
    <x v="0"/>
    <n v="5000"/>
    <n v="15745"/>
    <n v="0"/>
    <x v="0"/>
    <s v="DS #000325"/>
  </r>
  <r>
    <n v="22838"/>
    <n v="325"/>
    <d v="2001-03-06T00:00:00"/>
    <x v="0"/>
    <n v="9991947"/>
    <x v="8"/>
    <x v="0"/>
    <n v="98370"/>
    <n v="18000"/>
    <n v="18000"/>
    <n v="18000"/>
    <n v="5.4649999999999999"/>
    <m/>
    <x v="0"/>
    <n v="0"/>
    <n v="-56682"/>
    <n v="-56682"/>
    <x v="1"/>
    <x v="0"/>
    <x v="1"/>
    <x v="8"/>
    <x v="0"/>
    <x v="1"/>
    <x v="0"/>
    <n v="-56682"/>
    <n v="-56682"/>
    <x v="0"/>
    <x v="5"/>
    <x v="0"/>
    <n v="18000"/>
    <n v="56682"/>
    <n v="0"/>
    <x v="0"/>
    <s v="DS #000325"/>
  </r>
  <r>
    <n v="22839"/>
    <n v="325"/>
    <d v="2001-03-06T00:00:00"/>
    <x v="0"/>
    <n v="9991947"/>
    <x v="8"/>
    <x v="0"/>
    <n v="207670"/>
    <n v="38000"/>
    <n v="38000"/>
    <n v="38000"/>
    <n v="5.4649999999999999"/>
    <m/>
    <x v="0"/>
    <n v="0"/>
    <n v="-119662"/>
    <n v="-119662"/>
    <x v="1"/>
    <x v="0"/>
    <x v="1"/>
    <x v="8"/>
    <x v="0"/>
    <x v="1"/>
    <x v="0"/>
    <n v="-119662"/>
    <n v="-119662"/>
    <x v="0"/>
    <x v="0"/>
    <x v="0"/>
    <n v="38000"/>
    <n v="119662"/>
    <n v="0"/>
    <x v="0"/>
    <s v="DS #000325"/>
  </r>
  <r>
    <n v="23777"/>
    <n v="347"/>
    <d v="2001-03-19T00:00:00"/>
    <x v="0"/>
    <n v="9992814"/>
    <x v="8"/>
    <x v="0"/>
    <n v="695728.47"/>
    <n v="128174"/>
    <n v="128174"/>
    <n v="128174"/>
    <n v="5.4279999999999999"/>
    <m/>
    <x v="0"/>
    <n v="0"/>
    <n v="-398877.49"/>
    <n v="-398877.49"/>
    <x v="1"/>
    <x v="0"/>
    <x v="1"/>
    <x v="8"/>
    <x v="0"/>
    <x v="1"/>
    <x v="0"/>
    <n v="-398877.49"/>
    <n v="-398877.49"/>
    <x v="0"/>
    <x v="2"/>
    <x v="0"/>
    <n v="128174"/>
    <n v="398877.49"/>
    <n v="0"/>
    <x v="0"/>
    <s v="DS #000347"/>
  </r>
  <r>
    <n v="23778"/>
    <n v="347"/>
    <d v="2001-03-19T00:00:00"/>
    <x v="0"/>
    <n v="9992814"/>
    <x v="8"/>
    <x v="0"/>
    <n v="282256"/>
    <n v="52000"/>
    <n v="52000"/>
    <n v="52000"/>
    <n v="5.4279999999999999"/>
    <m/>
    <x v="0"/>
    <n v="0"/>
    <n v="-161824"/>
    <n v="-161824"/>
    <x v="1"/>
    <x v="0"/>
    <x v="1"/>
    <x v="8"/>
    <x v="0"/>
    <x v="1"/>
    <x v="0"/>
    <n v="-161824"/>
    <n v="-161824"/>
    <x v="0"/>
    <x v="0"/>
    <x v="0"/>
    <n v="52000"/>
    <n v="161824"/>
    <n v="0"/>
    <x v="0"/>
    <s v="DS #000347"/>
  </r>
  <r>
    <n v="23779"/>
    <n v="347"/>
    <d v="2001-03-19T00:00:00"/>
    <x v="0"/>
    <n v="9992814"/>
    <x v="8"/>
    <x v="0"/>
    <n v="8142"/>
    <n v="1500"/>
    <n v="1500"/>
    <n v="1500"/>
    <n v="5.4279999999999999"/>
    <m/>
    <x v="0"/>
    <n v="0"/>
    <n v="-4668"/>
    <n v="-4668"/>
    <x v="1"/>
    <x v="0"/>
    <x v="1"/>
    <x v="8"/>
    <x v="0"/>
    <x v="1"/>
    <x v="0"/>
    <n v="-4668"/>
    <n v="-4668"/>
    <x v="0"/>
    <x v="0"/>
    <x v="0"/>
    <n v="1500"/>
    <n v="4668"/>
    <n v="0"/>
    <x v="0"/>
    <s v="DS #000347"/>
  </r>
  <r>
    <n v="23780"/>
    <n v="347"/>
    <d v="2001-03-19T00:00:00"/>
    <x v="0"/>
    <n v="9992814"/>
    <x v="8"/>
    <x v="0"/>
    <n v="54280"/>
    <n v="10000"/>
    <n v="10000"/>
    <n v="10000"/>
    <n v="5.4279999999999999"/>
    <m/>
    <x v="0"/>
    <n v="0"/>
    <n v="-31120"/>
    <n v="-31120"/>
    <x v="1"/>
    <x v="0"/>
    <x v="1"/>
    <x v="8"/>
    <x v="0"/>
    <x v="1"/>
    <x v="0"/>
    <n v="-31120"/>
    <n v="-31120"/>
    <x v="0"/>
    <x v="5"/>
    <x v="0"/>
    <n v="10000"/>
    <n v="31120"/>
    <n v="0"/>
    <x v="0"/>
    <s v="DS #000347"/>
  </r>
  <r>
    <n v="23782"/>
    <n v="347"/>
    <d v="2001-03-19T00:00:00"/>
    <x v="0"/>
    <n v="9992814"/>
    <x v="8"/>
    <x v="0"/>
    <n v="29854"/>
    <n v="5500"/>
    <n v="5500"/>
    <n v="5500"/>
    <n v="5.4279999999999999"/>
    <m/>
    <x v="0"/>
    <n v="0"/>
    <n v="-17116"/>
    <n v="-17116"/>
    <x v="1"/>
    <x v="0"/>
    <x v="1"/>
    <x v="8"/>
    <x v="0"/>
    <x v="1"/>
    <x v="0"/>
    <n v="-17116"/>
    <n v="-17116"/>
    <x v="0"/>
    <x v="2"/>
    <x v="0"/>
    <n v="5500"/>
    <n v="17116"/>
    <n v="0"/>
    <x v="0"/>
    <s v="DS #000347"/>
  </r>
  <r>
    <n v="23793"/>
    <n v="348"/>
    <d v="2001-03-19T00:00:00"/>
    <x v="0"/>
    <n v="9992815"/>
    <x v="8"/>
    <x v="0"/>
    <n v="32807.42"/>
    <n v="5952"/>
    <n v="5952"/>
    <n v="5952"/>
    <n v="5.5119999999999996"/>
    <m/>
    <x v="0"/>
    <n v="0"/>
    <n v="-19022.59"/>
    <n v="-19022.59"/>
    <x v="1"/>
    <x v="0"/>
    <x v="1"/>
    <x v="8"/>
    <x v="0"/>
    <x v="1"/>
    <x v="0"/>
    <n v="-19022.59"/>
    <n v="-19022.59"/>
    <x v="0"/>
    <x v="2"/>
    <x v="0"/>
    <n v="5952"/>
    <n v="19022.59"/>
    <n v="0"/>
    <x v="0"/>
    <s v="DS #000348"/>
  </r>
  <r>
    <n v="23848"/>
    <n v="375"/>
    <d v="2001-03-23T00:00:00"/>
    <x v="0"/>
    <n v="9992900"/>
    <x v="8"/>
    <x v="0"/>
    <n v="3076.47"/>
    <n v="548"/>
    <n v="548"/>
    <n v="548"/>
    <n v="5.6139999999999999"/>
    <m/>
    <x v="0"/>
    <n v="0"/>
    <n v="-1807.3"/>
    <n v="-1807.3"/>
    <x v="1"/>
    <x v="0"/>
    <x v="1"/>
    <x v="8"/>
    <x v="0"/>
    <x v="1"/>
    <x v="0"/>
    <n v="-1807.3"/>
    <n v="-1807.3"/>
    <x v="0"/>
    <x v="1"/>
    <x v="0"/>
    <n v="548"/>
    <n v="1807.3"/>
    <n v="0"/>
    <x v="0"/>
    <s v="DS#000375"/>
  </r>
  <r>
    <n v="23905"/>
    <n v="373"/>
    <d v="2001-03-30T00:00:00"/>
    <x v="0"/>
    <n v="9992906"/>
    <x v="8"/>
    <x v="0"/>
    <n v="668805.24"/>
    <n v="118941"/>
    <n v="118941"/>
    <n v="118941"/>
    <n v="5.6230000000000002"/>
    <m/>
    <x v="0"/>
    <n v="0"/>
    <n v="-393337.89"/>
    <n v="-393337.89"/>
    <x v="1"/>
    <x v="0"/>
    <x v="1"/>
    <x v="8"/>
    <x v="0"/>
    <x v="1"/>
    <x v="0"/>
    <n v="-393337.89"/>
    <n v="-393337.89"/>
    <x v="0"/>
    <x v="0"/>
    <x v="0"/>
    <n v="118941"/>
    <n v="393337.89"/>
    <n v="0"/>
    <x v="0"/>
    <s v="DS#000373"/>
  </r>
  <r>
    <n v="23932"/>
    <n v="360"/>
    <d v="2001-03-30T00:00:00"/>
    <x v="0"/>
    <n v="9992884"/>
    <x v="8"/>
    <x v="0"/>
    <n v="90576.04"/>
    <n v="16111"/>
    <n v="16111"/>
    <n v="16111"/>
    <n v="5.6219999999999999"/>
    <m/>
    <x v="0"/>
    <n v="0"/>
    <n v="-53262.97"/>
    <n v="-53262.97"/>
    <x v="1"/>
    <x v="0"/>
    <x v="1"/>
    <x v="8"/>
    <x v="0"/>
    <x v="1"/>
    <x v="0"/>
    <n v="-53262.97"/>
    <n v="-53262.97"/>
    <x v="0"/>
    <x v="0"/>
    <x v="0"/>
    <n v="16111"/>
    <n v="53262.97"/>
    <n v="0"/>
    <x v="0"/>
    <s v="DS #000360"/>
  </r>
  <r>
    <n v="23935"/>
    <n v="375"/>
    <d v="2001-03-30T00:00:00"/>
    <x v="0"/>
    <n v="9992899"/>
    <x v="8"/>
    <x v="0"/>
    <n v="479755.6"/>
    <n v="85457"/>
    <n v="85457"/>
    <n v="85457"/>
    <n v="5.6139999999999999"/>
    <m/>
    <x v="0"/>
    <n v="0"/>
    <n v="-281837.19"/>
    <n v="-281837.19"/>
    <x v="1"/>
    <x v="0"/>
    <x v="1"/>
    <x v="8"/>
    <x v="0"/>
    <x v="1"/>
    <x v="0"/>
    <n v="-281837.19"/>
    <n v="-281837.19"/>
    <x v="0"/>
    <x v="6"/>
    <x v="0"/>
    <n v="85457"/>
    <n v="281837.19"/>
    <n v="0"/>
    <x v="0"/>
    <s v="DS#000375"/>
  </r>
  <r>
    <n v="24140"/>
    <n v="404"/>
    <d v="2001-04-11T00:00:00"/>
    <x v="0"/>
    <n v="9993134"/>
    <x v="8"/>
    <x v="0"/>
    <n v="381420"/>
    <n v="65000"/>
    <n v="65000"/>
    <n v="65000"/>
    <n v="5.8680000000000003"/>
    <m/>
    <x v="0"/>
    <n v="0"/>
    <n v="-230880"/>
    <n v="-230880"/>
    <x v="1"/>
    <x v="0"/>
    <x v="1"/>
    <x v="8"/>
    <x v="0"/>
    <x v="1"/>
    <x v="0"/>
    <n v="-230880"/>
    <n v="-230880"/>
    <x v="0"/>
    <x v="0"/>
    <x v="0"/>
    <n v="65000"/>
    <n v="230880"/>
    <n v="0"/>
    <x v="0"/>
    <s v="DS #000404"/>
  </r>
  <r>
    <n v="24141"/>
    <n v="404"/>
    <d v="2001-04-11T00:00:00"/>
    <x v="0"/>
    <n v="9993135"/>
    <x v="8"/>
    <x v="0"/>
    <n v="63732.35"/>
    <n v="10861"/>
    <n v="10861"/>
    <n v="10861"/>
    <n v="5.8680000000000003"/>
    <m/>
    <x v="0"/>
    <n v="0"/>
    <n v="-38578.269999999997"/>
    <n v="-38578.269999999997"/>
    <x v="1"/>
    <x v="0"/>
    <x v="1"/>
    <x v="8"/>
    <x v="0"/>
    <x v="1"/>
    <x v="0"/>
    <n v="-38578.269999999997"/>
    <n v="-38578.269999999997"/>
    <x v="0"/>
    <x v="7"/>
    <x v="0"/>
    <n v="10861"/>
    <n v="38578.269999999997"/>
    <n v="0"/>
    <x v="0"/>
    <s v="DS #000404"/>
  </r>
  <r>
    <n v="24148"/>
    <n v="407"/>
    <d v="2001-04-12T00:00:00"/>
    <x v="0"/>
    <n v="9993142"/>
    <x v="8"/>
    <x v="0"/>
    <n v="202117.11"/>
    <n v="34861"/>
    <n v="34861"/>
    <n v="34861"/>
    <n v="5.7977999999999996"/>
    <m/>
    <x v="0"/>
    <n v="0"/>
    <n v="-121379.03"/>
    <n v="-121379.03"/>
    <x v="1"/>
    <x v="0"/>
    <x v="1"/>
    <x v="8"/>
    <x v="0"/>
    <x v="1"/>
    <x v="0"/>
    <n v="-121379.03"/>
    <n v="-121379.03"/>
    <x v="0"/>
    <x v="6"/>
    <x v="0"/>
    <n v="34861"/>
    <n v="121379.03"/>
    <n v="0"/>
    <x v="0"/>
    <s v="DS #000407"/>
  </r>
  <r>
    <n v="24193"/>
    <n v="408"/>
    <d v="2001-04-17T00:00:00"/>
    <x v="0"/>
    <n v="9993174"/>
    <x v="8"/>
    <x v="0"/>
    <n v="640965"/>
    <n v="108125"/>
    <n v="108125"/>
    <n v="108125"/>
    <n v="5.9279999999999999"/>
    <m/>
    <x v="0"/>
    <n v="0"/>
    <n v="-390547.5"/>
    <n v="-390547.5"/>
    <x v="1"/>
    <x v="0"/>
    <x v="1"/>
    <x v="8"/>
    <x v="0"/>
    <x v="1"/>
    <x v="0"/>
    <n v="-390547.5"/>
    <n v="-390547.5"/>
    <x v="0"/>
    <x v="0"/>
    <x v="0"/>
    <n v="108125"/>
    <n v="390547.5"/>
    <n v="0"/>
    <x v="0"/>
    <s v="DS #000408"/>
  </r>
  <r>
    <n v="24224"/>
    <n v="412"/>
    <d v="2001-04-18T00:00:00"/>
    <x v="0"/>
    <n v="9993198"/>
    <x v="8"/>
    <x v="0"/>
    <n v="591106.37"/>
    <n v="104362"/>
    <n v="104362"/>
    <n v="104362"/>
    <n v="5.6639999999999997"/>
    <m/>
    <x v="0"/>
    <n v="0"/>
    <n v="-349403.98"/>
    <n v="-349403.98"/>
    <x v="1"/>
    <x v="0"/>
    <x v="1"/>
    <x v="8"/>
    <x v="0"/>
    <x v="1"/>
    <x v="0"/>
    <n v="-349403.98"/>
    <n v="-349403.98"/>
    <x v="0"/>
    <x v="2"/>
    <x v="0"/>
    <n v="104362"/>
    <n v="349403.98"/>
    <n v="0"/>
    <x v="0"/>
    <s v="DS#000412"/>
  </r>
  <r>
    <n v="24448"/>
    <n v="404"/>
    <d v="2001-04-26T00:00:00"/>
    <x v="0"/>
    <n v="9993133"/>
    <x v="8"/>
    <x v="0"/>
    <n v="616140"/>
    <n v="105000"/>
    <n v="105000"/>
    <n v="105000"/>
    <n v="5.8680000000000003"/>
    <m/>
    <x v="0"/>
    <n v="0"/>
    <n v="-372960"/>
    <n v="-372960"/>
    <x v="1"/>
    <x v="0"/>
    <x v="1"/>
    <x v="8"/>
    <x v="0"/>
    <x v="1"/>
    <x v="0"/>
    <n v="-372960"/>
    <n v="-372960"/>
    <x v="0"/>
    <x v="2"/>
    <x v="0"/>
    <n v="105000"/>
    <n v="372960"/>
    <n v="0"/>
    <x v="0"/>
    <s v="DS #000404"/>
  </r>
  <r>
    <n v="24454"/>
    <n v="438"/>
    <d v="2001-04-26T00:00:00"/>
    <x v="0"/>
    <n v="9993419"/>
    <x v="8"/>
    <x v="0"/>
    <n v="3547.65"/>
    <n v="656"/>
    <n v="656"/>
    <n v="656"/>
    <n v="5.4080000000000004"/>
    <m/>
    <x v="0"/>
    <n v="0"/>
    <n v="-2028.35"/>
    <n v="-2028.35"/>
    <x v="1"/>
    <x v="0"/>
    <x v="1"/>
    <x v="8"/>
    <x v="0"/>
    <x v="1"/>
    <x v="0"/>
    <n v="-2028.35"/>
    <n v="-2028.35"/>
    <x v="0"/>
    <x v="1"/>
    <x v="0"/>
    <n v="656"/>
    <n v="2028.35"/>
    <n v="0"/>
    <x v="0"/>
    <s v="DS #000438"/>
  </r>
  <r>
    <n v="24748"/>
    <n v="529"/>
    <d v="2001-05-17T00:00:00"/>
    <x v="0"/>
    <n v="9993675"/>
    <x v="8"/>
    <x v="0"/>
    <n v="716284.54"/>
    <n v="147901"/>
    <n v="147901"/>
    <n v="147901"/>
    <n v="4.843"/>
    <m/>
    <x v="0"/>
    <n v="0"/>
    <n v="-373745.83"/>
    <n v="-373745.83"/>
    <x v="1"/>
    <x v="0"/>
    <x v="1"/>
    <x v="8"/>
    <x v="0"/>
    <x v="1"/>
    <x v="0"/>
    <n v="-373745.83"/>
    <n v="-373745.83"/>
    <x v="0"/>
    <x v="0"/>
    <x v="0"/>
    <n v="147901"/>
    <n v="373745.83"/>
    <n v="0"/>
    <x v="0"/>
    <m/>
  </r>
  <r>
    <n v="24869"/>
    <n v="549"/>
    <d v="2001-05-24T00:00:00"/>
    <x v="0"/>
    <n v="9993753"/>
    <x v="8"/>
    <x v="0"/>
    <n v="161255.20000000001"/>
    <n v="34000"/>
    <n v="34000"/>
    <n v="34000"/>
    <n v="4.7427999999999999"/>
    <m/>
    <x v="0"/>
    <n v="0"/>
    <n v="-82511.199999999997"/>
    <n v="-82511.199999999997"/>
    <x v="1"/>
    <x v="0"/>
    <x v="1"/>
    <x v="8"/>
    <x v="0"/>
    <x v="1"/>
    <x v="0"/>
    <n v="-82511.199999999997"/>
    <n v="-82511.199999999997"/>
    <x v="0"/>
    <x v="2"/>
    <x v="0"/>
    <n v="34000"/>
    <n v="82511.199999999997"/>
    <n v="0"/>
    <x v="0"/>
    <m/>
  </r>
  <r>
    <n v="24870"/>
    <n v="549"/>
    <d v="2001-05-24T00:00:00"/>
    <x v="0"/>
    <n v="9993754"/>
    <x v="8"/>
    <x v="0"/>
    <n v="229304.89"/>
    <n v="48348"/>
    <n v="48348"/>
    <n v="48348"/>
    <n v="4.7427999999999999"/>
    <m/>
    <x v="0"/>
    <n v="0"/>
    <n v="-117330.93"/>
    <n v="-117330.93"/>
    <x v="1"/>
    <x v="0"/>
    <x v="1"/>
    <x v="8"/>
    <x v="0"/>
    <x v="1"/>
    <x v="0"/>
    <n v="-117330.93"/>
    <n v="-117330.93"/>
    <x v="0"/>
    <x v="0"/>
    <x v="0"/>
    <n v="48348"/>
    <n v="117330.93"/>
    <n v="0"/>
    <x v="0"/>
    <m/>
  </r>
  <r>
    <n v="25038"/>
    <n v="596"/>
    <d v="2001-06-04T00:00:00"/>
    <x v="0"/>
    <n v="9993895"/>
    <x v="8"/>
    <x v="0"/>
    <n v="208012.91"/>
    <n v="45687"/>
    <n v="45687"/>
    <n v="45687"/>
    <n v="4.5529999999999999"/>
    <m/>
    <x v="0"/>
    <n v="0"/>
    <n v="-102201.82"/>
    <n v="-102201.82"/>
    <x v="1"/>
    <x v="0"/>
    <x v="1"/>
    <x v="8"/>
    <x v="0"/>
    <x v="1"/>
    <x v="0"/>
    <n v="-102201.82"/>
    <n v="-102201.82"/>
    <x v="0"/>
    <x v="4"/>
    <x v="0"/>
    <n v="45687"/>
    <n v="102201.82"/>
    <n v="0"/>
    <x v="0"/>
    <m/>
  </r>
  <r>
    <n v="25041"/>
    <n v="352"/>
    <d v="2001-06-05T00:00:00"/>
    <x v="0"/>
    <n v="9992827"/>
    <x v="8"/>
    <x v="0"/>
    <n v="132725.46"/>
    <n v="24452"/>
    <n v="24452"/>
    <n v="24452"/>
    <n v="5.4279999999999999"/>
    <m/>
    <x v="0"/>
    <n v="0"/>
    <n v="-76094.62"/>
    <n v="-76094.62"/>
    <x v="1"/>
    <x v="0"/>
    <x v="1"/>
    <x v="8"/>
    <x v="0"/>
    <x v="1"/>
    <x v="0"/>
    <n v="-76094.62"/>
    <n v="-76094.62"/>
    <x v="0"/>
    <x v="7"/>
    <x v="0"/>
    <n v="24452"/>
    <n v="76094.62"/>
    <n v="0"/>
    <x v="0"/>
    <s v="DS# 000352"/>
  </r>
  <r>
    <n v="25059"/>
    <n v="479"/>
    <d v="2001-06-06T00:00:00"/>
    <x v="0"/>
    <n v="9993568"/>
    <x v="8"/>
    <x v="0"/>
    <n v="859732.98"/>
    <n v="178183"/>
    <n v="178183"/>
    <n v="178183"/>
    <n v="4.8250000000000002"/>
    <m/>
    <x v="0"/>
    <n v="0"/>
    <n v="-447061.15"/>
    <n v="-447061.15"/>
    <x v="1"/>
    <x v="0"/>
    <x v="1"/>
    <x v="8"/>
    <x v="0"/>
    <x v="1"/>
    <x v="0"/>
    <n v="-447061.15"/>
    <n v="-447061.15"/>
    <x v="0"/>
    <x v="0"/>
    <x v="0"/>
    <n v="178183"/>
    <n v="447061.15"/>
    <n v="0"/>
    <x v="0"/>
    <s v="DS #000479"/>
  </r>
  <r>
    <n v="25068"/>
    <n v="593"/>
    <d v="2001-06-06T00:00:00"/>
    <x v="0"/>
    <n v="9993887"/>
    <x v="8"/>
    <x v="0"/>
    <n v="160683.43"/>
    <n v="39626"/>
    <n v="39626"/>
    <n v="39626"/>
    <n v="4.0549999999999997"/>
    <m/>
    <x v="0"/>
    <n v="0"/>
    <n v="-68909.61"/>
    <n v="-68909.61"/>
    <x v="1"/>
    <x v="0"/>
    <x v="1"/>
    <x v="8"/>
    <x v="0"/>
    <x v="1"/>
    <x v="0"/>
    <n v="-68909.61"/>
    <n v="-68909.61"/>
    <x v="0"/>
    <x v="0"/>
    <x v="0"/>
    <n v="39626"/>
    <n v="68909.61"/>
    <n v="0"/>
    <x v="0"/>
    <m/>
  </r>
  <r>
    <n v="25071"/>
    <n v="445"/>
    <d v="2001-06-06T00:00:00"/>
    <x v="0"/>
    <n v="9993440"/>
    <x v="8"/>
    <x v="0"/>
    <n v="332874.90000000002"/>
    <n v="63550"/>
    <n v="63550"/>
    <n v="63550"/>
    <n v="5.2380000000000004"/>
    <m/>
    <x v="0"/>
    <n v="0"/>
    <n v="-185693.1"/>
    <n v="-185693.1"/>
    <x v="1"/>
    <x v="0"/>
    <x v="1"/>
    <x v="8"/>
    <x v="0"/>
    <x v="1"/>
    <x v="0"/>
    <n v="-185693.1"/>
    <n v="-185693.1"/>
    <x v="0"/>
    <x v="0"/>
    <x v="0"/>
    <n v="63550"/>
    <n v="185693.1"/>
    <n v="0"/>
    <x v="0"/>
    <s v="DS #000445"/>
  </r>
  <r>
    <n v="25181"/>
    <n v="621"/>
    <d v="2001-06-13T00:00:00"/>
    <x v="0"/>
    <n v="9994009"/>
    <x v="8"/>
    <x v="0"/>
    <n v="319299.75"/>
    <n v="67221"/>
    <n v="67221"/>
    <n v="67221"/>
    <n v="4.75"/>
    <m/>
    <x v="0"/>
    <n v="0"/>
    <n v="-163615.91"/>
    <n v="-163615.91"/>
    <x v="1"/>
    <x v="0"/>
    <x v="1"/>
    <x v="8"/>
    <x v="0"/>
    <x v="1"/>
    <x v="0"/>
    <n v="-163615.91"/>
    <n v="-163615.91"/>
    <x v="0"/>
    <x v="0"/>
    <x v="0"/>
    <n v="67221"/>
    <n v="163615.91"/>
    <n v="0"/>
    <x v="0"/>
    <m/>
  </r>
  <r>
    <n v="25182"/>
    <n v="621"/>
    <d v="2001-06-13T00:00:00"/>
    <x v="0"/>
    <n v="9994008"/>
    <x v="8"/>
    <x v="0"/>
    <n v="497956.75"/>
    <n v="104833"/>
    <n v="104833"/>
    <n v="104833"/>
    <n v="4.75"/>
    <m/>
    <x v="0"/>
    <n v="0"/>
    <n v="-255163.51999999999"/>
    <n v="-255163.51999999999"/>
    <x v="1"/>
    <x v="0"/>
    <x v="1"/>
    <x v="8"/>
    <x v="0"/>
    <x v="1"/>
    <x v="0"/>
    <n v="-255163.51999999999"/>
    <n v="-255163.51999999999"/>
    <x v="0"/>
    <x v="2"/>
    <x v="0"/>
    <n v="104833"/>
    <n v="255163.51999999999"/>
    <n v="0"/>
    <x v="0"/>
    <m/>
  </r>
  <r>
    <n v="25183"/>
    <n v="621"/>
    <d v="2001-06-13T00:00:00"/>
    <x v="0"/>
    <n v="9994010"/>
    <x v="8"/>
    <x v="0"/>
    <n v="85034.5"/>
    <n v="17902"/>
    <n v="17902"/>
    <n v="17902"/>
    <n v="4.75"/>
    <m/>
    <x v="0"/>
    <n v="0"/>
    <n v="-43573.47"/>
    <n v="-43573.47"/>
    <x v="1"/>
    <x v="0"/>
    <x v="1"/>
    <x v="8"/>
    <x v="0"/>
    <x v="1"/>
    <x v="0"/>
    <n v="-43573.47"/>
    <n v="-43573.47"/>
    <x v="0"/>
    <x v="7"/>
    <x v="0"/>
    <n v="17902"/>
    <n v="43573.47"/>
    <n v="0"/>
    <x v="0"/>
    <m/>
  </r>
  <r>
    <n v="25184"/>
    <n v="621"/>
    <d v="2001-06-13T00:00:00"/>
    <x v="0"/>
    <n v="9994011"/>
    <x v="8"/>
    <x v="0"/>
    <n v="1615"/>
    <n v="340"/>
    <n v="340"/>
    <n v="340"/>
    <n v="4.75"/>
    <m/>
    <x v="0"/>
    <n v="0"/>
    <n v="-827.56"/>
    <n v="-827.56"/>
    <x v="1"/>
    <x v="0"/>
    <x v="1"/>
    <x v="8"/>
    <x v="0"/>
    <x v="1"/>
    <x v="0"/>
    <n v="-827.56"/>
    <n v="-827.56"/>
    <x v="0"/>
    <x v="5"/>
    <x v="0"/>
    <n v="340"/>
    <n v="827.56"/>
    <n v="0"/>
    <x v="0"/>
    <m/>
  </r>
  <r>
    <n v="25185"/>
    <n v="621"/>
    <d v="2001-06-13T00:00:00"/>
    <x v="0"/>
    <n v="9994012"/>
    <x v="8"/>
    <x v="0"/>
    <n v="3481.75"/>
    <n v="733"/>
    <n v="733"/>
    <n v="733"/>
    <n v="4.75"/>
    <m/>
    <x v="0"/>
    <n v="0"/>
    <n v="-1784.12"/>
    <n v="-1784.12"/>
    <x v="1"/>
    <x v="0"/>
    <x v="1"/>
    <x v="8"/>
    <x v="0"/>
    <x v="1"/>
    <x v="0"/>
    <n v="-1784.12"/>
    <n v="-1784.12"/>
    <x v="0"/>
    <x v="6"/>
    <x v="0"/>
    <n v="733"/>
    <n v="1784.12"/>
    <n v="0"/>
    <x v="0"/>
    <m/>
  </r>
  <r>
    <n v="25296"/>
    <n v="665"/>
    <d v="2001-06-21T00:00:00"/>
    <x v="0"/>
    <n v="9994111"/>
    <x v="8"/>
    <x v="0"/>
    <n v="1687725"/>
    <n v="390000"/>
    <n v="390000"/>
    <n v="390000"/>
    <n v="4.3274999999999997"/>
    <m/>
    <x v="0"/>
    <n v="0"/>
    <n v="-784485"/>
    <n v="-784485"/>
    <x v="1"/>
    <x v="0"/>
    <x v="1"/>
    <x v="8"/>
    <x v="0"/>
    <x v="1"/>
    <x v="0"/>
    <n v="-784485"/>
    <n v="-784485"/>
    <x v="0"/>
    <x v="0"/>
    <x v="0"/>
    <n v="390000"/>
    <n v="784485"/>
    <n v="0"/>
    <x v="0"/>
    <m/>
  </r>
  <r>
    <n v="26732"/>
    <n v="747"/>
    <d v="2001-07-16T00:00:00"/>
    <x v="0"/>
    <n v="9995521"/>
    <x v="8"/>
    <x v="0"/>
    <n v="643280"/>
    <n v="176000"/>
    <n v="176000"/>
    <n v="176000"/>
    <n v="3.6549999999999998"/>
    <m/>
    <x v="0"/>
    <n v="0"/>
    <n v="-235664"/>
    <n v="-235664"/>
    <x v="1"/>
    <x v="0"/>
    <x v="1"/>
    <x v="8"/>
    <x v="0"/>
    <x v="1"/>
    <x v="0"/>
    <n v="-235664"/>
    <n v="-235664"/>
    <x v="0"/>
    <x v="2"/>
    <x v="0"/>
    <n v="176000"/>
    <n v="235664"/>
    <n v="0"/>
    <x v="0"/>
    <m/>
  </r>
  <r>
    <n v="26848"/>
    <n v="767"/>
    <d v="2001-07-26T00:00:00"/>
    <x v="0"/>
    <n v="9995636"/>
    <x v="8"/>
    <x v="0"/>
    <n v="367500"/>
    <n v="100000"/>
    <n v="100000"/>
    <n v="100000"/>
    <n v="3.6749999999999998"/>
    <m/>
    <x v="0"/>
    <n v="0"/>
    <n v="-135900"/>
    <n v="-135900"/>
    <x v="1"/>
    <x v="0"/>
    <x v="1"/>
    <x v="8"/>
    <x v="0"/>
    <x v="1"/>
    <x v="0"/>
    <n v="-135900"/>
    <n v="-135900"/>
    <x v="0"/>
    <x v="1"/>
    <x v="0"/>
    <n v="100000"/>
    <n v="135900"/>
    <n v="0"/>
    <x v="0"/>
    <m/>
  </r>
  <r>
    <n v="26849"/>
    <n v="768"/>
    <d v="2001-07-26T00:00:00"/>
    <x v="0"/>
    <n v="9995637"/>
    <x v="8"/>
    <x v="0"/>
    <n v="234931.41"/>
    <n v="60942"/>
    <n v="60942"/>
    <n v="60942"/>
    <n v="3.855"/>
    <m/>
    <x v="0"/>
    <n v="0"/>
    <n v="-93789.74"/>
    <n v="-93789.74"/>
    <x v="1"/>
    <x v="0"/>
    <x v="1"/>
    <x v="8"/>
    <x v="0"/>
    <x v="1"/>
    <x v="0"/>
    <n v="-93789.74"/>
    <n v="-93789.74"/>
    <x v="0"/>
    <x v="2"/>
    <x v="0"/>
    <n v="60942"/>
    <n v="93789.74"/>
    <n v="0"/>
    <x v="0"/>
    <m/>
  </r>
  <r>
    <n v="26890"/>
    <n v="776"/>
    <d v="2001-07-30T00:00:00"/>
    <x v="0"/>
    <n v="9995662"/>
    <x v="8"/>
    <x v="0"/>
    <n v="594425"/>
    <n v="155000"/>
    <n v="155000"/>
    <n v="155000"/>
    <n v="3.835"/>
    <m/>
    <x v="0"/>
    <n v="0"/>
    <n v="-235445"/>
    <n v="-235445"/>
    <x v="1"/>
    <x v="0"/>
    <x v="1"/>
    <x v="8"/>
    <x v="0"/>
    <x v="1"/>
    <x v="0"/>
    <n v="-235445"/>
    <n v="-235445"/>
    <x v="0"/>
    <x v="1"/>
    <x v="0"/>
    <n v="155000"/>
    <n v="235445"/>
    <n v="0"/>
    <x v="0"/>
    <m/>
  </r>
  <r>
    <n v="26896"/>
    <n v="777"/>
    <d v="2001-07-30T00:00:00"/>
    <x v="0"/>
    <n v="9995667"/>
    <x v="8"/>
    <x v="0"/>
    <n v="300312.5"/>
    <n v="77500"/>
    <n v="77500"/>
    <n v="77500"/>
    <n v="3.875"/>
    <m/>
    <x v="0"/>
    <n v="0"/>
    <n v="-120822.5"/>
    <n v="-120822.5"/>
    <x v="1"/>
    <x v="0"/>
    <x v="1"/>
    <x v="8"/>
    <x v="0"/>
    <x v="1"/>
    <x v="0"/>
    <n v="-120822.5"/>
    <n v="-120822.5"/>
    <x v="0"/>
    <x v="1"/>
    <x v="0"/>
    <n v="77500"/>
    <n v="120822.5"/>
    <n v="0"/>
    <x v="0"/>
    <m/>
  </r>
  <r>
    <n v="26901"/>
    <n v="780"/>
    <d v="2001-07-30T00:00:00"/>
    <x v="0"/>
    <n v="9995670"/>
    <x v="8"/>
    <x v="0"/>
    <n v="595200"/>
    <n v="155000"/>
    <n v="155000"/>
    <n v="155000"/>
    <n v="3.84"/>
    <m/>
    <x v="0"/>
    <n v="0"/>
    <n v="-236220"/>
    <n v="-236220"/>
    <x v="1"/>
    <x v="0"/>
    <x v="1"/>
    <x v="8"/>
    <x v="0"/>
    <x v="1"/>
    <x v="0"/>
    <n v="-236220"/>
    <n v="-236220"/>
    <x v="0"/>
    <x v="1"/>
    <x v="0"/>
    <n v="155000"/>
    <n v="236220"/>
    <n v="0"/>
    <x v="0"/>
    <m/>
  </r>
  <r>
    <n v="26904"/>
    <n v="709"/>
    <d v="2001-07-31T00:00:00"/>
    <x v="0"/>
    <n v="9994223"/>
    <x v="8"/>
    <x v="0"/>
    <n v="40080"/>
    <n v="10000"/>
    <n v="10000"/>
    <n v="10000"/>
    <n v="4.008"/>
    <m/>
    <x v="0"/>
    <n v="0"/>
    <n v="-16920"/>
    <n v="-16920"/>
    <x v="1"/>
    <x v="0"/>
    <x v="1"/>
    <x v="8"/>
    <x v="0"/>
    <x v="1"/>
    <x v="0"/>
    <n v="-16920"/>
    <n v="-16920"/>
    <x v="0"/>
    <x v="0"/>
    <x v="0"/>
    <n v="10000"/>
    <n v="16920"/>
    <n v="0"/>
    <x v="0"/>
    <m/>
  </r>
  <r>
    <n v="27127"/>
    <n v="821"/>
    <d v="2001-08-15T00:00:00"/>
    <x v="0"/>
    <n v="9995822"/>
    <x v="8"/>
    <x v="0"/>
    <n v="859328"/>
    <n v="232000"/>
    <n v="232000"/>
    <n v="232000"/>
    <n v="3.7040000000000002"/>
    <m/>
    <x v="0"/>
    <n v="0"/>
    <n v="-322016"/>
    <n v="-322016"/>
    <x v="1"/>
    <x v="0"/>
    <x v="1"/>
    <x v="8"/>
    <x v="0"/>
    <x v="1"/>
    <x v="0"/>
    <n v="-322016"/>
    <n v="-322016"/>
    <x v="0"/>
    <x v="0"/>
    <x v="0"/>
    <n v="232000"/>
    <n v="322016"/>
    <n v="0"/>
    <x v="0"/>
    <m/>
  </r>
  <r>
    <n v="27131"/>
    <n v="821"/>
    <d v="2001-08-15T00:00:00"/>
    <x v="0"/>
    <n v="9995826"/>
    <x v="8"/>
    <x v="0"/>
    <n v="51767.1"/>
    <n v="13976"/>
    <n v="13976"/>
    <n v="13976"/>
    <n v="3.7040000000000002"/>
    <m/>
    <x v="0"/>
    <n v="0"/>
    <n v="-19398.689999999999"/>
    <n v="-19398.689999999999"/>
    <x v="1"/>
    <x v="0"/>
    <x v="1"/>
    <x v="8"/>
    <x v="0"/>
    <x v="1"/>
    <x v="0"/>
    <n v="-19398.689999999999"/>
    <n v="-19398.689999999999"/>
    <x v="0"/>
    <x v="8"/>
    <x v="0"/>
    <n v="13976"/>
    <n v="19398.689999999999"/>
    <n v="0"/>
    <x v="0"/>
    <m/>
  </r>
  <r>
    <n v="28056"/>
    <n v="404"/>
    <d v="2001-09-10T00:00:00"/>
    <x v="0"/>
    <n v="9993136"/>
    <x v="8"/>
    <x v="0"/>
    <n v="58680"/>
    <n v="10000"/>
    <n v="10000"/>
    <n v="10000"/>
    <n v="5.8680000000000003"/>
    <m/>
    <x v="0"/>
    <n v="0"/>
    <n v="-35520"/>
    <n v="-35520"/>
    <x v="1"/>
    <x v="0"/>
    <x v="1"/>
    <x v="8"/>
    <x v="0"/>
    <x v="1"/>
    <x v="0"/>
    <n v="-35520"/>
    <n v="-35520"/>
    <x v="0"/>
    <x v="5"/>
    <x v="0"/>
    <n v="10000"/>
    <n v="35520"/>
    <n v="0"/>
    <x v="0"/>
    <s v="DS #000404"/>
  </r>
  <r>
    <n v="28058"/>
    <n v="782"/>
    <d v="2001-09-10T00:00:00"/>
    <x v="0"/>
    <n v="9995718"/>
    <x v="8"/>
    <x v="0"/>
    <n v="1014347.85"/>
    <n v="261828"/>
    <n v="261828"/>
    <n v="261828"/>
    <n v="3.8740999999999999"/>
    <m/>
    <x v="0"/>
    <n v="0"/>
    <n v="-407954.21"/>
    <n v="-407954.21"/>
    <x v="1"/>
    <x v="0"/>
    <x v="1"/>
    <x v="8"/>
    <x v="0"/>
    <x v="1"/>
    <x v="0"/>
    <n v="-407954.21"/>
    <n v="-407954.21"/>
    <x v="0"/>
    <x v="2"/>
    <x v="0"/>
    <n v="261828"/>
    <n v="407954.21"/>
    <n v="0"/>
    <x v="0"/>
    <m/>
  </r>
  <r>
    <n v="28087"/>
    <n v="832"/>
    <d v="2001-09-18T00:00:00"/>
    <x v="0"/>
    <n v="9996550"/>
    <x v="8"/>
    <x v="0"/>
    <n v="520590.02"/>
    <n v="165793"/>
    <n v="165793"/>
    <n v="165793"/>
    <n v="3.14"/>
    <m/>
    <x v="0"/>
    <n v="0"/>
    <n v="-136613.43"/>
    <n v="-136613.43"/>
    <x v="1"/>
    <x v="0"/>
    <x v="1"/>
    <x v="8"/>
    <x v="0"/>
    <x v="1"/>
    <x v="0"/>
    <n v="-136613.43"/>
    <n v="-136613.43"/>
    <x v="0"/>
    <x v="9"/>
    <x v="0"/>
    <n v="165793"/>
    <n v="136613.43"/>
    <n v="0"/>
    <x v="0"/>
    <m/>
  </r>
  <r>
    <n v="28089"/>
    <n v="832"/>
    <d v="2001-09-18T00:00:00"/>
    <x v="0"/>
    <n v="9996550"/>
    <x v="8"/>
    <x v="0"/>
    <n v="125600"/>
    <n v="40000"/>
    <n v="40000"/>
    <n v="40000"/>
    <n v="3.14"/>
    <m/>
    <x v="0"/>
    <n v="0"/>
    <n v="-32960"/>
    <n v="-32960"/>
    <x v="1"/>
    <x v="0"/>
    <x v="1"/>
    <x v="8"/>
    <x v="0"/>
    <x v="1"/>
    <x v="0"/>
    <n v="-32960"/>
    <n v="-32960"/>
    <x v="0"/>
    <x v="10"/>
    <x v="0"/>
    <n v="40000"/>
    <n v="32960"/>
    <n v="0"/>
    <x v="0"/>
    <m/>
  </r>
  <r>
    <n v="28091"/>
    <n v="832"/>
    <d v="2001-09-18T00:00:00"/>
    <x v="0"/>
    <n v="9996550"/>
    <x v="8"/>
    <x v="0"/>
    <n v="670063.43999999994"/>
    <n v="213396"/>
    <n v="213396"/>
    <n v="213396"/>
    <n v="3.14"/>
    <m/>
    <x v="0"/>
    <n v="0"/>
    <n v="-175838.3"/>
    <n v="-175838.3"/>
    <x v="1"/>
    <x v="0"/>
    <x v="1"/>
    <x v="8"/>
    <x v="0"/>
    <x v="1"/>
    <x v="0"/>
    <n v="-175838.3"/>
    <n v="-175838.3"/>
    <x v="0"/>
    <x v="0"/>
    <x v="0"/>
    <n v="213396"/>
    <n v="175838.3"/>
    <n v="0"/>
    <x v="0"/>
    <m/>
  </r>
  <r>
    <n v="28112"/>
    <n v="825"/>
    <d v="2001-09-18T00:00:00"/>
    <x v="0"/>
    <n v="9995961"/>
    <x v="8"/>
    <x v="0"/>
    <n v="1491799.76"/>
    <n v="391960"/>
    <n v="391960"/>
    <n v="391960"/>
    <n v="3.806"/>
    <m/>
    <x v="0"/>
    <n v="0"/>
    <n v="-584020.4"/>
    <n v="-584020.4"/>
    <x v="1"/>
    <x v="0"/>
    <x v="1"/>
    <x v="8"/>
    <x v="0"/>
    <x v="1"/>
    <x v="0"/>
    <n v="-584020.4"/>
    <n v="-584020.4"/>
    <x v="0"/>
    <x v="2"/>
    <x v="0"/>
    <n v="391960"/>
    <n v="584020.4"/>
    <n v="0"/>
    <x v="0"/>
    <m/>
  </r>
  <r>
    <n v="28134"/>
    <n v="823"/>
    <d v="2001-09-19T00:00:00"/>
    <x v="0"/>
    <n v="9995777"/>
    <x v="8"/>
    <x v="0"/>
    <n v="603468.54"/>
    <n v="167910"/>
    <n v="167910"/>
    <n v="167910"/>
    <n v="3.5939999999999999"/>
    <m/>
    <x v="0"/>
    <n v="0"/>
    <n v="-214588.98"/>
    <n v="-214588.98"/>
    <x v="1"/>
    <x v="0"/>
    <x v="1"/>
    <x v="8"/>
    <x v="0"/>
    <x v="1"/>
    <x v="0"/>
    <n v="-214588.98"/>
    <n v="-214588.98"/>
    <x v="0"/>
    <x v="2"/>
    <x v="0"/>
    <n v="167910"/>
    <n v="214588.98"/>
    <n v="0"/>
    <x v="0"/>
    <m/>
  </r>
  <r>
    <n v="28136"/>
    <n v="856"/>
    <d v="2001-09-19T00:00:00"/>
    <x v="0"/>
    <n v="9996666"/>
    <x v="8"/>
    <x v="0"/>
    <n v="11425.25"/>
    <n v="3682"/>
    <n v="3682"/>
    <n v="3682"/>
    <n v="3.1030000000000002"/>
    <m/>
    <x v="0"/>
    <n v="0"/>
    <n v="-2897.73"/>
    <n v="-2897.73"/>
    <x v="1"/>
    <x v="0"/>
    <x v="1"/>
    <x v="8"/>
    <x v="0"/>
    <x v="1"/>
    <x v="0"/>
    <n v="-2897.73"/>
    <n v="-2897.73"/>
    <x v="0"/>
    <x v="0"/>
    <x v="0"/>
    <n v="3682"/>
    <n v="2897.73"/>
    <n v="0"/>
    <x v="0"/>
    <m/>
  </r>
  <r>
    <n v="28137"/>
    <n v="856"/>
    <d v="2001-09-19T00:00:00"/>
    <x v="0"/>
    <n v="9996666"/>
    <x v="8"/>
    <x v="0"/>
    <n v="66975.149999999994"/>
    <n v="21584"/>
    <n v="21584"/>
    <n v="21584"/>
    <n v="3.1030000000000002"/>
    <m/>
    <x v="0"/>
    <n v="0"/>
    <n v="-16986.61"/>
    <n v="-16986.61"/>
    <x v="1"/>
    <x v="0"/>
    <x v="1"/>
    <x v="8"/>
    <x v="0"/>
    <x v="1"/>
    <x v="0"/>
    <n v="-16986.61"/>
    <n v="-16986.61"/>
    <x v="0"/>
    <x v="10"/>
    <x v="0"/>
    <n v="21584"/>
    <n v="16986.61"/>
    <n v="0"/>
    <x v="0"/>
    <m/>
  </r>
  <r>
    <n v="28140"/>
    <n v="856"/>
    <d v="2001-09-19T00:00:00"/>
    <x v="0"/>
    <n v="9996666"/>
    <x v="8"/>
    <x v="0"/>
    <n v="402279.13"/>
    <n v="129642"/>
    <n v="129642"/>
    <n v="129642"/>
    <n v="3.1030000000000002"/>
    <m/>
    <x v="0"/>
    <n v="0"/>
    <n v="-102028.25"/>
    <n v="-102028.25"/>
    <x v="1"/>
    <x v="0"/>
    <x v="1"/>
    <x v="8"/>
    <x v="0"/>
    <x v="1"/>
    <x v="0"/>
    <n v="-102028.25"/>
    <n v="-102028.25"/>
    <x v="0"/>
    <x v="2"/>
    <x v="0"/>
    <n v="129642"/>
    <n v="102028.25"/>
    <n v="0"/>
    <x v="0"/>
    <m/>
  </r>
  <r>
    <n v="28141"/>
    <n v="856"/>
    <d v="2001-09-19T00:00:00"/>
    <x v="0"/>
    <n v="9996666"/>
    <x v="8"/>
    <x v="0"/>
    <n v="161123.28"/>
    <n v="51925"/>
    <n v="51925"/>
    <n v="51925"/>
    <n v="3.1030000000000002"/>
    <m/>
    <x v="0"/>
    <n v="0"/>
    <n v="-40864.97"/>
    <n v="-40864.97"/>
    <x v="1"/>
    <x v="0"/>
    <x v="1"/>
    <x v="8"/>
    <x v="0"/>
    <x v="1"/>
    <x v="0"/>
    <n v="-40864.97"/>
    <n v="-40864.97"/>
    <x v="0"/>
    <x v="7"/>
    <x v="0"/>
    <n v="51925"/>
    <n v="40864.980000000003"/>
    <n v="0"/>
    <x v="0"/>
    <m/>
  </r>
  <r>
    <n v="28142"/>
    <n v="856"/>
    <d v="2001-09-19T00:00:00"/>
    <x v="0"/>
    <n v="9996666"/>
    <x v="8"/>
    <x v="0"/>
    <n v="647422.32999999996"/>
    <n v="208644"/>
    <n v="208644"/>
    <n v="208644"/>
    <n v="3.1030000000000002"/>
    <m/>
    <x v="0"/>
    <n v="0"/>
    <n v="-164202.82999999999"/>
    <n v="-164202.82999999999"/>
    <x v="1"/>
    <x v="0"/>
    <x v="1"/>
    <x v="8"/>
    <x v="0"/>
    <x v="1"/>
    <x v="0"/>
    <n v="-164202.82999999999"/>
    <n v="-164202.82999999999"/>
    <x v="0"/>
    <x v="9"/>
    <x v="0"/>
    <n v="208644"/>
    <n v="164202.82999999999"/>
    <n v="0"/>
    <x v="0"/>
    <m/>
  </r>
  <r>
    <n v="28143"/>
    <n v="856"/>
    <d v="2001-09-19T00:00:00"/>
    <x v="0"/>
    <n v="9996666"/>
    <x v="8"/>
    <x v="0"/>
    <n v="96816.7"/>
    <n v="31201"/>
    <n v="31201"/>
    <n v="31201"/>
    <n v="3.1030000000000002"/>
    <m/>
    <x v="0"/>
    <n v="0"/>
    <n v="-24555.19"/>
    <n v="-24555.19"/>
    <x v="1"/>
    <x v="0"/>
    <x v="1"/>
    <x v="8"/>
    <x v="0"/>
    <x v="1"/>
    <x v="0"/>
    <n v="-24555.19"/>
    <n v="-24555.19"/>
    <x v="0"/>
    <x v="5"/>
    <x v="0"/>
    <n v="31201"/>
    <n v="24555.19"/>
    <n v="0"/>
    <x v="0"/>
    <m/>
  </r>
  <r>
    <n v="28144"/>
    <n v="856"/>
    <d v="2001-09-19T00:00:00"/>
    <x v="0"/>
    <n v="9996666"/>
    <x v="8"/>
    <x v="0"/>
    <n v="24076.18"/>
    <n v="7759"/>
    <n v="7759"/>
    <n v="7759"/>
    <n v="3.1030000000000002"/>
    <m/>
    <x v="0"/>
    <n v="0"/>
    <n v="-6106.33"/>
    <n v="-6106.33"/>
    <x v="1"/>
    <x v="0"/>
    <x v="1"/>
    <x v="8"/>
    <x v="0"/>
    <x v="1"/>
    <x v="0"/>
    <n v="-6106.33"/>
    <n v="-6106.33"/>
    <x v="0"/>
    <x v="6"/>
    <x v="0"/>
    <n v="7759"/>
    <n v="6106.33"/>
    <n v="0"/>
    <x v="0"/>
    <m/>
  </r>
  <r>
    <n v="28333"/>
    <n v="879"/>
    <d v="2001-09-27T00:00:00"/>
    <x v="0"/>
    <n v="9996817"/>
    <x v="8"/>
    <x v="0"/>
    <n v="921070.66"/>
    <n v="332877"/>
    <n v="332877"/>
    <n v="332877"/>
    <n v="2.7669999999999999"/>
    <m/>
    <x v="0"/>
    <n v="0"/>
    <n v="-150127.53"/>
    <n v="-150127.53"/>
    <x v="1"/>
    <x v="0"/>
    <x v="1"/>
    <x v="8"/>
    <x v="0"/>
    <x v="1"/>
    <x v="0"/>
    <n v="-150127.53"/>
    <n v="-150127.53"/>
    <x v="0"/>
    <x v="0"/>
    <x v="0"/>
    <n v="332877"/>
    <n v="150127.53"/>
    <n v="0"/>
    <x v="0"/>
    <m/>
  </r>
  <r>
    <n v="28334"/>
    <n v="879"/>
    <d v="2001-09-27T00:00:00"/>
    <x v="0"/>
    <n v="9996817"/>
    <x v="8"/>
    <x v="0"/>
    <n v="159232.54999999999"/>
    <n v="57547"/>
    <n v="57547"/>
    <n v="57547"/>
    <n v="2.7669999999999999"/>
    <m/>
    <x v="0"/>
    <n v="0"/>
    <n v="-25953.7"/>
    <n v="-25953.7"/>
    <x v="1"/>
    <x v="0"/>
    <x v="1"/>
    <x v="8"/>
    <x v="0"/>
    <x v="1"/>
    <x v="0"/>
    <n v="-25953.7"/>
    <n v="-25953.7"/>
    <x v="0"/>
    <x v="1"/>
    <x v="0"/>
    <n v="57547"/>
    <n v="25953.7"/>
    <n v="0"/>
    <x v="0"/>
    <m/>
  </r>
  <r>
    <n v="28441"/>
    <n v="890"/>
    <d v="2001-10-15T00:00:00"/>
    <x v="0"/>
    <n v="9996844"/>
    <x v="8"/>
    <x v="0"/>
    <n v="614381.25"/>
    <n v="232500"/>
    <n v="232500"/>
    <n v="232500"/>
    <n v="2.6425000000000001"/>
    <m/>
    <x v="0"/>
    <n v="0"/>
    <n v="-75911.25"/>
    <n v="-75911.25"/>
    <x v="1"/>
    <x v="0"/>
    <x v="1"/>
    <x v="8"/>
    <x v="0"/>
    <x v="1"/>
    <x v="0"/>
    <n v="-75911.25"/>
    <n v="-75911.25"/>
    <x v="0"/>
    <x v="0"/>
    <x v="0"/>
    <n v="232500"/>
    <n v="75911.25"/>
    <n v="0"/>
    <x v="0"/>
    <m/>
  </r>
  <r>
    <n v="20178"/>
    <m/>
    <d v="2000-10-19T00:00:00"/>
    <x v="1"/>
    <n v="9990037"/>
    <x v="0"/>
    <x v="0"/>
    <n v="-30443.97"/>
    <n v="-100000"/>
    <n v="-99816.31"/>
    <n v="100000"/>
    <n v="0.30499999999999999"/>
    <n v="0.14499999999999999"/>
    <x v="0"/>
    <n v="-14500"/>
    <n v="16000"/>
    <n v="15970.6096"/>
    <x v="0"/>
    <x v="0"/>
    <x v="0"/>
    <x v="0"/>
    <x v="0"/>
    <x v="0"/>
    <x v="0"/>
    <n v="12477.04"/>
    <n v="12500"/>
    <x v="0"/>
    <x v="0"/>
    <x v="0"/>
    <n v="0"/>
    <n v="-12477.04"/>
    <n v="-99816.31"/>
    <x v="0"/>
    <s v="InterBook Deal (Rolled Back) DS#002(Accrual to Spec shifts)"/>
  </r>
  <r>
    <n v="22109"/>
    <m/>
    <d v="2001-01-12T00:00:00"/>
    <x v="1"/>
    <n v="9990037"/>
    <x v="0"/>
    <x v="0"/>
    <n v="30443.97"/>
    <n v="100000"/>
    <n v="99816.31"/>
    <n v="-100000"/>
    <n v="0.30499999999999999"/>
    <n v="0.14499999999999999"/>
    <x v="0"/>
    <n v="14500"/>
    <n v="-16000"/>
    <n v="-15970.6096"/>
    <x v="0"/>
    <x v="0"/>
    <x v="0"/>
    <x v="0"/>
    <x v="0"/>
    <x v="0"/>
    <x v="0"/>
    <n v="-12477.04"/>
    <n v="-12500"/>
    <x v="0"/>
    <x v="1"/>
    <x v="0"/>
    <n v="0"/>
    <n v="12477.04"/>
    <n v="99816.31"/>
    <x v="0"/>
    <s v="InterBook Deal Rollback of Deal 20178: DS#002(Accrual to Spe"/>
  </r>
  <r>
    <n v="22110"/>
    <m/>
    <d v="2001-01-12T00:00:00"/>
    <x v="1"/>
    <n v="9990037"/>
    <x v="0"/>
    <x v="0"/>
    <n v="-30443.97"/>
    <n v="-100000"/>
    <n v="-99816.31"/>
    <n v="100000"/>
    <n v="0.30499999999999999"/>
    <n v="0.14499999999999999"/>
    <x v="0"/>
    <n v="-14500"/>
    <n v="16000"/>
    <n v="15970.6096"/>
    <x v="0"/>
    <x v="0"/>
    <x v="0"/>
    <x v="0"/>
    <x v="0"/>
    <x v="0"/>
    <x v="0"/>
    <n v="12477.04"/>
    <n v="12500"/>
    <x v="0"/>
    <x v="1"/>
    <x v="0"/>
    <n v="0"/>
    <n v="-12477.04"/>
    <n v="-99816.31"/>
    <x v="0"/>
    <s v="DS#002"/>
  </r>
  <r>
    <n v="22129"/>
    <n v="216"/>
    <d v="2001-01-17T00:00:00"/>
    <x v="1"/>
    <n v="9991383"/>
    <x v="0"/>
    <x v="0"/>
    <n v="-773576.38"/>
    <n v="-2500000"/>
    <n v="-2495407.67"/>
    <n v="2500000"/>
    <n v="0.31"/>
    <n v="0.14499999999999999"/>
    <x v="0"/>
    <n v="-362500"/>
    <n v="412500"/>
    <n v="411742.26555000001"/>
    <x v="0"/>
    <x v="0"/>
    <x v="0"/>
    <x v="0"/>
    <x v="0"/>
    <x v="0"/>
    <x v="0"/>
    <n v="324403"/>
    <n v="325000"/>
    <x v="0"/>
    <x v="0"/>
    <x v="0"/>
    <n v="0"/>
    <n v="-324403"/>
    <n v="-2495407.67"/>
    <x v="0"/>
    <s v="DS #000216 Basis hedge on storage withdrawals for TCO"/>
  </r>
  <r>
    <n v="20101"/>
    <m/>
    <d v="2000-09-05T00:00:00"/>
    <x v="1"/>
    <n v="320059"/>
    <x v="0"/>
    <x v="0"/>
    <n v="152219.87"/>
    <n v="500000"/>
    <n v="499081.53"/>
    <n v="500000"/>
    <n v="0.30499999999999999"/>
    <n v="0.16500000000000001"/>
    <x v="0"/>
    <n v="82500"/>
    <n v="-70000"/>
    <n v="-69871.414199999999"/>
    <x v="0"/>
    <x v="0"/>
    <x v="0"/>
    <x v="0"/>
    <x v="0"/>
    <x v="1"/>
    <x v="0"/>
    <n v="-62385.19"/>
    <n v="-62500"/>
    <x v="0"/>
    <x v="0"/>
    <x v="0"/>
    <n v="0"/>
    <n v="62385.19"/>
    <n v="499081.53"/>
    <x v="0"/>
    <s v="Purchashed from Dick Jenkins"/>
  </r>
  <r>
    <n v="20103"/>
    <m/>
    <d v="2000-09-07T00:00:00"/>
    <x v="1"/>
    <n v="320061"/>
    <x v="0"/>
    <x v="0"/>
    <n v="100315.39"/>
    <n v="300000"/>
    <n v="299448.92"/>
    <n v="300000"/>
    <n v="0.33500000000000002"/>
    <n v="0.16500000000000001"/>
    <x v="0"/>
    <n v="49500"/>
    <n v="-51000"/>
    <n v="-50906.316400000003"/>
    <x v="0"/>
    <x v="0"/>
    <x v="0"/>
    <x v="0"/>
    <x v="0"/>
    <x v="1"/>
    <x v="0"/>
    <n v="-46414.58"/>
    <n v="-46500"/>
    <x v="0"/>
    <x v="0"/>
    <x v="0"/>
    <n v="0"/>
    <n v="46414.58"/>
    <n v="299448.92"/>
    <x v="0"/>
    <s v="Purchased Basis from Dick Jenkins through Mike Garred"/>
  </r>
  <r>
    <n v="20115"/>
    <m/>
    <d v="2000-09-13T00:00:00"/>
    <x v="1"/>
    <n v="320073"/>
    <x v="0"/>
    <x v="0"/>
    <n v="119779.57"/>
    <n v="300000"/>
    <n v="299448.92"/>
    <n v="300000"/>
    <n v="0.4"/>
    <n v="0.16500000000000001"/>
    <x v="0"/>
    <n v="49500"/>
    <n v="-70500"/>
    <n v="-70370.496199999994"/>
    <x v="0"/>
    <x v="0"/>
    <x v="0"/>
    <x v="0"/>
    <x v="0"/>
    <x v="1"/>
    <x v="0"/>
    <n v="-65878.759999999995"/>
    <n v="-66000"/>
    <x v="0"/>
    <x v="0"/>
    <x v="0"/>
    <n v="0"/>
    <n v="65878.759999999995"/>
    <n v="299448.92"/>
    <x v="0"/>
    <s v="Bought from Brad Mckay"/>
  </r>
  <r>
    <n v="20894"/>
    <n v="61"/>
    <d v="2000-11-07T00:00:00"/>
    <x v="1"/>
    <n v="9990546"/>
    <x v="0"/>
    <x v="0"/>
    <n v="33538.28"/>
    <n v="120000"/>
    <n v="119779.57"/>
    <n v="120000"/>
    <n v="0.28000000000000003"/>
    <n v="0.16500000000000001"/>
    <x v="0"/>
    <n v="19800"/>
    <n v="-13800"/>
    <n v="-13774.650550000004"/>
    <x v="0"/>
    <x v="0"/>
    <x v="0"/>
    <x v="0"/>
    <x v="0"/>
    <x v="1"/>
    <x v="0"/>
    <n v="-11977.96"/>
    <n v="-12000"/>
    <x v="0"/>
    <x v="0"/>
    <x v="0"/>
    <n v="0"/>
    <n v="11977.96"/>
    <n v="119779.57"/>
    <x v="0"/>
    <s v="DS #000061 Orig put in at 12,000/mo s/b 120,000."/>
  </r>
  <r>
    <n v="21687"/>
    <n v="91"/>
    <d v="2000-12-06T00:00:00"/>
    <x v="1"/>
    <n v="9991104"/>
    <x v="0"/>
    <x v="0"/>
    <n v="57269.61"/>
    <n v="150000"/>
    <n v="149724.46"/>
    <n v="150000"/>
    <n v="0.38250000000000001"/>
    <n v="0.16500000000000001"/>
    <x v="0"/>
    <n v="24750"/>
    <n v="-32625"/>
    <n v="-32565.070049999998"/>
    <x v="0"/>
    <x v="0"/>
    <x v="0"/>
    <x v="0"/>
    <x v="0"/>
    <x v="1"/>
    <x v="0"/>
    <n v="-30319.200000000001"/>
    <n v="-30375"/>
    <x v="0"/>
    <x v="0"/>
    <x v="0"/>
    <n v="0"/>
    <n v="30319.200000000001"/>
    <n v="149724.46"/>
    <x v="0"/>
    <s v="DS #000091"/>
  </r>
  <r>
    <n v="21716"/>
    <m/>
    <d v="2000-12-12T00:00:00"/>
    <x v="1"/>
    <n v="9991088"/>
    <x v="0"/>
    <x v="0"/>
    <n v="92829.17"/>
    <n v="300000"/>
    <n v="299448.92"/>
    <n v="300000"/>
    <n v="0.31"/>
    <n v="0.16500000000000001"/>
    <x v="0"/>
    <n v="49500"/>
    <n v="-43500"/>
    <n v="-43420.093399999998"/>
    <x v="0"/>
    <x v="0"/>
    <x v="0"/>
    <x v="0"/>
    <x v="0"/>
    <x v="1"/>
    <x v="0"/>
    <n v="-38928.36"/>
    <n v="-39000"/>
    <x v="0"/>
    <x v="0"/>
    <x v="0"/>
    <n v="0"/>
    <n v="38928.36"/>
    <n v="299448.92"/>
    <x v="0"/>
    <s v="Recreation of Deal 21669 - Added February 2002"/>
  </r>
  <r>
    <n v="22720"/>
    <n v="182"/>
    <d v="2001-03-02T00:00:00"/>
    <x v="1"/>
    <n v="9991298"/>
    <x v="0"/>
    <x v="0"/>
    <n v="50906.32"/>
    <n v="150000"/>
    <n v="149724.46"/>
    <n v="150000"/>
    <n v="0.34"/>
    <n v="0.16500000000000001"/>
    <x v="0"/>
    <n v="24750"/>
    <n v="-26250"/>
    <n v="-26201.780500000001"/>
    <x v="0"/>
    <x v="0"/>
    <x v="0"/>
    <x v="0"/>
    <x v="0"/>
    <x v="1"/>
    <x v="0"/>
    <n v="-23955.91"/>
    <n v="-24000"/>
    <x v="0"/>
    <x v="0"/>
    <x v="0"/>
    <n v="0"/>
    <n v="23955.91"/>
    <n v="149724.46"/>
    <x v="0"/>
    <s v="DS #000182"/>
  </r>
  <r>
    <n v="25098"/>
    <n v="437"/>
    <d v="2001-06-07T00:00:00"/>
    <x v="1"/>
    <n v="9993933"/>
    <x v="0"/>
    <x v="0"/>
    <n v="65277.1"/>
    <n v="246782"/>
    <n v="246328.68"/>
    <n v="246782"/>
    <n v="0.26500000000000001"/>
    <n v="0.16500000000000001"/>
    <x v="0"/>
    <n v="40719.03"/>
    <n v="-24678.2"/>
    <n v="-24632.868000000002"/>
    <x v="0"/>
    <x v="0"/>
    <x v="0"/>
    <x v="0"/>
    <x v="0"/>
    <x v="1"/>
    <x v="0"/>
    <n v="-20937.939999999999"/>
    <n v="-20976.47"/>
    <x v="0"/>
    <x v="0"/>
    <x v="0"/>
    <n v="0"/>
    <n v="20937.939999999999"/>
    <n v="246328.68"/>
    <x v="0"/>
    <m/>
  </r>
  <r>
    <n v="25442"/>
    <n v="713"/>
    <d v="2001-06-29T00:00:00"/>
    <x v="1"/>
    <n v="9994234"/>
    <x v="0"/>
    <x v="0"/>
    <n v="134511.26"/>
    <n v="561495"/>
    <n v="560463.56999999995"/>
    <n v="561495"/>
    <n v="0.24"/>
    <n v="0.16500000000000001"/>
    <x v="0"/>
    <n v="92646.675000000003"/>
    <n v="-42112.124999999993"/>
    <n v="-42034.767749999985"/>
    <x v="0"/>
    <x v="0"/>
    <x v="0"/>
    <x v="0"/>
    <x v="0"/>
    <x v="1"/>
    <x v="0"/>
    <n v="-33627.81"/>
    <n v="-33689.699999999997"/>
    <x v="0"/>
    <x v="0"/>
    <x v="0"/>
    <n v="0"/>
    <n v="33627.81"/>
    <n v="560463.56999999995"/>
    <x v="0"/>
    <m/>
  </r>
  <r>
    <n v="28361"/>
    <n v="901"/>
    <d v="2001-10-03T00:00:00"/>
    <x v="1"/>
    <n v="9996870"/>
    <x v="0"/>
    <x v="0"/>
    <n v="36744.879999999997"/>
    <n v="155000"/>
    <n v="154715.28"/>
    <n v="155000"/>
    <n v="0.23749999999999999"/>
    <n v="0.16500000000000001"/>
    <x v="0"/>
    <n v="25575"/>
    <n v="-11237.5"/>
    <n v="-11216.857799999996"/>
    <x v="0"/>
    <x v="0"/>
    <x v="0"/>
    <x v="0"/>
    <x v="0"/>
    <x v="1"/>
    <x v="0"/>
    <n v="-8896.1299999999992"/>
    <n v="-8912.5"/>
    <x v="0"/>
    <x v="0"/>
    <x v="0"/>
    <n v="0"/>
    <n v="8896.1299999999992"/>
    <n v="154715.28"/>
    <x v="0"/>
    <m/>
  </r>
  <r>
    <n v="28362"/>
    <n v="901"/>
    <d v="2001-10-03T00:00:00"/>
    <x v="1"/>
    <n v="9996871"/>
    <x v="0"/>
    <x v="0"/>
    <n v="36744.879999999997"/>
    <n v="155000"/>
    <n v="154715.28"/>
    <n v="155000"/>
    <n v="0.23749999999999999"/>
    <n v="0.16500000000000001"/>
    <x v="0"/>
    <n v="25575"/>
    <n v="-11237.5"/>
    <n v="-11216.857799999996"/>
    <x v="0"/>
    <x v="0"/>
    <x v="0"/>
    <x v="0"/>
    <x v="0"/>
    <x v="1"/>
    <x v="0"/>
    <n v="-8896.1299999999992"/>
    <n v="-8912.5"/>
    <x v="0"/>
    <x v="0"/>
    <x v="0"/>
    <n v="0"/>
    <n v="8896.1299999999992"/>
    <n v="154715.28"/>
    <x v="0"/>
    <m/>
  </r>
  <r>
    <n v="29002"/>
    <n v="957"/>
    <d v="2001-11-20T00:00:00"/>
    <x v="1"/>
    <n v="9997380"/>
    <x v="0"/>
    <x v="0"/>
    <n v="71169.03"/>
    <n v="310000"/>
    <n v="309430.55"/>
    <n v="310000"/>
    <n v="0.23"/>
    <n v="0.16500000000000001"/>
    <x v="0"/>
    <n v="51150"/>
    <n v="-20150"/>
    <n v="-20112.98575"/>
    <x v="0"/>
    <x v="0"/>
    <x v="0"/>
    <x v="0"/>
    <x v="0"/>
    <x v="1"/>
    <x v="0"/>
    <n v="-15471.53"/>
    <n v="-15500"/>
    <x v="0"/>
    <x v="0"/>
    <x v="0"/>
    <n v="0"/>
    <n v="15471.53"/>
    <n v="309430.55"/>
    <x v="0"/>
    <m/>
  </r>
  <r>
    <n v="29003"/>
    <n v="958"/>
    <d v="2001-11-20T00:00:00"/>
    <x v="1"/>
    <n v="9997381"/>
    <x v="0"/>
    <x v="0"/>
    <n v="71169.03"/>
    <n v="310000"/>
    <n v="309430.55"/>
    <n v="310000"/>
    <n v="0.23"/>
    <n v="0.16500000000000001"/>
    <x v="0"/>
    <n v="51150"/>
    <n v="-20150"/>
    <n v="-20112.98575"/>
    <x v="0"/>
    <x v="0"/>
    <x v="0"/>
    <x v="0"/>
    <x v="0"/>
    <x v="1"/>
    <x v="0"/>
    <n v="-15471.53"/>
    <n v="-15500"/>
    <x v="0"/>
    <x v="0"/>
    <x v="0"/>
    <n v="0"/>
    <n v="15471.53"/>
    <n v="309430.55"/>
    <x v="0"/>
    <m/>
  </r>
  <r>
    <n v="9934"/>
    <m/>
    <d v="2000-07-07T00:00:00"/>
    <x v="1"/>
    <n v="319934"/>
    <x v="3"/>
    <x v="0"/>
    <n v="6.9"/>
    <n v="532"/>
    <n v="531.02"/>
    <n v="532"/>
    <n v="1.2999999999999999E-2"/>
    <n v="-0.03"/>
    <x v="0"/>
    <n v="-15.96"/>
    <n v="-22.875999999999998"/>
    <n v="-22.833859999999998"/>
    <x v="0"/>
    <x v="0"/>
    <x v="0"/>
    <x v="3"/>
    <x v="0"/>
    <x v="1"/>
    <x v="0"/>
    <n v="-30.8"/>
    <n v="-30.86"/>
    <x v="0"/>
    <x v="2"/>
    <x v="0"/>
    <n v="0"/>
    <n v="30.8"/>
    <n v="531.02"/>
    <x v="0"/>
    <s v="Sonat Buy Financial - N67489.B"/>
  </r>
  <r>
    <n v="20890"/>
    <m/>
    <d v="2000-11-06T00:00:00"/>
    <x v="1"/>
    <n v="319933"/>
    <x v="3"/>
    <x v="0"/>
    <n v="-9.73"/>
    <n v="390"/>
    <n v="389.28"/>
    <n v="390"/>
    <n v="-2.5000000000000001E-2"/>
    <n v="-0.03"/>
    <x v="0"/>
    <n v="-11.7"/>
    <n v="-1.95"/>
    <n v="-1.9463999999999988"/>
    <x v="0"/>
    <x v="0"/>
    <x v="0"/>
    <x v="3"/>
    <x v="0"/>
    <x v="1"/>
    <x v="0"/>
    <n v="-7.79"/>
    <n v="-7.8"/>
    <x v="0"/>
    <x v="2"/>
    <x v="0"/>
    <n v="0"/>
    <n v="7.79"/>
    <n v="389.28"/>
    <x v="0"/>
    <s v="Sonat Financial Buy - N73427.B Input as Physical s/b Financi"/>
  </r>
  <r>
    <n v="22564"/>
    <n v="306"/>
    <d v="2001-02-15T00:00:00"/>
    <x v="1"/>
    <n v="9991595"/>
    <x v="3"/>
    <x v="0"/>
    <n v="-499.08"/>
    <n v="100000"/>
    <n v="99816.31"/>
    <n v="100000"/>
    <n v="-5.0000000000000001E-3"/>
    <n v="-0.03"/>
    <x v="0"/>
    <n v="-3000"/>
    <n v="-2500"/>
    <n v="-2495.4077499999999"/>
    <x v="0"/>
    <x v="0"/>
    <x v="0"/>
    <x v="3"/>
    <x v="0"/>
    <x v="1"/>
    <x v="0"/>
    <n v="-3992.65"/>
    <n v="-4000"/>
    <x v="0"/>
    <x v="2"/>
    <x v="0"/>
    <n v="0"/>
    <n v="3992.65"/>
    <n v="99816.31"/>
    <x v="0"/>
    <s v="DS #000306"/>
  </r>
  <r>
    <n v="27284"/>
    <n v="824"/>
    <d v="2001-08-20T00:00:00"/>
    <x v="1"/>
    <n v="9995964"/>
    <x v="3"/>
    <x v="0"/>
    <n v="-10963.6"/>
    <n v="878702"/>
    <n v="877087.88"/>
    <n v="878702"/>
    <n v="-1.2500000000000001E-2"/>
    <n v="-0.03"/>
    <x v="0"/>
    <n v="-26361.06"/>
    <n v="-15377.284999999998"/>
    <n v="-15349.037899999999"/>
    <x v="0"/>
    <x v="0"/>
    <x v="0"/>
    <x v="3"/>
    <x v="0"/>
    <x v="1"/>
    <x v="0"/>
    <n v="-28505.360000000001"/>
    <n v="-28557.82"/>
    <x v="0"/>
    <x v="2"/>
    <x v="0"/>
    <n v="0"/>
    <n v="28505.360000000001"/>
    <n v="877087.88"/>
    <x v="0"/>
    <m/>
  </r>
  <r>
    <n v="9941"/>
    <m/>
    <d v="2000-07-07T00:00:00"/>
    <x v="1"/>
    <n v="319941"/>
    <x v="4"/>
    <x v="0"/>
    <n v="158.43"/>
    <n v="-3968"/>
    <n v="-3960.71"/>
    <n v="3968"/>
    <n v="-0.04"/>
    <n v="-5.5E-2"/>
    <x v="0"/>
    <n v="218.24"/>
    <n v="59.52"/>
    <n v="59.410649999999997"/>
    <x v="0"/>
    <x v="0"/>
    <x v="0"/>
    <x v="4"/>
    <x v="0"/>
    <x v="0"/>
    <x v="0"/>
    <n v="99.02"/>
    <n v="99.2"/>
    <x v="0"/>
    <x v="0"/>
    <x v="0"/>
    <n v="0"/>
    <n v="-99.02"/>
    <n v="-3960.71"/>
    <x v="0"/>
    <s v="Tetco-ELA Sale Financial - N73425.A"/>
  </r>
  <r>
    <n v="9952"/>
    <m/>
    <d v="2000-07-07T00:00:00"/>
    <x v="1"/>
    <n v="319952"/>
    <x v="5"/>
    <x v="0"/>
    <n v="1507.55"/>
    <n v="3596"/>
    <n v="3589.39"/>
    <n v="3596"/>
    <n v="0.42"/>
    <n v="0.82"/>
    <x v="0"/>
    <n v="2948.72"/>
    <n v="1438.4"/>
    <n v="1435.7559999999999"/>
    <x v="0"/>
    <x v="0"/>
    <x v="0"/>
    <x v="5"/>
    <x v="0"/>
    <x v="1"/>
    <x v="0"/>
    <n v="1938.27"/>
    <n v="1941.84"/>
    <x v="0"/>
    <x v="0"/>
    <x v="0"/>
    <n v="0"/>
    <n v="-1938.27"/>
    <n v="3589.39"/>
    <x v="0"/>
    <s v="TetcoM3 Buy Financial - N73425.8"/>
  </r>
  <r>
    <n v="27285"/>
    <n v="822"/>
    <d v="2001-08-20T00:00:00"/>
    <x v="1"/>
    <n v="9995965"/>
    <x v="6"/>
    <x v="0"/>
    <n v="25216.29"/>
    <n v="348451"/>
    <n v="347810.92"/>
    <n v="348451"/>
    <n v="7.2499999999999995E-2"/>
    <n v="3.5000000000000003E-2"/>
    <x v="0"/>
    <n v="12195.785000000002"/>
    <n v="-13066.912499999997"/>
    <n v="-13042.909499999996"/>
    <x v="0"/>
    <x v="0"/>
    <x v="0"/>
    <x v="6"/>
    <x v="0"/>
    <x v="1"/>
    <x v="0"/>
    <n v="-12173.38"/>
    <n v="-12195.79"/>
    <x v="0"/>
    <x v="2"/>
    <x v="0"/>
    <n v="0"/>
    <n v="12173.38"/>
    <n v="347810.92"/>
    <x v="0"/>
    <m/>
  </r>
  <r>
    <n v="26966"/>
    <n v="809"/>
    <d v="2001-08-01T00:00:00"/>
    <x v="1"/>
    <n v="9995732"/>
    <x v="7"/>
    <x v="0"/>
    <n v="-190299.79"/>
    <n v="-155000"/>
    <n v="-154715.28"/>
    <n v="155000"/>
    <n v="1.23"/>
    <n v="1.41"/>
    <x v="0"/>
    <n v="-218550"/>
    <n v="-27900"/>
    <n v="-27848.75039999999"/>
    <x v="0"/>
    <x v="0"/>
    <x v="0"/>
    <x v="7"/>
    <x v="0"/>
    <x v="0"/>
    <x v="0"/>
    <n v="-66527.570000000007"/>
    <n v="-66650"/>
    <x v="0"/>
    <x v="1"/>
    <x v="0"/>
    <n v="0"/>
    <n v="66527.570000000007"/>
    <n v="-154715.28"/>
    <x v="0"/>
    <m/>
  </r>
  <r>
    <n v="28768"/>
    <n v="724"/>
    <d v="2001-11-15T00:00:00"/>
    <x v="1"/>
    <n v="9995404"/>
    <x v="7"/>
    <x v="0"/>
    <n v="-184111.18"/>
    <n v="-155000"/>
    <n v="-154715.28"/>
    <n v="155000"/>
    <n v="1.19"/>
    <n v="1.41"/>
    <x v="0"/>
    <n v="-218550"/>
    <n v="-34100"/>
    <n v="-34037.361599999997"/>
    <x v="0"/>
    <x v="0"/>
    <x v="0"/>
    <x v="7"/>
    <x v="0"/>
    <x v="0"/>
    <x v="0"/>
    <n v="-72716.179999999993"/>
    <n v="-72850"/>
    <x v="0"/>
    <x v="1"/>
    <x v="0"/>
    <n v="0"/>
    <n v="72716.179999999993"/>
    <n v="-154715.28"/>
    <x v="0"/>
    <m/>
  </r>
  <r>
    <n v="25097"/>
    <n v="436"/>
    <d v="2001-06-07T00:00:00"/>
    <x v="1"/>
    <n v="9993932"/>
    <x v="7"/>
    <x v="0"/>
    <n v="203450.59"/>
    <n v="155000"/>
    <n v="154715.28"/>
    <n v="155000"/>
    <n v="1.3149999999999999"/>
    <n v="1.5"/>
    <x v="0"/>
    <n v="232500"/>
    <n v="28675"/>
    <n v="28622.32680000001"/>
    <x v="0"/>
    <x v="0"/>
    <x v="0"/>
    <x v="7"/>
    <x v="0"/>
    <x v="1"/>
    <x v="0"/>
    <n v="53376.77"/>
    <n v="53475"/>
    <x v="0"/>
    <x v="1"/>
    <x v="0"/>
    <n v="0"/>
    <n v="-53376.77"/>
    <n v="154715.28"/>
    <x v="0"/>
    <m/>
  </r>
  <r>
    <n v="25263"/>
    <n v="642"/>
    <d v="2001-06-19T00:00:00"/>
    <x v="1"/>
    <n v="9994085"/>
    <x v="7"/>
    <x v="0"/>
    <n v="199582.71"/>
    <n v="155000"/>
    <n v="154715.28"/>
    <n v="155000"/>
    <n v="1.29"/>
    <n v="1.5"/>
    <x v="0"/>
    <n v="232500"/>
    <n v="32550"/>
    <n v="32490.208799999993"/>
    <x v="0"/>
    <x v="0"/>
    <x v="0"/>
    <x v="7"/>
    <x v="0"/>
    <x v="1"/>
    <x v="0"/>
    <n v="57244.65"/>
    <n v="57350"/>
    <x v="0"/>
    <x v="1"/>
    <x v="0"/>
    <n v="0"/>
    <n v="-57244.65"/>
    <n v="154715.28"/>
    <x v="0"/>
    <m/>
  </r>
  <r>
    <n v="20175"/>
    <m/>
    <d v="2000-10-19T00:00:00"/>
    <x v="1"/>
    <n v="9990034"/>
    <x v="8"/>
    <x v="0"/>
    <n v="-469136.64000000001"/>
    <n v="-100000"/>
    <n v="-99816.31"/>
    <n v="100000"/>
    <n v="4.7"/>
    <n v="2.66"/>
    <x v="0"/>
    <n v="-266000"/>
    <n v="204000"/>
    <n v="203625.27239999999"/>
    <x v="1"/>
    <x v="0"/>
    <x v="0"/>
    <x v="8"/>
    <x v="0"/>
    <x v="0"/>
    <x v="0"/>
    <n v="199532.79999999999"/>
    <n v="199900"/>
    <x v="0"/>
    <x v="0"/>
    <x v="0"/>
    <n v="-99816.31"/>
    <n v="-199532.79999999999"/>
    <n v="0"/>
    <x v="0"/>
    <s v="DS#001"/>
  </r>
  <r>
    <n v="22104"/>
    <n v="205"/>
    <d v="2001-01-11T00:00:00"/>
    <x v="1"/>
    <n v="9991358"/>
    <x v="8"/>
    <x v="0"/>
    <n v="-593907.03"/>
    <n v="-100000"/>
    <n v="-99816.31"/>
    <n v="100000"/>
    <n v="5.95"/>
    <n v="2.66"/>
    <x v="0"/>
    <n v="-266000"/>
    <n v="329000"/>
    <n v="328395.65989999997"/>
    <x v="1"/>
    <x v="0"/>
    <x v="0"/>
    <x v="8"/>
    <x v="0"/>
    <x v="0"/>
    <x v="0"/>
    <n v="324303.18"/>
    <n v="324900"/>
    <x v="0"/>
    <x v="1"/>
    <x v="0"/>
    <n v="-99816.31"/>
    <n v="-324303.18"/>
    <n v="0"/>
    <x v="0"/>
    <s v="DS #000205"/>
  </r>
  <r>
    <n v="22113"/>
    <n v="213"/>
    <d v="2001-01-16T00:00:00"/>
    <x v="1"/>
    <n v="9991368"/>
    <x v="8"/>
    <x v="0"/>
    <n v="-2393595.04"/>
    <n v="-400000"/>
    <n v="-399265.23"/>
    <n v="400000"/>
    <n v="5.9950000000000001"/>
    <n v="2.66"/>
    <x v="0"/>
    <n v="-1064000"/>
    <n v="1334000"/>
    <n v="1331549.5420499998"/>
    <x v="1"/>
    <x v="0"/>
    <x v="1"/>
    <x v="8"/>
    <x v="0"/>
    <x v="0"/>
    <x v="0"/>
    <n v="1315179.6599999999"/>
    <n v="1317600"/>
    <x v="0"/>
    <x v="2"/>
    <x v="0"/>
    <n v="-399265.23"/>
    <n v="-1315179.6599999999"/>
    <n v="0"/>
    <x v="0"/>
    <s v="DS #000213"/>
  </r>
  <r>
    <n v="22114"/>
    <n v="214"/>
    <d v="2001-01-16T00:00:00"/>
    <x v="1"/>
    <n v="9991369"/>
    <x v="8"/>
    <x v="0"/>
    <n v="-895352.27"/>
    <n v="-150000"/>
    <n v="-149724.46"/>
    <n v="150000"/>
    <n v="5.98"/>
    <n v="2.66"/>
    <x v="0"/>
    <n v="-399000"/>
    <n v="498000"/>
    <n v="497085.2072"/>
    <x v="1"/>
    <x v="0"/>
    <x v="1"/>
    <x v="8"/>
    <x v="0"/>
    <x v="0"/>
    <x v="0"/>
    <n v="490946.51"/>
    <n v="491850"/>
    <x v="0"/>
    <x v="1"/>
    <x v="0"/>
    <n v="-149724.46"/>
    <n v="-490946.51"/>
    <n v="0"/>
    <x v="0"/>
    <s v="DS #000214"/>
  </r>
  <r>
    <n v="22130"/>
    <n v="220"/>
    <d v="2001-01-17T00:00:00"/>
    <x v="1"/>
    <n v="9991384"/>
    <x v="8"/>
    <x v="0"/>
    <n v="-16343173.460000001"/>
    <n v="-2850000"/>
    <n v="-2844764.75"/>
    <n v="2850000"/>
    <n v="5.7450000000000001"/>
    <n v="2.66"/>
    <x v="0"/>
    <n v="-7581000"/>
    <n v="8792250"/>
    <n v="8776099.2537500001"/>
    <x v="1"/>
    <x v="0"/>
    <x v="1"/>
    <x v="8"/>
    <x v="0"/>
    <x v="0"/>
    <x v="0"/>
    <n v="8659463.8900000006"/>
    <n v="8675400"/>
    <x v="0"/>
    <x v="0"/>
    <x v="0"/>
    <n v="-2844764.75"/>
    <n v="-8659463.8900000006"/>
    <n v="0"/>
    <x v="0"/>
    <s v="DS #000220 Nymex hedge against storage withdrawals for TCO "/>
  </r>
  <r>
    <n v="22160"/>
    <n v="246"/>
    <d v="2001-01-25T00:00:00"/>
    <x v="1"/>
    <n v="9991410"/>
    <x v="8"/>
    <x v="0"/>
    <n v="-392327.99"/>
    <n v="-70000"/>
    <n v="-69871.41"/>
    <n v="70000"/>
    <n v="5.6150000000000002"/>
    <n v="2.66"/>
    <x v="0"/>
    <n v="-186200"/>
    <n v="206850"/>
    <n v="206470.01655000003"/>
    <x v="1"/>
    <x v="0"/>
    <x v="1"/>
    <x v="8"/>
    <x v="0"/>
    <x v="0"/>
    <x v="0"/>
    <n v="203605.3"/>
    <n v="203980"/>
    <x v="0"/>
    <x v="1"/>
    <x v="0"/>
    <n v="-69871.41"/>
    <n v="-203605.3"/>
    <n v="0"/>
    <x v="0"/>
    <s v="DS #000246"/>
  </r>
  <r>
    <n v="22313"/>
    <n v="257"/>
    <d v="2001-01-30T00:00:00"/>
    <x v="1"/>
    <n v="9991446"/>
    <x v="8"/>
    <x v="0"/>
    <n v="-1360256.7"/>
    <n v="-248000"/>
    <n v="-247544.44"/>
    <n v="248000"/>
    <n v="5.4950000000000001"/>
    <n v="2.66"/>
    <x v="0"/>
    <n v="-659680"/>
    <n v="703080"/>
    <n v="701788.48739999998"/>
    <x v="1"/>
    <x v="0"/>
    <x v="1"/>
    <x v="8"/>
    <x v="0"/>
    <x v="0"/>
    <x v="0"/>
    <n v="691639.17"/>
    <n v="692912"/>
    <x v="0"/>
    <x v="2"/>
    <x v="0"/>
    <n v="-247544.44"/>
    <n v="-691639.17"/>
    <n v="0"/>
    <x v="0"/>
    <s v="DS #000257"/>
  </r>
  <r>
    <n v="22314"/>
    <n v="257"/>
    <d v="2001-01-30T00:00:00"/>
    <x v="1"/>
    <n v="9991446"/>
    <x v="8"/>
    <x v="0"/>
    <n v="-510096.26"/>
    <n v="-93000"/>
    <n v="-92829.17"/>
    <n v="93000"/>
    <n v="5.4950000000000001"/>
    <n v="2.66"/>
    <x v="0"/>
    <n v="-247380"/>
    <n v="263655"/>
    <n v="263170.69695000001"/>
    <x v="1"/>
    <x v="0"/>
    <x v="1"/>
    <x v="8"/>
    <x v="0"/>
    <x v="0"/>
    <x v="0"/>
    <n v="259364.69"/>
    <n v="259842"/>
    <x v="0"/>
    <x v="2"/>
    <x v="0"/>
    <n v="-92829.17"/>
    <n v="-259364.69"/>
    <n v="0"/>
    <x v="0"/>
    <s v="DS #000257"/>
  </r>
  <r>
    <n v="22315"/>
    <n v="257"/>
    <d v="2001-01-30T00:00:00"/>
    <x v="1"/>
    <n v="9991446"/>
    <x v="8"/>
    <x v="0"/>
    <n v="-2879575.68"/>
    <n v="-525000"/>
    <n v="-524035.61"/>
    <n v="525000"/>
    <n v="5.4950000000000001"/>
    <n v="2.66"/>
    <x v="0"/>
    <n v="-1396500"/>
    <n v="1488375"/>
    <n v="1485640.95435"/>
    <x v="1"/>
    <x v="0"/>
    <x v="1"/>
    <x v="8"/>
    <x v="0"/>
    <x v="0"/>
    <x v="0"/>
    <n v="1464155.5"/>
    <n v="1466850"/>
    <x v="0"/>
    <x v="0"/>
    <x v="0"/>
    <n v="-524035.61"/>
    <n v="-1464155.5"/>
    <n v="0"/>
    <x v="0"/>
    <s v="DS #000257"/>
  </r>
  <r>
    <n v="22325"/>
    <n v="261"/>
    <d v="2001-01-30T00:00:00"/>
    <x v="1"/>
    <n v="9991458"/>
    <x v="8"/>
    <x v="0"/>
    <n v="-1811790.74"/>
    <n v="-325000"/>
    <n v="-324403"/>
    <n v="325000"/>
    <n v="5.585"/>
    <n v="2.66"/>
    <x v="0"/>
    <n v="-864500"/>
    <n v="950625"/>
    <n v="948878.77499999991"/>
    <x v="1"/>
    <x v="0"/>
    <x v="1"/>
    <x v="8"/>
    <x v="0"/>
    <x v="0"/>
    <x v="0"/>
    <n v="935578.24"/>
    <n v="937300"/>
    <x v="0"/>
    <x v="2"/>
    <x v="0"/>
    <n v="-324403"/>
    <n v="-935578.24"/>
    <n v="0"/>
    <x v="0"/>
    <s v="DS #000261"/>
  </r>
  <r>
    <n v="23918"/>
    <n v="340"/>
    <d v="2001-03-30T00:00:00"/>
    <x v="1"/>
    <n v="9992835"/>
    <x v="8"/>
    <x v="0"/>
    <n v="-113311.47"/>
    <n v="-22000"/>
    <n v="-21959.59"/>
    <n v="22000"/>
    <n v="5.16"/>
    <n v="2.66"/>
    <x v="0"/>
    <n v="-58520"/>
    <n v="55000"/>
    <n v="54898.974999999999"/>
    <x v="1"/>
    <x v="0"/>
    <x v="1"/>
    <x v="8"/>
    <x v="0"/>
    <x v="0"/>
    <x v="0"/>
    <n v="53998.63"/>
    <n v="54098"/>
    <x v="0"/>
    <x v="3"/>
    <x v="0"/>
    <n v="-21959.59"/>
    <n v="-53998.63"/>
    <n v="0"/>
    <x v="0"/>
    <s v="DS# 000340"/>
  </r>
  <r>
    <n v="24215"/>
    <n v="409"/>
    <d v="2001-04-18T00:00:00"/>
    <x v="1"/>
    <n v="9993176"/>
    <x v="8"/>
    <x v="0"/>
    <n v="-521237.51"/>
    <n v="-90205"/>
    <n v="-90039.3"/>
    <n v="90205"/>
    <n v="5.7889999999999997"/>
    <n v="2.66"/>
    <x v="0"/>
    <n v="-239945.3"/>
    <n v="282251.44499999995"/>
    <n v="281732.96969999996"/>
    <x v="1"/>
    <x v="0"/>
    <x v="1"/>
    <x v="8"/>
    <x v="0"/>
    <x v="0"/>
    <x v="0"/>
    <n v="278041.36"/>
    <n v="278553.03999999998"/>
    <x v="0"/>
    <x v="1"/>
    <x v="0"/>
    <n v="-90039.3"/>
    <n v="-278041.36"/>
    <n v="0"/>
    <x v="0"/>
    <s v="DS #000409"/>
  </r>
  <r>
    <n v="25057"/>
    <n v="438"/>
    <d v="2001-06-06T00:00:00"/>
    <x v="1"/>
    <n v="9993419"/>
    <x v="8"/>
    <x v="0"/>
    <n v="-848442.84"/>
    <n v="-155536"/>
    <n v="-155250.29"/>
    <n v="155536"/>
    <n v="5.4649999999999999"/>
    <n v="2.66"/>
    <x v="0"/>
    <n v="-413725.76"/>
    <n v="436278.48"/>
    <n v="435477.06344999996"/>
    <x v="1"/>
    <x v="0"/>
    <x v="1"/>
    <x v="8"/>
    <x v="0"/>
    <x v="0"/>
    <x v="0"/>
    <n v="429111.8"/>
    <n v="429901.5"/>
    <x v="0"/>
    <x v="2"/>
    <x v="0"/>
    <n v="-155250.29"/>
    <n v="-429111.8"/>
    <n v="0"/>
    <x v="0"/>
    <s v="DS #000438"/>
  </r>
  <r>
    <n v="25193"/>
    <n v="627"/>
    <d v="2001-06-14T00:00:00"/>
    <x v="1"/>
    <n v="9994020"/>
    <x v="8"/>
    <x v="0"/>
    <n v="-569495.63"/>
    <n v="-126087"/>
    <n v="-125855.39"/>
    <n v="126087"/>
    <n v="4.5250000000000004"/>
    <n v="2.66"/>
    <x v="0"/>
    <n v="-335391.42"/>
    <n v="235152.25500000003"/>
    <n v="234720.30235000001"/>
    <x v="1"/>
    <x v="0"/>
    <x v="1"/>
    <x v="8"/>
    <x v="0"/>
    <x v="0"/>
    <x v="0"/>
    <n v="229560.23"/>
    <n v="229982.69"/>
    <x v="0"/>
    <x v="4"/>
    <x v="0"/>
    <n v="-125855.39"/>
    <n v="-229560.23"/>
    <n v="0"/>
    <x v="0"/>
    <m/>
  </r>
  <r>
    <n v="25345"/>
    <n v="680"/>
    <d v="2001-06-25T00:00:00"/>
    <x v="1"/>
    <n v="9994154"/>
    <x v="8"/>
    <x v="0"/>
    <n v="-13518.17"/>
    <n v="-3390"/>
    <n v="-3383.77"/>
    <n v="3390"/>
    <n v="3.9950000000000001"/>
    <n v="2.66"/>
    <x v="0"/>
    <n v="-9017.4"/>
    <n v="4525.6499999999996"/>
    <n v="4517.33295"/>
    <x v="1"/>
    <x v="0"/>
    <x v="1"/>
    <x v="8"/>
    <x v="0"/>
    <x v="0"/>
    <x v="0"/>
    <n v="4378.6000000000004"/>
    <n v="4386.66"/>
    <x v="0"/>
    <x v="0"/>
    <x v="0"/>
    <n v="-3383.77"/>
    <n v="-4378.6000000000004"/>
    <n v="0"/>
    <x v="0"/>
    <s v="Hedge against AES Storage"/>
  </r>
  <r>
    <n v="25346"/>
    <n v="680"/>
    <d v="2001-06-25T00:00:00"/>
    <x v="1"/>
    <n v="9994155"/>
    <x v="8"/>
    <x v="0"/>
    <n v="-613808.77"/>
    <n v="-153927"/>
    <n v="-153644.25"/>
    <n v="153927"/>
    <n v="3.9950000000000001"/>
    <n v="2.66"/>
    <x v="0"/>
    <n v="-409445.82"/>
    <n v="205492.54499999998"/>
    <n v="205115.07374999998"/>
    <x v="1"/>
    <x v="0"/>
    <x v="1"/>
    <x v="8"/>
    <x v="0"/>
    <x v="0"/>
    <x v="0"/>
    <n v="198815.66"/>
    <n v="199181.54"/>
    <x v="0"/>
    <x v="4"/>
    <x v="0"/>
    <n v="-153644.25"/>
    <n v="-198815.66"/>
    <n v="0"/>
    <x v="0"/>
    <m/>
  </r>
  <r>
    <n v="25404"/>
    <n v="708"/>
    <d v="2001-06-28T00:00:00"/>
    <x v="1"/>
    <n v="9994196"/>
    <x v="8"/>
    <x v="0"/>
    <n v="-302855.15000000002"/>
    <n v="-77500"/>
    <n v="-77357.64"/>
    <n v="77500"/>
    <n v="3.915"/>
    <n v="2.66"/>
    <x v="0"/>
    <n v="-206150"/>
    <n v="97262.5"/>
    <n v="97083.838199999984"/>
    <x v="1"/>
    <x v="0"/>
    <x v="1"/>
    <x v="8"/>
    <x v="0"/>
    <x v="0"/>
    <x v="0"/>
    <n v="93912.17"/>
    <n v="94085"/>
    <x v="0"/>
    <x v="1"/>
    <x v="0"/>
    <n v="-77357.64"/>
    <n v="-93912.17"/>
    <n v="0"/>
    <x v="0"/>
    <m/>
  </r>
  <r>
    <n v="26611"/>
    <n v="723"/>
    <d v="2001-07-05T00:00:00"/>
    <x v="1"/>
    <n v="9995403"/>
    <x v="8"/>
    <x v="0"/>
    <n v="-593333.07999999996"/>
    <n v="-155000"/>
    <n v="-154715.28"/>
    <n v="155000"/>
    <n v="3.835"/>
    <n v="2.66"/>
    <x v="0"/>
    <n v="-412300"/>
    <n v="182125"/>
    <n v="181790.45399999997"/>
    <x v="1"/>
    <x v="0"/>
    <x v="1"/>
    <x v="8"/>
    <x v="0"/>
    <x v="0"/>
    <x v="0"/>
    <n v="175447.12"/>
    <n v="175770"/>
    <x v="0"/>
    <x v="1"/>
    <x v="0"/>
    <n v="-154715.28"/>
    <n v="-175447.12"/>
    <n v="0"/>
    <x v="0"/>
    <m/>
  </r>
  <r>
    <n v="26682"/>
    <n v="730"/>
    <d v="2001-07-11T00:00:00"/>
    <x v="1"/>
    <n v="9995474"/>
    <x v="8"/>
    <x v="0"/>
    <n v="-266210.09000000003"/>
    <n v="-70000"/>
    <n v="-69871.41"/>
    <n v="70000"/>
    <n v="3.81"/>
    <n v="2.66"/>
    <x v="0"/>
    <n v="-186200"/>
    <n v="80500"/>
    <n v="80352.121499999994"/>
    <x v="1"/>
    <x v="0"/>
    <x v="1"/>
    <x v="8"/>
    <x v="0"/>
    <x v="0"/>
    <x v="0"/>
    <n v="77487.399999999994"/>
    <n v="77630"/>
    <x v="0"/>
    <x v="1"/>
    <x v="0"/>
    <n v="-69871.41"/>
    <n v="-77487.399999999994"/>
    <n v="0"/>
    <x v="0"/>
    <m/>
  </r>
  <r>
    <n v="26695"/>
    <n v="733"/>
    <d v="2001-07-12T00:00:00"/>
    <x v="1"/>
    <n v="9995487"/>
    <x v="8"/>
    <x v="0"/>
    <n v="-309043.76"/>
    <n v="-77500"/>
    <n v="-77357.64"/>
    <n v="77500"/>
    <n v="3.9950000000000001"/>
    <n v="2.66"/>
    <x v="0"/>
    <n v="-206150"/>
    <n v="103462.5"/>
    <n v="103272.4494"/>
    <x v="1"/>
    <x v="0"/>
    <x v="1"/>
    <x v="8"/>
    <x v="0"/>
    <x v="0"/>
    <x v="0"/>
    <n v="100100.78"/>
    <n v="100285"/>
    <x v="0"/>
    <x v="1"/>
    <x v="0"/>
    <n v="-77357.64"/>
    <n v="-100100.78"/>
    <n v="0"/>
    <x v="0"/>
    <m/>
  </r>
  <r>
    <n v="26698"/>
    <n v="735"/>
    <d v="2001-07-12T00:00:00"/>
    <x v="1"/>
    <n v="9995490"/>
    <x v="8"/>
    <x v="0"/>
    <n v="-306723.03000000003"/>
    <n v="-77500"/>
    <n v="-77357.64"/>
    <n v="77500"/>
    <n v="3.9649999999999999"/>
    <n v="2.66"/>
    <x v="0"/>
    <n v="-206150"/>
    <n v="101137.5"/>
    <n v="100951.72019999998"/>
    <x v="1"/>
    <x v="0"/>
    <x v="1"/>
    <x v="8"/>
    <x v="0"/>
    <x v="0"/>
    <x v="0"/>
    <n v="97780.05"/>
    <n v="97960"/>
    <x v="0"/>
    <x v="1"/>
    <x v="0"/>
    <n v="-77357.64"/>
    <n v="-97780.05"/>
    <n v="0"/>
    <x v="0"/>
    <m/>
  </r>
  <r>
    <n v="26850"/>
    <n v="721"/>
    <d v="2001-07-27T00:00:00"/>
    <x v="1"/>
    <n v="9995399"/>
    <x v="8"/>
    <x v="0"/>
    <n v="-296666.53999999998"/>
    <n v="-77500"/>
    <n v="-77357.64"/>
    <n v="77500"/>
    <n v="3.835"/>
    <n v="2.66"/>
    <x v="0"/>
    <n v="-206150"/>
    <n v="91062.5"/>
    <n v="90895.226999999984"/>
    <x v="1"/>
    <x v="0"/>
    <x v="1"/>
    <x v="8"/>
    <x v="0"/>
    <x v="0"/>
    <x v="0"/>
    <n v="87723.56"/>
    <n v="87885"/>
    <x v="0"/>
    <x v="4"/>
    <x v="0"/>
    <n v="-77357.64"/>
    <n v="-87723.56"/>
    <n v="0"/>
    <x v="0"/>
    <m/>
  </r>
  <r>
    <n v="28117"/>
    <n v="832"/>
    <d v="2001-09-18T00:00:00"/>
    <x v="1"/>
    <n v="9996548"/>
    <x v="8"/>
    <x v="0"/>
    <n v="-198230.77"/>
    <n v="-63247"/>
    <n v="-63130.82"/>
    <n v="63247"/>
    <n v="3.14"/>
    <n v="2.66"/>
    <x v="0"/>
    <n v="-168237.02"/>
    <n v="30358.560000000001"/>
    <n v="30302.793599999997"/>
    <x v="1"/>
    <x v="0"/>
    <x v="1"/>
    <x v="8"/>
    <x v="0"/>
    <x v="0"/>
    <x v="0"/>
    <n v="27714.43"/>
    <n v="27765.43"/>
    <x v="0"/>
    <x v="1"/>
    <x v="0"/>
    <n v="-63130.82"/>
    <n v="-27714.43"/>
    <n v="0"/>
    <x v="0"/>
    <m/>
  </r>
  <r>
    <n v="28119"/>
    <n v="832"/>
    <d v="2001-09-19T00:00:00"/>
    <x v="1"/>
    <n v="9996548"/>
    <x v="8"/>
    <x v="0"/>
    <n v="-103536.22"/>
    <n v="-33034"/>
    <n v="-32973.32"/>
    <n v="33034"/>
    <n v="3.14"/>
    <n v="2.66"/>
    <x v="0"/>
    <n v="-87870.44"/>
    <n v="15856.32"/>
    <n v="15827.193599999999"/>
    <x v="1"/>
    <x v="0"/>
    <x v="1"/>
    <x v="8"/>
    <x v="0"/>
    <x v="0"/>
    <x v="0"/>
    <n v="14475.29"/>
    <n v="14501.93"/>
    <x v="0"/>
    <x v="0"/>
    <x v="0"/>
    <n v="-32973.32"/>
    <n v="-14475.29"/>
    <n v="0"/>
    <x v="0"/>
    <m/>
  </r>
  <r>
    <n v="28121"/>
    <n v="832"/>
    <d v="2001-09-19T00:00:00"/>
    <x v="1"/>
    <n v="9996548"/>
    <x v="8"/>
    <x v="0"/>
    <n v="-80518.42"/>
    <n v="-25690"/>
    <n v="-25642.81"/>
    <n v="25690"/>
    <n v="3.14"/>
    <n v="2.66"/>
    <x v="0"/>
    <n v="-68335.399999999994"/>
    <n v="12331.2"/>
    <n v="12308.5488"/>
    <x v="1"/>
    <x v="0"/>
    <x v="1"/>
    <x v="8"/>
    <x v="0"/>
    <x v="0"/>
    <x v="0"/>
    <n v="11257.19"/>
    <n v="11277.91"/>
    <x v="0"/>
    <x v="3"/>
    <x v="0"/>
    <n v="-25642.81"/>
    <n v="-11257.19"/>
    <n v="0"/>
    <x v="0"/>
    <m/>
  </r>
  <r>
    <n v="28127"/>
    <n v="843"/>
    <d v="2001-09-19T00:00:00"/>
    <x v="1"/>
    <n v="9996592"/>
    <x v="8"/>
    <x v="0"/>
    <n v="-188081.46"/>
    <n v="-60239"/>
    <n v="-60128.35"/>
    <n v="60239"/>
    <n v="3.1280000000000001"/>
    <n v="2.66"/>
    <x v="0"/>
    <n v="-160235.74"/>
    <n v="28191.851999999999"/>
    <n v="28140.067799999997"/>
    <x v="1"/>
    <x v="0"/>
    <x v="1"/>
    <x v="8"/>
    <x v="0"/>
    <x v="0"/>
    <x v="0"/>
    <n v="25674.799999999999"/>
    <n v="25722.05"/>
    <x v="0"/>
    <x v="4"/>
    <x v="0"/>
    <n v="-60128.35"/>
    <n v="-25674.799999999999"/>
    <n v="0"/>
    <x v="0"/>
    <m/>
  </r>
  <r>
    <n v="28129"/>
    <n v="843"/>
    <d v="2001-09-19T00:00:00"/>
    <x v="1"/>
    <n v="9996592"/>
    <x v="8"/>
    <x v="0"/>
    <n v="-309362.3"/>
    <n v="-99083"/>
    <n v="-98900.99"/>
    <n v="99083"/>
    <n v="3.1280000000000001"/>
    <n v="2.66"/>
    <x v="0"/>
    <n v="-263560.78000000003"/>
    <n v="46370.843999999997"/>
    <n v="46285.66332"/>
    <x v="1"/>
    <x v="0"/>
    <x v="1"/>
    <x v="8"/>
    <x v="0"/>
    <x v="0"/>
    <x v="0"/>
    <n v="42230.720000000001"/>
    <n v="42308.44"/>
    <x v="0"/>
    <x v="0"/>
    <x v="0"/>
    <n v="-98900.99"/>
    <n v="-42230.720000000001"/>
    <n v="0"/>
    <x v="0"/>
    <m/>
  </r>
  <r>
    <n v="28457"/>
    <n v="917"/>
    <d v="2001-10-16T00:00:00"/>
    <x v="1"/>
    <n v="9996946"/>
    <x v="8"/>
    <x v="0"/>
    <n v="-3046892.77"/>
    <n v="-1000000"/>
    <n v="-998163.07"/>
    <n v="1000000"/>
    <n v="3.0525000000000002"/>
    <n v="2.66"/>
    <x v="0"/>
    <n v="-2660000"/>
    <n v="392500"/>
    <n v="391779.00497500005"/>
    <x v="1"/>
    <x v="0"/>
    <x v="1"/>
    <x v="8"/>
    <x v="0"/>
    <x v="0"/>
    <x v="0"/>
    <n v="350854.32"/>
    <n v="351500"/>
    <x v="0"/>
    <x v="1"/>
    <x v="0"/>
    <n v="-998163.07"/>
    <n v="-350854.32"/>
    <n v="0"/>
    <x v="0"/>
    <m/>
  </r>
  <r>
    <n v="28462"/>
    <n v="896"/>
    <d v="2001-10-18T00:00:00"/>
    <x v="1"/>
    <n v="9996951"/>
    <x v="8"/>
    <x v="0"/>
    <n v="-2560288.27"/>
    <n v="-900000"/>
    <n v="-898346.76"/>
    <n v="900000"/>
    <n v="2.85"/>
    <n v="2.66"/>
    <x v="0"/>
    <n v="-2394000"/>
    <n v="171000"/>
    <n v="170685.88439999995"/>
    <x v="1"/>
    <x v="0"/>
    <x v="1"/>
    <x v="8"/>
    <x v="0"/>
    <x v="0"/>
    <x v="0"/>
    <n v="133853.67000000001"/>
    <n v="134100"/>
    <x v="0"/>
    <x v="1"/>
    <x v="0"/>
    <n v="-898346.76"/>
    <n v="-133853.67000000001"/>
    <n v="0"/>
    <x v="0"/>
    <m/>
  </r>
  <r>
    <n v="28463"/>
    <n v="919"/>
    <d v="2001-10-18T00:00:00"/>
    <x v="1"/>
    <n v="9996952"/>
    <x v="8"/>
    <x v="0"/>
    <n v="-596901.52"/>
    <n v="-200000"/>
    <n v="-199632.61"/>
    <n v="200000"/>
    <n v="2.99"/>
    <n v="2.66"/>
    <x v="0"/>
    <n v="-532000"/>
    <n v="66000"/>
    <n v="65878.761300000013"/>
    <x v="1"/>
    <x v="0"/>
    <x v="1"/>
    <x v="8"/>
    <x v="0"/>
    <x v="0"/>
    <x v="0"/>
    <n v="57693.83"/>
    <n v="57800"/>
    <x v="0"/>
    <x v="1"/>
    <x v="0"/>
    <n v="-199632.61"/>
    <n v="-57693.83"/>
    <n v="0"/>
    <x v="0"/>
    <m/>
  </r>
  <r>
    <n v="28465"/>
    <n v="921"/>
    <d v="2001-10-18T00:00:00"/>
    <x v="1"/>
    <n v="9996954"/>
    <x v="8"/>
    <x v="0"/>
    <n v="-1258979.69"/>
    <n v="-443338"/>
    <n v="-442523.62"/>
    <n v="443338"/>
    <n v="2.8450000000000002"/>
    <n v="2.66"/>
    <x v="0"/>
    <n v="-1179279.08"/>
    <n v="82017.53"/>
    <n v="81866.869700000025"/>
    <x v="1"/>
    <x v="0"/>
    <x v="1"/>
    <x v="8"/>
    <x v="0"/>
    <x v="0"/>
    <x v="0"/>
    <n v="63723.4"/>
    <n v="63840.67"/>
    <x v="0"/>
    <x v="1"/>
    <x v="0"/>
    <n v="-442523.62"/>
    <n v="-63723.4"/>
    <n v="0"/>
    <x v="0"/>
    <m/>
  </r>
  <r>
    <n v="28611"/>
    <m/>
    <d v="2001-11-05T00:00:00"/>
    <x v="1"/>
    <n v="9990022"/>
    <x v="8"/>
    <x v="0"/>
    <n v="-244300.41"/>
    <n v="-50000"/>
    <n v="-49908.15"/>
    <n v="50000"/>
    <n v="4.8949999999999996"/>
    <n v="2.66"/>
    <x v="0"/>
    <n v="-133000"/>
    <n v="111750"/>
    <n v="111544.71524999998"/>
    <x v="1"/>
    <x v="0"/>
    <x v="1"/>
    <x v="8"/>
    <x v="0"/>
    <x v="0"/>
    <x v="0"/>
    <n v="109498.49"/>
    <n v="109700"/>
    <x v="0"/>
    <x v="0"/>
    <x v="0"/>
    <n v="-49908.15"/>
    <n v="-109498.49"/>
    <n v="0"/>
    <x v="0"/>
    <s v="Charlie Otto"/>
  </r>
  <r>
    <n v="9916"/>
    <m/>
    <d v="2000-07-07T00:00:00"/>
    <x v="1"/>
    <n v="319916"/>
    <x v="8"/>
    <x v="0"/>
    <n v="-12837.22"/>
    <n v="-5273"/>
    <n v="-5263.31"/>
    <n v="-5273"/>
    <n v="2.4390000000000001"/>
    <n v="2.68"/>
    <x v="0"/>
    <n v="-14131.64"/>
    <n v="-1270.7930000000006"/>
    <n v="-1268.4577100000006"/>
    <x v="1"/>
    <x v="0"/>
    <x v="1"/>
    <x v="8"/>
    <x v="0"/>
    <x v="1"/>
    <x v="0"/>
    <n v="-1378.99"/>
    <n v="-1381.53"/>
    <x v="0"/>
    <x v="0"/>
    <x v="0"/>
    <n v="-5263.31"/>
    <n v="1378.99"/>
    <n v="0"/>
    <x v="0"/>
    <s v="Nymex Buy N67489.1"/>
  </r>
  <r>
    <n v="9917"/>
    <m/>
    <d v="2000-07-07T00:00:00"/>
    <x v="1"/>
    <n v="319917"/>
    <x v="8"/>
    <x v="0"/>
    <n v="1094.98"/>
    <n v="390"/>
    <n v="389.28"/>
    <n v="390"/>
    <n v="2.8128000000000002"/>
    <n v="2.68"/>
    <x v="0"/>
    <n v="1045.2"/>
    <n v="-51.792000000000009"/>
    <n v="-51.696384000000009"/>
    <x v="1"/>
    <x v="0"/>
    <x v="1"/>
    <x v="8"/>
    <x v="0"/>
    <x v="1"/>
    <x v="0"/>
    <n v="-43.52"/>
    <n v="-43.6"/>
    <x v="0"/>
    <x v="0"/>
    <x v="0"/>
    <n v="389.28"/>
    <n v="43.52"/>
    <n v="0"/>
    <x v="0"/>
    <s v="Nymex Buy N73425.1"/>
  </r>
  <r>
    <n v="20106"/>
    <m/>
    <d v="2000-09-08T00:00:00"/>
    <x v="1"/>
    <n v="320064"/>
    <x v="8"/>
    <x v="0"/>
    <n v="213606.9"/>
    <n v="50000"/>
    <n v="49908.15"/>
    <n v="50000"/>
    <n v="4.28"/>
    <n v="2.68"/>
    <x v="0"/>
    <n v="134000"/>
    <n v="-80000"/>
    <n v="-79853.039999999994"/>
    <x v="1"/>
    <x v="0"/>
    <x v="1"/>
    <x v="8"/>
    <x v="0"/>
    <x v="1"/>
    <x v="0"/>
    <n v="-78804.97"/>
    <n v="-78950"/>
    <x v="0"/>
    <x v="0"/>
    <x v="0"/>
    <n v="49908.15"/>
    <n v="78804.97"/>
    <n v="0"/>
    <x v="0"/>
    <m/>
  </r>
  <r>
    <n v="20177"/>
    <m/>
    <d v="2000-10-19T00:00:00"/>
    <x v="1"/>
    <n v="9990036"/>
    <x v="8"/>
    <x v="0"/>
    <n v="1231633.4099999999"/>
    <n v="270000"/>
    <n v="269504.03000000003"/>
    <n v="270000"/>
    <n v="4.57"/>
    <n v="2.68"/>
    <x v="0"/>
    <n v="723600"/>
    <n v="-510300"/>
    <n v="-509362.61670000007"/>
    <x v="1"/>
    <x v="0"/>
    <x v="0"/>
    <x v="8"/>
    <x v="0"/>
    <x v="1"/>
    <x v="0"/>
    <n v="-503703.03"/>
    <n v="-504630"/>
    <x v="0"/>
    <x v="0"/>
    <x v="0"/>
    <n v="269504.03000000003"/>
    <n v="503703.03"/>
    <n v="0"/>
    <x v="0"/>
    <s v="DS#004"/>
  </r>
  <r>
    <n v="20980"/>
    <n v="26"/>
    <d v="2000-11-10T00:00:00"/>
    <x v="1"/>
    <n v="9990563"/>
    <x v="8"/>
    <x v="0"/>
    <n v="459155.01"/>
    <n v="100000"/>
    <n v="99816.31"/>
    <n v="100000"/>
    <n v="4.5999999999999996"/>
    <n v="2.68"/>
    <x v="0"/>
    <n v="268000"/>
    <n v="-192000"/>
    <n v="-191647.31519999995"/>
    <x v="1"/>
    <x v="0"/>
    <x v="0"/>
    <x v="8"/>
    <x v="0"/>
    <x v="1"/>
    <x v="0"/>
    <n v="-189551.17"/>
    <n v="-189900"/>
    <x v="0"/>
    <x v="0"/>
    <x v="0"/>
    <n v="99816.31"/>
    <n v="189551.17"/>
    <n v="0"/>
    <x v="0"/>
    <s v="DS #000026"/>
  </r>
  <r>
    <n v="21724"/>
    <m/>
    <d v="2000-12-13T00:00:00"/>
    <x v="1"/>
    <n v="9991135"/>
    <x v="8"/>
    <x v="0"/>
    <n v="376906.37"/>
    <n v="80000"/>
    <n v="79853.05"/>
    <n v="80000"/>
    <n v="4.72"/>
    <n v="2.68"/>
    <x v="0"/>
    <n v="214400"/>
    <n v="-163200"/>
    <n v="-162900.22199999998"/>
    <x v="1"/>
    <x v="0"/>
    <x v="1"/>
    <x v="8"/>
    <x v="0"/>
    <x v="1"/>
    <x v="0"/>
    <n v="-161223.29999999999"/>
    <n v="-161520"/>
    <x v="0"/>
    <x v="0"/>
    <x v="0"/>
    <n v="79853.05"/>
    <n v="161223.29999999999"/>
    <n v="0"/>
    <x v="0"/>
    <m/>
  </r>
  <r>
    <n v="21752"/>
    <n v="107"/>
    <d v="2000-12-14T00:00:00"/>
    <x v="1"/>
    <n v="9991164"/>
    <x v="8"/>
    <x v="0"/>
    <n v="151371.43"/>
    <n v="30000"/>
    <n v="29944.89"/>
    <n v="30000"/>
    <n v="5.0549999999999997"/>
    <n v="2.68"/>
    <x v="0"/>
    <n v="80400"/>
    <n v="-71250"/>
    <n v="-71119.11374999999"/>
    <x v="1"/>
    <x v="0"/>
    <x v="0"/>
    <x v="8"/>
    <x v="0"/>
    <x v="1"/>
    <x v="0"/>
    <n v="-70490.28"/>
    <n v="-70620"/>
    <x v="0"/>
    <x v="0"/>
    <x v="0"/>
    <n v="29944.89"/>
    <n v="70490.28"/>
    <n v="0"/>
    <x v="0"/>
    <s v="DS #000107"/>
  </r>
  <r>
    <n v="22093"/>
    <n v="201"/>
    <d v="2001-01-10T00:00:00"/>
    <x v="1"/>
    <n v="9991351"/>
    <x v="8"/>
    <x v="0"/>
    <n v="616864.78"/>
    <n v="100000"/>
    <n v="99816.31"/>
    <n v="100000"/>
    <n v="6.18"/>
    <n v="2.68"/>
    <x v="0"/>
    <n v="268000"/>
    <n v="-350000"/>
    <n v="-349357.08499999996"/>
    <x v="1"/>
    <x v="0"/>
    <x v="0"/>
    <x v="8"/>
    <x v="0"/>
    <x v="1"/>
    <x v="0"/>
    <n v="-347260.93"/>
    <n v="-347900"/>
    <x v="0"/>
    <x v="0"/>
    <x v="0"/>
    <n v="99816.31"/>
    <n v="347260.93"/>
    <n v="0"/>
    <x v="0"/>
    <s v="DS #000201"/>
  </r>
  <r>
    <n v="22094"/>
    <n v="202"/>
    <d v="2001-01-10T00:00:00"/>
    <x v="1"/>
    <n v="9991352"/>
    <x v="8"/>
    <x v="0"/>
    <n v="605385.9"/>
    <n v="100000"/>
    <n v="99816.31"/>
    <n v="100000"/>
    <n v="6.0650000000000004"/>
    <n v="2.68"/>
    <x v="0"/>
    <n v="268000"/>
    <n v="-338500"/>
    <n v="-337878.20935000002"/>
    <x v="1"/>
    <x v="0"/>
    <x v="0"/>
    <x v="8"/>
    <x v="0"/>
    <x v="1"/>
    <x v="0"/>
    <n v="-335782.06"/>
    <n v="-336400"/>
    <x v="0"/>
    <x v="1"/>
    <x v="0"/>
    <n v="99816.31"/>
    <n v="335782.06"/>
    <n v="0"/>
    <x v="0"/>
    <s v="DS #000202"/>
  </r>
  <r>
    <n v="22095"/>
    <n v="203"/>
    <d v="2001-01-10T00:00:00"/>
    <x v="1"/>
    <n v="9991353"/>
    <x v="8"/>
    <x v="0"/>
    <n v="911821.96"/>
    <n v="150000"/>
    <n v="149724.46"/>
    <n v="150000"/>
    <n v="6.09"/>
    <n v="2.68"/>
    <x v="0"/>
    <n v="402000"/>
    <n v="-511500"/>
    <n v="-510560.40859999991"/>
    <x v="1"/>
    <x v="0"/>
    <x v="0"/>
    <x v="8"/>
    <x v="0"/>
    <x v="1"/>
    <x v="0"/>
    <n v="-507416.2"/>
    <n v="-508350"/>
    <x v="0"/>
    <x v="1"/>
    <x v="0"/>
    <n v="149724.46"/>
    <n v="507416.2"/>
    <n v="0"/>
    <x v="0"/>
    <s v="DS #000203"/>
  </r>
  <r>
    <n v="22186"/>
    <n v="251"/>
    <d v="2001-01-26T00:00:00"/>
    <x v="1"/>
    <n v="9991435"/>
    <x v="8"/>
    <x v="0"/>
    <n v="236235.25"/>
    <n v="42000"/>
    <n v="41922.85"/>
    <n v="42000"/>
    <n v="5.6349999999999998"/>
    <n v="2.68"/>
    <x v="0"/>
    <n v="112560"/>
    <n v="-124110"/>
    <n v="-123882.02174999999"/>
    <x v="1"/>
    <x v="0"/>
    <x v="1"/>
    <x v="8"/>
    <x v="0"/>
    <x v="1"/>
    <x v="0"/>
    <n v="-123001.64"/>
    <n v="-123228"/>
    <x v="0"/>
    <x v="0"/>
    <x v="0"/>
    <n v="41922.85"/>
    <n v="123001.64"/>
    <n v="0"/>
    <x v="0"/>
    <s v="DS #000251"/>
  </r>
  <r>
    <n v="22187"/>
    <n v="251"/>
    <d v="2001-01-26T00:00:00"/>
    <x v="1"/>
    <n v="9991435"/>
    <x v="8"/>
    <x v="0"/>
    <n v="134991.57"/>
    <n v="24000"/>
    <n v="23955.91"/>
    <n v="24000"/>
    <n v="5.6349999999999998"/>
    <n v="2.68"/>
    <x v="0"/>
    <n v="64320"/>
    <n v="-70920"/>
    <n v="-70789.714049999995"/>
    <x v="1"/>
    <x v="0"/>
    <x v="1"/>
    <x v="8"/>
    <x v="0"/>
    <x v="1"/>
    <x v="0"/>
    <n v="-70286.649999999994"/>
    <n v="-70416"/>
    <x v="0"/>
    <x v="2"/>
    <x v="0"/>
    <n v="23955.91"/>
    <n v="70286.649999999994"/>
    <n v="0"/>
    <x v="0"/>
    <s v="DS #000251"/>
  </r>
  <r>
    <n v="22188"/>
    <n v="251"/>
    <d v="2001-01-26T00:00:00"/>
    <x v="1"/>
    <n v="9991435"/>
    <x v="8"/>
    <x v="0"/>
    <n v="22498.6"/>
    <n v="4000"/>
    <n v="3992.65"/>
    <n v="4000"/>
    <n v="5.6349999999999998"/>
    <n v="2.68"/>
    <x v="0"/>
    <n v="10720"/>
    <n v="-11820"/>
    <n v="-11798.280749999998"/>
    <x v="1"/>
    <x v="0"/>
    <x v="1"/>
    <x v="8"/>
    <x v="0"/>
    <x v="1"/>
    <x v="0"/>
    <n v="-11714.44"/>
    <n v="-11736"/>
    <x v="0"/>
    <x v="0"/>
    <x v="0"/>
    <n v="3992.65"/>
    <n v="11714.44"/>
    <n v="0"/>
    <x v="0"/>
    <s v="DS #000251"/>
  </r>
  <r>
    <n v="22246"/>
    <n v="197"/>
    <d v="2001-01-26T00:00:00"/>
    <x v="1"/>
    <n v="9991346"/>
    <x v="8"/>
    <x v="0"/>
    <n v="2423539.9300000002"/>
    <n v="400000"/>
    <n v="399265.23"/>
    <n v="400000"/>
    <n v="6.07"/>
    <n v="2.68"/>
    <x v="0"/>
    <n v="1072000"/>
    <n v="-1356000"/>
    <n v="-1353509.1296999999"/>
    <x v="1"/>
    <x v="0"/>
    <x v="1"/>
    <x v="8"/>
    <x v="0"/>
    <x v="1"/>
    <x v="0"/>
    <n v="-1345124.55"/>
    <n v="-1347600"/>
    <x v="0"/>
    <x v="2"/>
    <x v="0"/>
    <n v="399265.23"/>
    <n v="1345124.55"/>
    <n v="0"/>
    <x v="0"/>
    <s v="DS #000197"/>
  </r>
  <r>
    <n v="22251"/>
    <n v="232"/>
    <d v="2001-01-26T00:00:00"/>
    <x v="1"/>
    <n v="9991400"/>
    <x v="8"/>
    <x v="0"/>
    <n v="658188.73"/>
    <n v="120000"/>
    <n v="119779.57"/>
    <n v="120000"/>
    <n v="5.4950000000000001"/>
    <n v="2.68"/>
    <x v="0"/>
    <n v="321600"/>
    <n v="-337800"/>
    <n v="-337179.48955"/>
    <x v="1"/>
    <x v="0"/>
    <x v="1"/>
    <x v="8"/>
    <x v="0"/>
    <x v="1"/>
    <x v="0"/>
    <n v="-334664.11"/>
    <n v="-335280"/>
    <x v="0"/>
    <x v="2"/>
    <x v="0"/>
    <n v="119779.57"/>
    <n v="334664.11"/>
    <n v="0"/>
    <x v="0"/>
    <s v="DS #000232"/>
  </r>
  <r>
    <n v="22253"/>
    <n v="232"/>
    <d v="2001-01-26T00:00:00"/>
    <x v="1"/>
    <n v="9991400"/>
    <x v="8"/>
    <x v="0"/>
    <n v="548490.61"/>
    <n v="100000"/>
    <n v="99816.31"/>
    <n v="100000"/>
    <n v="5.4950000000000001"/>
    <n v="2.68"/>
    <x v="0"/>
    <n v="268000"/>
    <n v="-281500"/>
    <n v="-280982.91265000001"/>
    <x v="1"/>
    <x v="0"/>
    <x v="1"/>
    <x v="8"/>
    <x v="0"/>
    <x v="1"/>
    <x v="0"/>
    <n v="-278886.76"/>
    <n v="-279400"/>
    <x v="0"/>
    <x v="0"/>
    <x v="0"/>
    <n v="99816.31"/>
    <n v="278886.76"/>
    <n v="0"/>
    <x v="0"/>
    <s v="DS #000232"/>
  </r>
  <r>
    <n v="22293"/>
    <n v="185"/>
    <d v="2001-01-30T00:00:00"/>
    <x v="1"/>
    <n v="9991300"/>
    <x v="8"/>
    <x v="0"/>
    <n v="323080.43"/>
    <n v="55000"/>
    <n v="54898.97"/>
    <n v="55000"/>
    <n v="5.8849999999999998"/>
    <n v="2.68"/>
    <x v="0"/>
    <n v="147400"/>
    <n v="-176275"/>
    <n v="-175951.19884999999"/>
    <x v="1"/>
    <x v="0"/>
    <x v="1"/>
    <x v="8"/>
    <x v="0"/>
    <x v="1"/>
    <x v="0"/>
    <n v="-174798.32"/>
    <n v="-175120"/>
    <x v="0"/>
    <x v="1"/>
    <x v="0"/>
    <n v="54898.97"/>
    <n v="174798.32"/>
    <n v="0"/>
    <x v="0"/>
    <s v="DS #000185"/>
  </r>
  <r>
    <n v="22294"/>
    <n v="185"/>
    <d v="2001-01-30T00:00:00"/>
    <x v="1"/>
    <n v="9991300"/>
    <x v="8"/>
    <x v="0"/>
    <n v="646160.86"/>
    <n v="110000"/>
    <n v="109797.94"/>
    <n v="110000"/>
    <n v="5.8849999999999998"/>
    <n v="2.68"/>
    <x v="0"/>
    <n v="294800"/>
    <n v="-352550"/>
    <n v="-351902.39769999997"/>
    <x v="1"/>
    <x v="0"/>
    <x v="1"/>
    <x v="8"/>
    <x v="0"/>
    <x v="1"/>
    <x v="0"/>
    <n v="-349596.63"/>
    <n v="-350240"/>
    <x v="0"/>
    <x v="0"/>
    <x v="0"/>
    <n v="109797.94"/>
    <n v="349596.63"/>
    <n v="0"/>
    <x v="0"/>
    <s v="DS #000185"/>
  </r>
  <r>
    <n v="22295"/>
    <n v="185"/>
    <d v="2001-01-30T00:00:00"/>
    <x v="1"/>
    <n v="9991300"/>
    <x v="8"/>
    <x v="0"/>
    <n v="881128.45"/>
    <n v="150000"/>
    <n v="149724.46"/>
    <n v="150000"/>
    <n v="5.8849999999999998"/>
    <n v="2.68"/>
    <x v="0"/>
    <n v="402000"/>
    <n v="-480750"/>
    <n v="-479866.89429999993"/>
    <x v="1"/>
    <x v="0"/>
    <x v="1"/>
    <x v="8"/>
    <x v="0"/>
    <x v="1"/>
    <x v="0"/>
    <n v="-476722.68"/>
    <n v="-477600"/>
    <x v="0"/>
    <x v="2"/>
    <x v="0"/>
    <n v="149724.46"/>
    <n v="476722.68"/>
    <n v="0"/>
    <x v="0"/>
    <s v="DS #000185"/>
  </r>
  <r>
    <n v="22297"/>
    <n v="185"/>
    <d v="2001-01-30T00:00:00"/>
    <x v="1"/>
    <n v="9991300"/>
    <x v="8"/>
    <x v="0"/>
    <n v="58741.9"/>
    <n v="10000"/>
    <n v="9981.6299999999992"/>
    <n v="10000"/>
    <n v="5.8849999999999998"/>
    <n v="2.68"/>
    <x v="0"/>
    <n v="26800"/>
    <n v="-32050"/>
    <n v="-31991.124149999992"/>
    <x v="1"/>
    <x v="0"/>
    <x v="1"/>
    <x v="8"/>
    <x v="0"/>
    <x v="1"/>
    <x v="0"/>
    <n v="-31781.51"/>
    <n v="-31840"/>
    <x v="0"/>
    <x v="5"/>
    <x v="0"/>
    <n v="9981.6299999999992"/>
    <n v="31781.51"/>
    <n v="0"/>
    <x v="0"/>
    <s v="DS #000185"/>
  </r>
  <r>
    <n v="22298"/>
    <n v="185"/>
    <d v="2001-01-30T00:00:00"/>
    <x v="1"/>
    <n v="9991300"/>
    <x v="8"/>
    <x v="0"/>
    <n v="293709.48"/>
    <n v="50000"/>
    <n v="49908.15"/>
    <n v="50000"/>
    <n v="5.8849999999999998"/>
    <n v="2.68"/>
    <x v="0"/>
    <n v="134000"/>
    <n v="-160250"/>
    <n v="-159955.62074999997"/>
    <x v="1"/>
    <x v="0"/>
    <x v="1"/>
    <x v="8"/>
    <x v="0"/>
    <x v="1"/>
    <x v="0"/>
    <n v="-158907.56"/>
    <n v="-159200"/>
    <x v="0"/>
    <x v="0"/>
    <x v="0"/>
    <n v="49908.15"/>
    <n v="158907.56"/>
    <n v="0"/>
    <x v="0"/>
    <s v="DS #000185"/>
  </r>
  <r>
    <n v="22299"/>
    <n v="185"/>
    <d v="2001-01-30T00:00:00"/>
    <x v="1"/>
    <n v="9991300"/>
    <x v="8"/>
    <x v="0"/>
    <n v="234967.59"/>
    <n v="40000"/>
    <n v="39926.519999999997"/>
    <n v="40000"/>
    <n v="5.8849999999999998"/>
    <n v="2.68"/>
    <x v="0"/>
    <n v="107200"/>
    <n v="-128200"/>
    <n v="-127964.49659999997"/>
    <x v="1"/>
    <x v="0"/>
    <x v="1"/>
    <x v="8"/>
    <x v="0"/>
    <x v="1"/>
    <x v="0"/>
    <n v="-127126.05"/>
    <n v="-127360"/>
    <x v="0"/>
    <x v="0"/>
    <x v="0"/>
    <n v="39926.519999999997"/>
    <n v="127126.05"/>
    <n v="0"/>
    <x v="0"/>
    <s v="DS #000185"/>
  </r>
  <r>
    <n v="22300"/>
    <n v="185"/>
    <d v="2001-01-30T00:00:00"/>
    <x v="1"/>
    <n v="9991300"/>
    <x v="8"/>
    <x v="0"/>
    <n v="411193.28"/>
    <n v="70000"/>
    <n v="69871.41"/>
    <n v="70000"/>
    <n v="5.8849999999999998"/>
    <n v="2.68"/>
    <x v="0"/>
    <n v="187600"/>
    <n v="-224350"/>
    <n v="-223937.86904999998"/>
    <x v="1"/>
    <x v="0"/>
    <x v="1"/>
    <x v="8"/>
    <x v="0"/>
    <x v="1"/>
    <x v="0"/>
    <n v="-222470.58"/>
    <n v="-222880"/>
    <x v="0"/>
    <x v="2"/>
    <x v="0"/>
    <n v="69871.41"/>
    <n v="222470.58"/>
    <n v="0"/>
    <x v="0"/>
    <s v="DS #000185"/>
  </r>
  <r>
    <n v="22301"/>
    <n v="185"/>
    <d v="2001-01-30T00:00:00"/>
    <x v="1"/>
    <n v="9991300"/>
    <x v="8"/>
    <x v="0"/>
    <n v="88112.84"/>
    <n v="15000"/>
    <n v="14972.45"/>
    <n v="15000"/>
    <n v="5.8849999999999998"/>
    <n v="2.68"/>
    <x v="0"/>
    <n v="40200"/>
    <n v="-48075"/>
    <n v="-47986.702249999995"/>
    <x v="1"/>
    <x v="0"/>
    <x v="1"/>
    <x v="8"/>
    <x v="0"/>
    <x v="1"/>
    <x v="0"/>
    <n v="-47672.27"/>
    <n v="-47760"/>
    <x v="0"/>
    <x v="5"/>
    <x v="0"/>
    <n v="14972.45"/>
    <n v="47672.27"/>
    <n v="0"/>
    <x v="0"/>
    <s v="DS #000185"/>
  </r>
  <r>
    <n v="22407"/>
    <n v="290"/>
    <d v="2001-02-07T00:00:00"/>
    <x v="1"/>
    <n v="9991518"/>
    <x v="8"/>
    <x v="0"/>
    <n v="329992.71000000002"/>
    <n v="60000"/>
    <n v="59889.78"/>
    <n v="60000"/>
    <n v="5.51"/>
    <n v="2.68"/>
    <x v="0"/>
    <n v="160800"/>
    <n v="-169800"/>
    <n v="-169488.07739999998"/>
    <x v="1"/>
    <x v="0"/>
    <x v="1"/>
    <x v="8"/>
    <x v="0"/>
    <x v="1"/>
    <x v="0"/>
    <n v="-168230.39999999999"/>
    <n v="-168540"/>
    <x v="0"/>
    <x v="2"/>
    <x v="0"/>
    <n v="59889.78"/>
    <n v="168230.39999999999"/>
    <n v="0"/>
    <x v="0"/>
    <s v="DS #000290"/>
  </r>
  <r>
    <n v="22581"/>
    <n v="294"/>
    <d v="2001-02-16T00:00:00"/>
    <x v="1"/>
    <n v="9991565"/>
    <x v="8"/>
    <x v="0"/>
    <n v="1054409.56"/>
    <n v="185000"/>
    <n v="184660.17"/>
    <n v="185000"/>
    <n v="5.71"/>
    <n v="2.68"/>
    <x v="0"/>
    <n v="495800"/>
    <n v="-560550"/>
    <n v="-559520.31510000001"/>
    <x v="1"/>
    <x v="0"/>
    <x v="1"/>
    <x v="8"/>
    <x v="0"/>
    <x v="1"/>
    <x v="0"/>
    <n v="-555642.43999999994"/>
    <n v="-556665"/>
    <x v="0"/>
    <x v="2"/>
    <x v="0"/>
    <n v="184660.17"/>
    <n v="555642.43999999994"/>
    <n v="0"/>
    <x v="0"/>
    <s v="DS #000294"/>
  </r>
  <r>
    <n v="22584"/>
    <n v="294"/>
    <d v="2001-02-16T00:00:00"/>
    <x v="1"/>
    <n v="9991565"/>
    <x v="8"/>
    <x v="0"/>
    <n v="968916.89"/>
    <n v="170000"/>
    <n v="169687.72"/>
    <n v="170000"/>
    <n v="5.71"/>
    <n v="2.68"/>
    <x v="0"/>
    <n v="455600"/>
    <n v="-515100"/>
    <n v="-514153.7916"/>
    <x v="1"/>
    <x v="0"/>
    <x v="1"/>
    <x v="8"/>
    <x v="0"/>
    <x v="1"/>
    <x v="0"/>
    <n v="-510590.35"/>
    <n v="-511530"/>
    <x v="0"/>
    <x v="3"/>
    <x v="0"/>
    <n v="169687.72"/>
    <n v="510590.35"/>
    <n v="0"/>
    <x v="0"/>
    <s v="DS #000294"/>
  </r>
  <r>
    <n v="22585"/>
    <n v="294"/>
    <d v="2001-02-16T00:00:00"/>
    <x v="1"/>
    <n v="9991565"/>
    <x v="8"/>
    <x v="0"/>
    <n v="142487.78"/>
    <n v="25000"/>
    <n v="24954.080000000002"/>
    <n v="25000"/>
    <n v="5.71"/>
    <n v="2.68"/>
    <x v="0"/>
    <n v="67000"/>
    <n v="-75750"/>
    <n v="-75610.862399999998"/>
    <x v="1"/>
    <x v="0"/>
    <x v="1"/>
    <x v="8"/>
    <x v="0"/>
    <x v="1"/>
    <x v="0"/>
    <n v="-75086.820000000007"/>
    <n v="-75225"/>
    <x v="0"/>
    <x v="5"/>
    <x v="0"/>
    <n v="24954.080000000002"/>
    <n v="75086.820000000007"/>
    <n v="0"/>
    <x v="0"/>
    <s v="DS #000294"/>
  </r>
  <r>
    <n v="22609"/>
    <n v="294"/>
    <d v="2001-02-16T00:00:00"/>
    <x v="1"/>
    <n v="9991565"/>
    <x v="8"/>
    <x v="0"/>
    <n v="940419.34"/>
    <n v="165000"/>
    <n v="164696.91"/>
    <n v="165000"/>
    <n v="5.71"/>
    <n v="2.68"/>
    <x v="0"/>
    <n v="442200"/>
    <n v="-499950"/>
    <n v="-499031.6373"/>
    <x v="1"/>
    <x v="0"/>
    <x v="1"/>
    <x v="8"/>
    <x v="0"/>
    <x v="1"/>
    <x v="0"/>
    <n v="-495572.99"/>
    <n v="-496485"/>
    <x v="0"/>
    <x v="0"/>
    <x v="0"/>
    <n v="164696.91"/>
    <n v="495572.99"/>
    <n v="0"/>
    <x v="0"/>
    <s v="DS #000294"/>
  </r>
  <r>
    <n v="22611"/>
    <n v="294"/>
    <d v="2001-02-16T00:00:00"/>
    <x v="1"/>
    <n v="9991565"/>
    <x v="8"/>
    <x v="0"/>
    <n v="484458.45"/>
    <n v="85000"/>
    <n v="84843.86"/>
    <n v="85000"/>
    <n v="5.71"/>
    <n v="2.68"/>
    <x v="0"/>
    <n v="227800"/>
    <n v="-257550"/>
    <n v="-257076.8958"/>
    <x v="1"/>
    <x v="0"/>
    <x v="1"/>
    <x v="8"/>
    <x v="0"/>
    <x v="1"/>
    <x v="0"/>
    <n v="-255295.18"/>
    <n v="-255765"/>
    <x v="0"/>
    <x v="0"/>
    <x v="0"/>
    <n v="84843.86"/>
    <n v="255295.18"/>
    <n v="0"/>
    <x v="0"/>
    <s v="DS #000294"/>
  </r>
  <r>
    <n v="22637"/>
    <n v="302"/>
    <d v="2001-02-20T00:00:00"/>
    <x v="1"/>
    <n v="9991587"/>
    <x v="8"/>
    <x v="0"/>
    <n v="1062993.76"/>
    <n v="190000"/>
    <n v="189650.98"/>
    <n v="190000"/>
    <n v="5.6050000000000004"/>
    <n v="2.68"/>
    <x v="0"/>
    <n v="509200"/>
    <n v="-555750"/>
    <n v="-554729.11650000012"/>
    <x v="1"/>
    <x v="0"/>
    <x v="1"/>
    <x v="8"/>
    <x v="0"/>
    <x v="1"/>
    <x v="0"/>
    <n v="-550746.44999999995"/>
    <n v="-551760"/>
    <x v="0"/>
    <x v="2"/>
    <x v="0"/>
    <n v="189650.98"/>
    <n v="550746.44999999995"/>
    <n v="0"/>
    <x v="0"/>
    <s v="DS #000302"/>
  </r>
  <r>
    <n v="22638"/>
    <n v="302"/>
    <d v="2001-02-20T00:00:00"/>
    <x v="1"/>
    <n v="9991587"/>
    <x v="8"/>
    <x v="0"/>
    <n v="223788.16"/>
    <n v="40000"/>
    <n v="39926.519999999997"/>
    <n v="40000"/>
    <n v="5.6050000000000004"/>
    <n v="2.68"/>
    <x v="0"/>
    <n v="107200"/>
    <n v="-117000"/>
    <n v="-116785.071"/>
    <x v="1"/>
    <x v="0"/>
    <x v="1"/>
    <x v="8"/>
    <x v="0"/>
    <x v="1"/>
    <x v="0"/>
    <n v="-115946.62"/>
    <n v="-116160"/>
    <x v="0"/>
    <x v="0"/>
    <x v="0"/>
    <n v="39926.519999999997"/>
    <n v="115946.62"/>
    <n v="0"/>
    <x v="0"/>
    <s v="DS#000302"/>
  </r>
  <r>
    <n v="22829"/>
    <n v="325"/>
    <d v="2001-03-06T00:00:00"/>
    <x v="1"/>
    <n v="9991947"/>
    <x v="8"/>
    <x v="0"/>
    <n v="354572.48"/>
    <n v="65000"/>
    <n v="64880.6"/>
    <n v="65000"/>
    <n v="5.4649999999999999"/>
    <n v="2.68"/>
    <x v="0"/>
    <n v="174200"/>
    <n v="-181025"/>
    <n v="-180692.47099999999"/>
    <x v="1"/>
    <x v="0"/>
    <x v="1"/>
    <x v="8"/>
    <x v="0"/>
    <x v="1"/>
    <x v="0"/>
    <n v="-179329.98"/>
    <n v="-179660"/>
    <x v="0"/>
    <x v="2"/>
    <x v="0"/>
    <n v="64880.6"/>
    <n v="179329.98"/>
    <n v="0"/>
    <x v="0"/>
    <s v="DS #000325"/>
  </r>
  <r>
    <n v="22834"/>
    <n v="325"/>
    <d v="2001-03-06T00:00:00"/>
    <x v="1"/>
    <n v="9991947"/>
    <x v="8"/>
    <x v="0"/>
    <n v="54549.61"/>
    <n v="10000"/>
    <n v="9981.6299999999992"/>
    <n v="10000"/>
    <n v="5.4649999999999999"/>
    <n v="2.68"/>
    <x v="0"/>
    <n v="26800"/>
    <n v="-27850"/>
    <n v="-27798.839549999993"/>
    <x v="1"/>
    <x v="0"/>
    <x v="1"/>
    <x v="8"/>
    <x v="0"/>
    <x v="1"/>
    <x v="0"/>
    <n v="-27589.23"/>
    <n v="-27640"/>
    <x v="0"/>
    <x v="2"/>
    <x v="0"/>
    <n v="9981.6299999999992"/>
    <n v="27589.23"/>
    <n v="0"/>
    <x v="0"/>
    <s v="DS #000325"/>
  </r>
  <r>
    <n v="22835"/>
    <n v="325"/>
    <d v="2001-03-06T00:00:00"/>
    <x v="1"/>
    <n v="9991947"/>
    <x v="8"/>
    <x v="0"/>
    <n v="27274.81"/>
    <n v="5000"/>
    <n v="4990.82"/>
    <n v="5000"/>
    <n v="5.4649999999999999"/>
    <n v="2.68"/>
    <x v="0"/>
    <n v="13400"/>
    <n v="-13925"/>
    <n v="-13899.433699999998"/>
    <x v="1"/>
    <x v="0"/>
    <x v="1"/>
    <x v="8"/>
    <x v="0"/>
    <x v="1"/>
    <x v="0"/>
    <n v="-13794.61"/>
    <n v="-13820"/>
    <x v="0"/>
    <x v="2"/>
    <x v="0"/>
    <n v="4990.82"/>
    <n v="13794.61"/>
    <n v="0"/>
    <x v="0"/>
    <s v="DS #000325"/>
  </r>
  <r>
    <n v="22836"/>
    <n v="325"/>
    <d v="2001-03-06T00:00:00"/>
    <x v="1"/>
    <n v="9991947"/>
    <x v="8"/>
    <x v="0"/>
    <n v="27274.81"/>
    <n v="5000"/>
    <n v="4990.82"/>
    <n v="5000"/>
    <n v="5.4649999999999999"/>
    <n v="2.68"/>
    <x v="0"/>
    <n v="13400"/>
    <n v="-13925"/>
    <n v="-13899.433699999998"/>
    <x v="1"/>
    <x v="0"/>
    <x v="1"/>
    <x v="8"/>
    <x v="0"/>
    <x v="1"/>
    <x v="0"/>
    <n v="-13794.61"/>
    <n v="-13820"/>
    <x v="0"/>
    <x v="2"/>
    <x v="0"/>
    <n v="4990.82"/>
    <n v="13794.61"/>
    <n v="0"/>
    <x v="0"/>
    <s v="DS #000325"/>
  </r>
  <r>
    <n v="23777"/>
    <n v="347"/>
    <d v="2001-03-19T00:00:00"/>
    <x v="1"/>
    <n v="9992814"/>
    <x v="8"/>
    <x v="0"/>
    <n v="788780.8"/>
    <n v="144917"/>
    <n v="144650.79999999999"/>
    <n v="144917"/>
    <n v="5.4530000000000003"/>
    <n v="2.68"/>
    <x v="0"/>
    <n v="388377.56"/>
    <n v="-401854.84100000001"/>
    <n v="-401116.66839999997"/>
    <x v="1"/>
    <x v="0"/>
    <x v="1"/>
    <x v="8"/>
    <x v="0"/>
    <x v="1"/>
    <x v="0"/>
    <n v="-398078.99"/>
    <n v="-398811.58"/>
    <x v="0"/>
    <x v="2"/>
    <x v="0"/>
    <n v="144650.79999999999"/>
    <n v="398078.99"/>
    <n v="0"/>
    <x v="0"/>
    <s v="DS #000347"/>
  </r>
  <r>
    <n v="23778"/>
    <n v="347"/>
    <d v="2001-03-19T00:00:00"/>
    <x v="1"/>
    <n v="9992814"/>
    <x v="8"/>
    <x v="0"/>
    <n v="337464.96"/>
    <n v="62000"/>
    <n v="61886.11"/>
    <n v="62000"/>
    <n v="5.4530000000000003"/>
    <n v="2.68"/>
    <x v="0"/>
    <n v="166160"/>
    <n v="-171926"/>
    <n v="-171610.18303000001"/>
    <x v="1"/>
    <x v="0"/>
    <x v="1"/>
    <x v="8"/>
    <x v="0"/>
    <x v="1"/>
    <x v="0"/>
    <n v="-170310.58"/>
    <n v="-170624"/>
    <x v="0"/>
    <x v="0"/>
    <x v="0"/>
    <n v="61886.11"/>
    <n v="170310.58"/>
    <n v="0"/>
    <x v="0"/>
    <s v="DS #000347"/>
  </r>
  <r>
    <n v="23779"/>
    <n v="347"/>
    <d v="2001-03-19T00:00:00"/>
    <x v="1"/>
    <n v="9992814"/>
    <x v="8"/>
    <x v="0"/>
    <n v="8164.47"/>
    <n v="1500"/>
    <n v="1497.24"/>
    <n v="1500"/>
    <n v="5.4530000000000003"/>
    <n v="2.68"/>
    <x v="0"/>
    <n v="4020"/>
    <n v="-4159.5"/>
    <n v="-4151.8465200000001"/>
    <x v="1"/>
    <x v="0"/>
    <x v="1"/>
    <x v="8"/>
    <x v="0"/>
    <x v="1"/>
    <x v="0"/>
    <n v="-4120.42"/>
    <n v="-4128"/>
    <x v="0"/>
    <x v="0"/>
    <x v="0"/>
    <n v="1497.24"/>
    <n v="4120.42"/>
    <n v="0"/>
    <x v="0"/>
    <s v="DS #000347"/>
  </r>
  <r>
    <n v="23780"/>
    <n v="347"/>
    <d v="2001-03-19T00:00:00"/>
    <x v="1"/>
    <n v="9992814"/>
    <x v="8"/>
    <x v="0"/>
    <n v="65315.8"/>
    <n v="12000"/>
    <n v="11977.96"/>
    <n v="12000"/>
    <n v="5.4530000000000003"/>
    <n v="2.68"/>
    <x v="0"/>
    <n v="32160"/>
    <n v="-33276"/>
    <n v="-33214.88308"/>
    <x v="1"/>
    <x v="0"/>
    <x v="1"/>
    <x v="8"/>
    <x v="0"/>
    <x v="1"/>
    <x v="0"/>
    <n v="-32963.339999999997"/>
    <n v="-33024"/>
    <x v="0"/>
    <x v="5"/>
    <x v="0"/>
    <n v="11977.96"/>
    <n v="32963.339999999997"/>
    <n v="0"/>
    <x v="0"/>
    <s v="DS #000347"/>
  </r>
  <r>
    <n v="23782"/>
    <n v="347"/>
    <d v="2001-03-19T00:00:00"/>
    <x v="1"/>
    <n v="9992814"/>
    <x v="8"/>
    <x v="0"/>
    <n v="51708.34"/>
    <n v="9500"/>
    <n v="9482.5499999999993"/>
    <n v="9500"/>
    <n v="5.4530000000000003"/>
    <n v="2.68"/>
    <x v="0"/>
    <n v="25460"/>
    <n v="-26343.5"/>
    <n v="-26295.111150000001"/>
    <x v="1"/>
    <x v="0"/>
    <x v="1"/>
    <x v="8"/>
    <x v="0"/>
    <x v="1"/>
    <x v="0"/>
    <n v="-26095.98"/>
    <n v="-26144"/>
    <x v="0"/>
    <x v="2"/>
    <x v="0"/>
    <n v="9482.5499999999993"/>
    <n v="26095.98"/>
    <n v="0"/>
    <x v="0"/>
    <s v="DS #000347"/>
  </r>
  <r>
    <n v="23793"/>
    <n v="348"/>
    <d v="2001-03-19T00:00:00"/>
    <x v="1"/>
    <n v="9992815"/>
    <x v="8"/>
    <x v="0"/>
    <n v="36913.69"/>
    <n v="6679"/>
    <n v="6666.73"/>
    <n v="6679"/>
    <n v="5.5369999999999999"/>
    <n v="2.68"/>
    <x v="0"/>
    <n v="17899.72"/>
    <n v="-19081.902999999998"/>
    <n v="-19046.847609999997"/>
    <x v="1"/>
    <x v="0"/>
    <x v="1"/>
    <x v="8"/>
    <x v="0"/>
    <x v="1"/>
    <x v="0"/>
    <n v="-18906.849999999999"/>
    <n v="-18941.64"/>
    <x v="0"/>
    <x v="2"/>
    <x v="0"/>
    <n v="6666.73"/>
    <n v="18906.849999999999"/>
    <n v="0"/>
    <x v="0"/>
    <s v="DS #000348"/>
  </r>
  <r>
    <n v="23848"/>
    <n v="375"/>
    <d v="2001-03-23T00:00:00"/>
    <x v="1"/>
    <n v="9992900"/>
    <x v="8"/>
    <x v="0"/>
    <n v="84433.34"/>
    <n v="14998"/>
    <n v="14970.45"/>
    <n v="14998"/>
    <n v="5.64"/>
    <n v="2.68"/>
    <x v="0"/>
    <n v="40194.639999999999"/>
    <n v="-44394.080000000002"/>
    <n v="-44312.531999999992"/>
    <x v="1"/>
    <x v="0"/>
    <x v="1"/>
    <x v="8"/>
    <x v="0"/>
    <x v="1"/>
    <x v="0"/>
    <n v="-43998.15"/>
    <n v="-44079.12"/>
    <x v="0"/>
    <x v="1"/>
    <x v="0"/>
    <n v="14970.45"/>
    <n v="43998.15"/>
    <n v="0"/>
    <x v="0"/>
    <s v="DS#000375"/>
  </r>
  <r>
    <n v="23905"/>
    <n v="373"/>
    <d v="2001-03-30T00:00:00"/>
    <x v="1"/>
    <n v="9992906"/>
    <x v="8"/>
    <x v="0"/>
    <n v="756145.01"/>
    <n v="134101"/>
    <n v="133854.67000000001"/>
    <n v="134101"/>
    <n v="5.649"/>
    <n v="2.68"/>
    <x v="0"/>
    <n v="359390.68"/>
    <n v="-398145.86900000001"/>
    <n v="-397414.51523000002"/>
    <x v="1"/>
    <x v="0"/>
    <x v="1"/>
    <x v="8"/>
    <x v="0"/>
    <x v="1"/>
    <x v="0"/>
    <n v="-394603.55"/>
    <n v="-395329.75"/>
    <x v="0"/>
    <x v="0"/>
    <x v="0"/>
    <n v="133854.67000000001"/>
    <n v="394603.55"/>
    <n v="0"/>
    <x v="0"/>
    <s v="DS#000373"/>
  </r>
  <r>
    <n v="23930"/>
    <n v="360"/>
    <d v="2001-03-30T00:00:00"/>
    <x v="1"/>
    <n v="9992884"/>
    <x v="8"/>
    <x v="0"/>
    <n v="135762.6"/>
    <n v="24073"/>
    <n v="24028.78"/>
    <n v="24073"/>
    <n v="5.65"/>
    <n v="2.68"/>
    <x v="0"/>
    <n v="64515.64"/>
    <n v="-71496.81"/>
    <n v="-71365.476599999995"/>
    <x v="1"/>
    <x v="0"/>
    <x v="1"/>
    <x v="8"/>
    <x v="0"/>
    <x v="1"/>
    <x v="0"/>
    <n v="-70860.87"/>
    <n v="-70991.28"/>
    <x v="0"/>
    <x v="6"/>
    <x v="0"/>
    <n v="24028.78"/>
    <n v="70860.87"/>
    <n v="0"/>
    <x v="0"/>
    <s v="DS #000360"/>
  </r>
  <r>
    <n v="23935"/>
    <n v="375"/>
    <d v="2001-03-30T00:00:00"/>
    <x v="1"/>
    <n v="9992899"/>
    <x v="8"/>
    <x v="0"/>
    <n v="509279.73"/>
    <n v="90464"/>
    <n v="90297.82"/>
    <n v="90464"/>
    <n v="5.64"/>
    <n v="2.68"/>
    <x v="0"/>
    <n v="242443.51999999999"/>
    <n v="-267773.44"/>
    <n v="-267281.54719999997"/>
    <x v="1"/>
    <x v="0"/>
    <x v="1"/>
    <x v="8"/>
    <x v="0"/>
    <x v="1"/>
    <x v="0"/>
    <n v="-265385.3"/>
    <n v="-265873.7"/>
    <x v="0"/>
    <x v="6"/>
    <x v="0"/>
    <n v="90297.82"/>
    <n v="265385.3"/>
    <n v="0"/>
    <x v="0"/>
    <s v="DS#000375"/>
  </r>
  <r>
    <n v="24140"/>
    <n v="404"/>
    <d v="2001-04-11T00:00:00"/>
    <x v="1"/>
    <n v="9993134"/>
    <x v="8"/>
    <x v="0"/>
    <n v="435371.61"/>
    <n v="73865"/>
    <n v="73729.320000000007"/>
    <n v="73865"/>
    <n v="5.9050000000000002"/>
    <n v="2.68"/>
    <x v="0"/>
    <n v="197958.2"/>
    <n v="-238214.625"/>
    <n v="-237777.05700000003"/>
    <x v="1"/>
    <x v="0"/>
    <x v="1"/>
    <x v="8"/>
    <x v="0"/>
    <x v="1"/>
    <x v="0"/>
    <n v="-236228.73"/>
    <n v="-236663.46"/>
    <x v="0"/>
    <x v="0"/>
    <x v="0"/>
    <n v="73729.320000000007"/>
    <n v="236228.73"/>
    <n v="0"/>
    <x v="0"/>
    <s v="DS #000404"/>
  </r>
  <r>
    <n v="24141"/>
    <n v="404"/>
    <d v="2001-04-11T00:00:00"/>
    <x v="1"/>
    <n v="9993135"/>
    <x v="8"/>
    <x v="0"/>
    <n v="94306.45"/>
    <n v="16000"/>
    <n v="15970.61"/>
    <n v="16000"/>
    <n v="5.9050000000000002"/>
    <n v="2.68"/>
    <x v="0"/>
    <n v="42880"/>
    <n v="-51600"/>
    <n v="-51505.217250000002"/>
    <x v="1"/>
    <x v="0"/>
    <x v="1"/>
    <x v="8"/>
    <x v="0"/>
    <x v="1"/>
    <x v="0"/>
    <n v="-51169.83"/>
    <n v="-51264"/>
    <x v="0"/>
    <x v="7"/>
    <x v="0"/>
    <n v="15970.61"/>
    <n v="51169.83"/>
    <n v="0"/>
    <x v="0"/>
    <s v="DS #000404"/>
  </r>
  <r>
    <n v="24148"/>
    <n v="407"/>
    <d v="2001-04-12T00:00:00"/>
    <x v="1"/>
    <n v="9993142"/>
    <x v="8"/>
    <x v="0"/>
    <n v="259928.4"/>
    <n v="44607"/>
    <n v="44525.06"/>
    <n v="44607"/>
    <n v="5.8377999999999997"/>
    <n v="2.68"/>
    <x v="0"/>
    <n v="119546.76"/>
    <n v="-140859.98459999997"/>
    <n v="-140601.23446799998"/>
    <x v="1"/>
    <x v="0"/>
    <x v="1"/>
    <x v="8"/>
    <x v="0"/>
    <x v="1"/>
    <x v="0"/>
    <n v="-139666.21"/>
    <n v="-139923.24"/>
    <x v="0"/>
    <x v="6"/>
    <x v="0"/>
    <n v="44525.06"/>
    <n v="139666.21"/>
    <n v="0"/>
    <x v="0"/>
    <s v="DS #000407"/>
  </r>
  <r>
    <n v="24193"/>
    <n v="408"/>
    <d v="2001-04-17T00:00:00"/>
    <x v="1"/>
    <n v="9993174"/>
    <x v="8"/>
    <x v="0"/>
    <n v="716137.14"/>
    <n v="120217"/>
    <n v="119996.17"/>
    <n v="120217"/>
    <n v="5.968"/>
    <n v="2.68"/>
    <x v="0"/>
    <n v="322181.56"/>
    <n v="-395273.49599999998"/>
    <n v="-394547.40695999999"/>
    <x v="1"/>
    <x v="0"/>
    <x v="1"/>
    <x v="8"/>
    <x v="0"/>
    <x v="1"/>
    <x v="0"/>
    <n v="-392027.49"/>
    <n v="-392748.94"/>
    <x v="0"/>
    <x v="0"/>
    <x v="0"/>
    <n v="119996.17"/>
    <n v="392027.49"/>
    <n v="0"/>
    <x v="0"/>
    <s v="DS #000408"/>
  </r>
  <r>
    <n v="24224"/>
    <n v="412"/>
    <d v="2001-04-18T00:00:00"/>
    <x v="1"/>
    <n v="9993198"/>
    <x v="8"/>
    <x v="0"/>
    <n v="668752.93000000005"/>
    <n v="117253"/>
    <n v="117037.61"/>
    <n v="117253"/>
    <n v="5.7140000000000004"/>
    <n v="2.68"/>
    <x v="0"/>
    <n v="314238.03999999998"/>
    <n v="-355745.60200000001"/>
    <n v="-355092.10874000005"/>
    <x v="1"/>
    <x v="0"/>
    <x v="1"/>
    <x v="8"/>
    <x v="0"/>
    <x v="1"/>
    <x v="0"/>
    <n v="-352634.33"/>
    <n v="-353283.29"/>
    <x v="0"/>
    <x v="2"/>
    <x v="0"/>
    <n v="117037.61"/>
    <n v="352634.33"/>
    <n v="0"/>
    <x v="0"/>
    <s v="DS#000412"/>
  </r>
  <r>
    <n v="24448"/>
    <n v="404"/>
    <d v="2001-04-26T00:00:00"/>
    <x v="1"/>
    <n v="9993133"/>
    <x v="8"/>
    <x v="0"/>
    <n v="677827.59"/>
    <n v="115000"/>
    <n v="114788.75"/>
    <n v="115000"/>
    <n v="5.9050000000000002"/>
    <n v="2.68"/>
    <x v="0"/>
    <n v="308200"/>
    <n v="-370875"/>
    <n v="-370193.71875"/>
    <x v="1"/>
    <x v="0"/>
    <x v="1"/>
    <x v="8"/>
    <x v="0"/>
    <x v="1"/>
    <x v="0"/>
    <n v="-367783.16"/>
    <n v="-368460"/>
    <x v="0"/>
    <x v="2"/>
    <x v="0"/>
    <n v="114788.75"/>
    <n v="367783.16"/>
    <n v="0"/>
    <x v="0"/>
    <s v="DS #000404"/>
  </r>
  <r>
    <n v="24454"/>
    <n v="438"/>
    <d v="2001-04-26T00:00:00"/>
    <x v="1"/>
    <n v="9993419"/>
    <x v="8"/>
    <x v="0"/>
    <n v="3158.42"/>
    <n v="579"/>
    <n v="577.94000000000005"/>
    <n v="579"/>
    <n v="5.4649999999999999"/>
    <n v="2.68"/>
    <x v="0"/>
    <n v="1551.72"/>
    <n v="-1612.5150000000001"/>
    <n v="-1609.5628999999999"/>
    <x v="1"/>
    <x v="0"/>
    <x v="1"/>
    <x v="8"/>
    <x v="0"/>
    <x v="1"/>
    <x v="0"/>
    <n v="-1597.42"/>
    <n v="-1600.36"/>
    <x v="0"/>
    <x v="1"/>
    <x v="0"/>
    <n v="577.94000000000005"/>
    <n v="1597.42"/>
    <n v="0"/>
    <x v="0"/>
    <s v="DS #000438"/>
  </r>
  <r>
    <n v="24748"/>
    <n v="529"/>
    <d v="2001-05-17T00:00:00"/>
    <x v="1"/>
    <n v="9993675"/>
    <x v="8"/>
    <x v="0"/>
    <n v="1102859.8799999999"/>
    <n v="224891"/>
    <n v="224477.89"/>
    <n v="224891"/>
    <n v="4.9130000000000003"/>
    <n v="2.68"/>
    <x v="0"/>
    <n v="602707.88"/>
    <n v="-502181.603"/>
    <n v="-501259.12837000005"/>
    <x v="1"/>
    <x v="0"/>
    <x v="1"/>
    <x v="8"/>
    <x v="0"/>
    <x v="1"/>
    <x v="0"/>
    <n v="-496545.09"/>
    <n v="-497458.89"/>
    <x v="0"/>
    <x v="0"/>
    <x v="0"/>
    <n v="224477.89"/>
    <n v="496545.09"/>
    <n v="0"/>
    <x v="0"/>
    <m/>
  </r>
  <r>
    <n v="24869"/>
    <n v="549"/>
    <d v="2001-05-24T00:00:00"/>
    <x v="1"/>
    <n v="9993753"/>
    <x v="8"/>
    <x v="0"/>
    <n v="209189.33"/>
    <n v="43500"/>
    <n v="43420.09"/>
    <n v="43500"/>
    <n v="4.8178000000000001"/>
    <n v="2.68"/>
    <x v="0"/>
    <n v="116580"/>
    <n v="-92994.3"/>
    <n v="-92823.468401999984"/>
    <x v="1"/>
    <x v="0"/>
    <x v="1"/>
    <x v="8"/>
    <x v="0"/>
    <x v="1"/>
    <x v="0"/>
    <n v="-91911.65"/>
    <n v="-92080.8"/>
    <x v="0"/>
    <x v="2"/>
    <x v="0"/>
    <n v="43420.09"/>
    <n v="91911.65"/>
    <n v="0"/>
    <x v="0"/>
    <m/>
  </r>
  <r>
    <n v="24870"/>
    <n v="549"/>
    <d v="2001-05-24T00:00:00"/>
    <x v="1"/>
    <n v="9993754"/>
    <x v="8"/>
    <x v="0"/>
    <n v="363234.42"/>
    <n v="75533"/>
    <n v="75394.25"/>
    <n v="75533"/>
    <n v="4.8178000000000001"/>
    <n v="2.68"/>
    <x v="0"/>
    <n v="202428.44"/>
    <n v="-161474.4474"/>
    <n v="-161177.82764999999"/>
    <x v="1"/>
    <x v="0"/>
    <x v="1"/>
    <x v="8"/>
    <x v="0"/>
    <x v="1"/>
    <x v="0"/>
    <n v="-159594.54999999999"/>
    <n v="-159888.25"/>
    <x v="0"/>
    <x v="0"/>
    <x v="0"/>
    <n v="75394.25"/>
    <n v="159594.54999999999"/>
    <n v="0"/>
    <x v="0"/>
    <m/>
  </r>
  <r>
    <n v="25038"/>
    <n v="596"/>
    <d v="2001-06-04T00:00:00"/>
    <x v="1"/>
    <n v="9993895"/>
    <x v="8"/>
    <x v="0"/>
    <n v="228056.41"/>
    <n v="49443"/>
    <n v="49352.18"/>
    <n v="49443"/>
    <n v="4.6210000000000004"/>
    <n v="2.68"/>
    <x v="0"/>
    <n v="132507.24"/>
    <n v="-95968.863000000012"/>
    <n v="-95792.581380000018"/>
    <x v="1"/>
    <x v="0"/>
    <x v="1"/>
    <x v="8"/>
    <x v="0"/>
    <x v="1"/>
    <x v="0"/>
    <n v="-94756.18"/>
    <n v="-94930.559999999998"/>
    <x v="0"/>
    <x v="4"/>
    <x v="0"/>
    <n v="49352.18"/>
    <n v="94756.18"/>
    <n v="0"/>
    <x v="0"/>
    <m/>
  </r>
  <r>
    <n v="25041"/>
    <n v="352"/>
    <d v="2001-06-05T00:00:00"/>
    <x v="1"/>
    <n v="9992827"/>
    <x v="8"/>
    <x v="0"/>
    <n v="149917.78"/>
    <n v="27508"/>
    <n v="27457.47"/>
    <n v="27508"/>
    <n v="5.46"/>
    <n v="2.68"/>
    <x v="0"/>
    <n v="73721.440000000002"/>
    <n v="-76472.240000000005"/>
    <n v="-76331.766600000003"/>
    <x v="1"/>
    <x v="0"/>
    <x v="1"/>
    <x v="8"/>
    <x v="0"/>
    <x v="1"/>
    <x v="0"/>
    <n v="-75755.16"/>
    <n v="-75894.570000000007"/>
    <x v="0"/>
    <x v="7"/>
    <x v="0"/>
    <n v="27457.47"/>
    <n v="75755.16"/>
    <n v="0"/>
    <x v="0"/>
    <s v="DS# 000352"/>
  </r>
  <r>
    <n v="25059"/>
    <n v="479"/>
    <d v="2001-06-06T00:00:00"/>
    <x v="1"/>
    <n v="9993568"/>
    <x v="8"/>
    <x v="0"/>
    <n v="995627.68"/>
    <n v="204063"/>
    <n v="203688.15"/>
    <n v="204063"/>
    <n v="4.8879999999999999"/>
    <n v="2.68"/>
    <x v="0"/>
    <n v="546888.84"/>
    <n v="-450571.10399999993"/>
    <n v="-449743.43519999995"/>
    <x v="1"/>
    <x v="0"/>
    <x v="1"/>
    <x v="8"/>
    <x v="0"/>
    <x v="1"/>
    <x v="0"/>
    <n v="-445465.98"/>
    <n v="-446285.78"/>
    <x v="0"/>
    <x v="0"/>
    <x v="0"/>
    <n v="203688.15"/>
    <n v="445465.98"/>
    <n v="0"/>
    <x v="0"/>
    <s v="DS #000479"/>
  </r>
  <r>
    <n v="25068"/>
    <n v="593"/>
    <d v="2001-06-06T00:00:00"/>
    <x v="1"/>
    <n v="9993887"/>
    <x v="8"/>
    <x v="0"/>
    <n v="79384.62"/>
    <n v="19613"/>
    <n v="19576.97"/>
    <n v="19613"/>
    <n v="4.0549999999999997"/>
    <n v="2.68"/>
    <x v="0"/>
    <n v="52562.84"/>
    <n v="-26967.874999999993"/>
    <n v="-26918.333749999994"/>
    <x v="1"/>
    <x v="0"/>
    <x v="1"/>
    <x v="8"/>
    <x v="0"/>
    <x v="1"/>
    <x v="0"/>
    <n v="-26507.22"/>
    <n v="-26556"/>
    <x v="0"/>
    <x v="0"/>
    <x v="0"/>
    <n v="19576.97"/>
    <n v="26507.22"/>
    <n v="0"/>
    <x v="0"/>
    <m/>
  </r>
  <r>
    <n v="25071"/>
    <n v="445"/>
    <d v="2001-06-06T00:00:00"/>
    <x v="1"/>
    <n v="9993440"/>
    <x v="8"/>
    <x v="0"/>
    <n v="267190.09000000003"/>
    <n v="50506"/>
    <n v="50413.22"/>
    <n v="50506"/>
    <n v="5.3"/>
    <n v="2.68"/>
    <x v="0"/>
    <n v="135356.07999999999"/>
    <n v="-132325.72"/>
    <n v="-132082.63639999999"/>
    <x v="1"/>
    <x v="0"/>
    <x v="1"/>
    <x v="8"/>
    <x v="0"/>
    <x v="1"/>
    <x v="0"/>
    <n v="-131023.97"/>
    <n v="-131265.09"/>
    <x v="0"/>
    <x v="0"/>
    <x v="0"/>
    <n v="50413.22"/>
    <n v="131023.97"/>
    <n v="0"/>
    <x v="0"/>
    <s v="DS #000445"/>
  </r>
  <r>
    <n v="25181"/>
    <n v="621"/>
    <d v="2001-06-13T00:00:00"/>
    <x v="1"/>
    <n v="9994009"/>
    <x v="8"/>
    <x v="0"/>
    <n v="357943.21"/>
    <n v="74476"/>
    <n v="74339.19"/>
    <n v="74476"/>
    <n v="4.8150000000000004"/>
    <n v="2.68"/>
    <x v="0"/>
    <n v="199595.68"/>
    <n v="-159006.26"/>
    <n v="-158714.17065000001"/>
    <x v="1"/>
    <x v="0"/>
    <x v="1"/>
    <x v="8"/>
    <x v="0"/>
    <x v="1"/>
    <x v="0"/>
    <n v="-157153.04999999999"/>
    <n v="-157442.26"/>
    <x v="0"/>
    <x v="0"/>
    <x v="0"/>
    <n v="74339.19"/>
    <n v="157153.04999999999"/>
    <n v="0"/>
    <x v="0"/>
    <m/>
  </r>
  <r>
    <n v="25182"/>
    <n v="621"/>
    <d v="2001-06-13T00:00:00"/>
    <x v="1"/>
    <n v="9994008"/>
    <x v="8"/>
    <x v="0"/>
    <n v="576296.44999999995"/>
    <n v="119908"/>
    <n v="119687.74"/>
    <n v="119908"/>
    <n v="4.8150000000000004"/>
    <n v="2.68"/>
    <x v="0"/>
    <n v="321353.44"/>
    <n v="-256003.58"/>
    <n v="-255533.32490000004"/>
    <x v="1"/>
    <x v="0"/>
    <x v="1"/>
    <x v="8"/>
    <x v="0"/>
    <x v="1"/>
    <x v="0"/>
    <n v="-253019.88"/>
    <n v="-253485.51"/>
    <x v="0"/>
    <x v="2"/>
    <x v="0"/>
    <n v="119687.74"/>
    <n v="253019.88"/>
    <n v="0"/>
    <x v="0"/>
    <m/>
  </r>
  <r>
    <n v="25183"/>
    <n v="621"/>
    <d v="2001-06-13T00:00:00"/>
    <x v="1"/>
    <n v="9994010"/>
    <x v="8"/>
    <x v="0"/>
    <n v="138205.79999999999"/>
    <n v="28756"/>
    <n v="28703.18"/>
    <n v="28756"/>
    <n v="4.8150000000000004"/>
    <n v="2.68"/>
    <x v="0"/>
    <n v="77066.080000000002"/>
    <n v="-61394.06"/>
    <n v="-61281.289300000004"/>
    <x v="1"/>
    <x v="0"/>
    <x v="1"/>
    <x v="8"/>
    <x v="0"/>
    <x v="1"/>
    <x v="0"/>
    <n v="-60678.52"/>
    <n v="-60790.18"/>
    <x v="0"/>
    <x v="7"/>
    <x v="0"/>
    <n v="28703.18"/>
    <n v="60678.52"/>
    <n v="0"/>
    <x v="0"/>
    <m/>
  </r>
  <r>
    <n v="25184"/>
    <n v="621"/>
    <d v="2001-06-13T00:00:00"/>
    <x v="1"/>
    <n v="9994011"/>
    <x v="8"/>
    <x v="0"/>
    <n v="1994.55"/>
    <n v="415"/>
    <n v="414.24"/>
    <n v="415"/>
    <n v="4.8150000000000004"/>
    <n v="2.68"/>
    <x v="0"/>
    <n v="1112.2"/>
    <n v="-886.02499999999998"/>
    <n v="-884.40240000000017"/>
    <x v="1"/>
    <x v="0"/>
    <x v="1"/>
    <x v="8"/>
    <x v="0"/>
    <x v="1"/>
    <x v="0"/>
    <n v="-875.7"/>
    <n v="-877.31"/>
    <x v="0"/>
    <x v="5"/>
    <x v="0"/>
    <n v="414.24"/>
    <n v="875.7"/>
    <n v="0"/>
    <x v="0"/>
    <m/>
  </r>
  <r>
    <n v="25185"/>
    <n v="621"/>
    <d v="2001-06-13T00:00:00"/>
    <x v="1"/>
    <n v="9994012"/>
    <x v="8"/>
    <x v="0"/>
    <n v="3109.58"/>
    <n v="647"/>
    <n v="645.80999999999995"/>
    <n v="647"/>
    <n v="4.8150000000000004"/>
    <n v="2.68"/>
    <x v="0"/>
    <n v="1733.96"/>
    <n v="-1381.345"/>
    <n v="-1378.8043500000001"/>
    <x v="1"/>
    <x v="0"/>
    <x v="1"/>
    <x v="8"/>
    <x v="0"/>
    <x v="1"/>
    <x v="0"/>
    <n v="-1365.25"/>
    <n v="-1367.76"/>
    <x v="0"/>
    <x v="6"/>
    <x v="0"/>
    <n v="645.80999999999995"/>
    <n v="1365.25"/>
    <n v="0"/>
    <x v="0"/>
    <m/>
  </r>
  <r>
    <n v="25296"/>
    <n v="665"/>
    <d v="2001-06-21T00:00:00"/>
    <x v="1"/>
    <n v="9994111"/>
    <x v="8"/>
    <x v="0"/>
    <n v="1491385.39"/>
    <n v="340000"/>
    <n v="339375.44"/>
    <n v="340000"/>
    <n v="4.3944999999999999"/>
    <n v="2.68"/>
    <x v="0"/>
    <n v="911200"/>
    <n v="-582930"/>
    <n v="-581859.19187999994"/>
    <x v="1"/>
    <x v="0"/>
    <x v="1"/>
    <x v="8"/>
    <x v="0"/>
    <x v="1"/>
    <x v="0"/>
    <n v="-574732.31000000006"/>
    <n v="-575790"/>
    <x v="0"/>
    <x v="0"/>
    <x v="0"/>
    <n v="339375.44"/>
    <n v="574732.31000000006"/>
    <n v="0"/>
    <x v="0"/>
    <m/>
  </r>
  <r>
    <n v="26646"/>
    <n v="725"/>
    <d v="2001-07-09T00:00:00"/>
    <x v="1"/>
    <n v="9995438"/>
    <x v="8"/>
    <x v="0"/>
    <n v="307284.90000000002"/>
    <n v="75900"/>
    <n v="75760.58"/>
    <n v="75900"/>
    <n v="4.056"/>
    <n v="2.68"/>
    <x v="0"/>
    <n v="203412"/>
    <n v="-104438.39999999999"/>
    <n v="-104246.55807999999"/>
    <x v="1"/>
    <x v="0"/>
    <x v="1"/>
    <x v="8"/>
    <x v="0"/>
    <x v="1"/>
    <x v="0"/>
    <n v="-102655.58"/>
    <n v="-102844.5"/>
    <x v="0"/>
    <x v="0"/>
    <x v="0"/>
    <n v="75760.58"/>
    <n v="102655.58"/>
    <n v="0"/>
    <x v="0"/>
    <m/>
  </r>
  <r>
    <n v="26703"/>
    <n v="736"/>
    <d v="2001-07-13T00:00:00"/>
    <x v="1"/>
    <n v="9995492"/>
    <x v="8"/>
    <x v="0"/>
    <n v="262017.81"/>
    <n v="70000"/>
    <n v="69871.41"/>
    <n v="70000"/>
    <n v="3.75"/>
    <n v="2.68"/>
    <x v="0"/>
    <n v="187600"/>
    <n v="-74900"/>
    <n v="-74762.408699999985"/>
    <x v="1"/>
    <x v="0"/>
    <x v="1"/>
    <x v="8"/>
    <x v="0"/>
    <x v="1"/>
    <x v="0"/>
    <n v="-73295.11"/>
    <n v="-73430"/>
    <x v="0"/>
    <x v="1"/>
    <x v="0"/>
    <n v="69871.41"/>
    <n v="73295.11"/>
    <n v="0"/>
    <x v="0"/>
    <m/>
  </r>
  <r>
    <n v="26732"/>
    <n v="747"/>
    <d v="2001-07-16T00:00:00"/>
    <x v="1"/>
    <n v="9995521"/>
    <x v="8"/>
    <x v="0"/>
    <n v="736953.78"/>
    <n v="202000"/>
    <n v="201628.94"/>
    <n v="202000"/>
    <n v="3.6549999999999998"/>
    <n v="2.68"/>
    <x v="0"/>
    <n v="541360"/>
    <n v="-196950"/>
    <n v="-196588.21649999992"/>
    <x v="1"/>
    <x v="0"/>
    <x v="1"/>
    <x v="8"/>
    <x v="0"/>
    <x v="1"/>
    <x v="0"/>
    <n v="-192354.01"/>
    <n v="-192708"/>
    <x v="0"/>
    <x v="2"/>
    <x v="0"/>
    <n v="201628.94"/>
    <n v="192354.01"/>
    <n v="0"/>
    <x v="0"/>
    <m/>
  </r>
  <r>
    <n v="26849"/>
    <n v="768"/>
    <d v="2001-07-26T00:00:00"/>
    <x v="1"/>
    <n v="9995637"/>
    <x v="8"/>
    <x v="0"/>
    <n v="59172.3"/>
    <n v="14970"/>
    <n v="14942.5"/>
    <n v="14970"/>
    <n v="3.96"/>
    <n v="2.68"/>
    <x v="0"/>
    <n v="40119.599999999999"/>
    <n v="-19161.599999999999"/>
    <n v="-19126.400000000001"/>
    <x v="1"/>
    <x v="0"/>
    <x v="1"/>
    <x v="8"/>
    <x v="0"/>
    <x v="1"/>
    <x v="0"/>
    <n v="-18812.61"/>
    <n v="-18847.23"/>
    <x v="0"/>
    <x v="2"/>
    <x v="0"/>
    <n v="14942.5"/>
    <n v="18812.61"/>
    <n v="0"/>
    <x v="0"/>
    <m/>
  </r>
  <r>
    <n v="26890"/>
    <n v="776"/>
    <d v="2001-07-30T00:00:00"/>
    <x v="1"/>
    <n v="9995662"/>
    <x v="8"/>
    <x v="0"/>
    <n v="593333.07999999996"/>
    <n v="155000"/>
    <n v="154715.28"/>
    <n v="155000"/>
    <n v="3.835"/>
    <n v="2.68"/>
    <x v="0"/>
    <n v="415400"/>
    <n v="-179025"/>
    <n v="-178696.14839999998"/>
    <x v="1"/>
    <x v="0"/>
    <x v="1"/>
    <x v="8"/>
    <x v="0"/>
    <x v="1"/>
    <x v="0"/>
    <n v="-175447.12"/>
    <n v="-175770"/>
    <x v="0"/>
    <x v="1"/>
    <x v="0"/>
    <n v="154715.28"/>
    <n v="175447.12"/>
    <n v="0"/>
    <x v="0"/>
    <m/>
  </r>
  <r>
    <n v="26896"/>
    <n v="777"/>
    <d v="2001-07-30T00:00:00"/>
    <x v="1"/>
    <n v="9995667"/>
    <x v="8"/>
    <x v="0"/>
    <n v="299760.84999999998"/>
    <n v="77500"/>
    <n v="77357.64"/>
    <n v="77500"/>
    <n v="3.875"/>
    <n v="2.68"/>
    <x v="0"/>
    <n v="207700"/>
    <n v="-92612.5"/>
    <n v="-92442.379799999981"/>
    <x v="1"/>
    <x v="0"/>
    <x v="1"/>
    <x v="8"/>
    <x v="0"/>
    <x v="1"/>
    <x v="0"/>
    <n v="-90817.87"/>
    <n v="-90985"/>
    <x v="0"/>
    <x v="1"/>
    <x v="0"/>
    <n v="77357.64"/>
    <n v="90817.87"/>
    <n v="0"/>
    <x v="0"/>
    <m/>
  </r>
  <r>
    <n v="26901"/>
    <n v="780"/>
    <d v="2001-07-30T00:00:00"/>
    <x v="1"/>
    <n v="9995670"/>
    <x v="8"/>
    <x v="0"/>
    <n v="594106.66"/>
    <n v="155000"/>
    <n v="154715.28"/>
    <n v="155000"/>
    <n v="3.84"/>
    <n v="2.68"/>
    <x v="0"/>
    <n v="415400"/>
    <n v="-179800"/>
    <n v="-179469.72479999994"/>
    <x v="1"/>
    <x v="0"/>
    <x v="1"/>
    <x v="8"/>
    <x v="0"/>
    <x v="1"/>
    <x v="0"/>
    <n v="-176220.7"/>
    <n v="-176545"/>
    <x v="0"/>
    <x v="1"/>
    <x v="0"/>
    <n v="154715.28"/>
    <n v="176220.7"/>
    <n v="0"/>
    <x v="0"/>
    <m/>
  </r>
  <r>
    <n v="26904"/>
    <n v="709"/>
    <d v="2001-07-31T00:00:00"/>
    <x v="1"/>
    <n v="9994223"/>
    <x v="8"/>
    <x v="0"/>
    <n v="40854.81"/>
    <n v="10000"/>
    <n v="9981.6299999999992"/>
    <n v="10000"/>
    <n v="4.093"/>
    <n v="2.68"/>
    <x v="0"/>
    <n v="26800"/>
    <n v="-14130"/>
    <n v="-14104.043189999997"/>
    <x v="1"/>
    <x v="0"/>
    <x v="1"/>
    <x v="8"/>
    <x v="0"/>
    <x v="1"/>
    <x v="0"/>
    <n v="-13894.43"/>
    <n v="-13920"/>
    <x v="0"/>
    <x v="0"/>
    <x v="0"/>
    <n v="9981.6299999999992"/>
    <n v="13894.43"/>
    <n v="0"/>
    <x v="0"/>
    <m/>
  </r>
  <r>
    <n v="27127"/>
    <n v="821"/>
    <d v="2001-08-15T00:00:00"/>
    <x v="1"/>
    <n v="9995822"/>
    <x v="8"/>
    <x v="0"/>
    <n v="1008999.13"/>
    <n v="264000"/>
    <n v="263515.05"/>
    <n v="264000"/>
    <n v="3.8290000000000002"/>
    <n v="2.68"/>
    <x v="0"/>
    <n v="707520"/>
    <n v="-303336"/>
    <n v="-302778.79245000001"/>
    <x v="1"/>
    <x v="0"/>
    <x v="1"/>
    <x v="8"/>
    <x v="0"/>
    <x v="1"/>
    <x v="0"/>
    <n v="-297244.98"/>
    <n v="-297792"/>
    <x v="0"/>
    <x v="0"/>
    <x v="0"/>
    <n v="263515.05"/>
    <n v="297244.98"/>
    <n v="0"/>
    <x v="0"/>
    <m/>
  </r>
  <r>
    <n v="27131"/>
    <n v="821"/>
    <d v="2001-08-15T00:00:00"/>
    <x v="1"/>
    <n v="9995826"/>
    <x v="8"/>
    <x v="0"/>
    <n v="66884.41"/>
    <n v="17500"/>
    <n v="17467.849999999999"/>
    <n v="17500"/>
    <n v="3.8290000000000002"/>
    <n v="2.68"/>
    <x v="0"/>
    <n v="46900"/>
    <n v="-20107.5"/>
    <n v="-20070.559649999999"/>
    <x v="1"/>
    <x v="0"/>
    <x v="1"/>
    <x v="8"/>
    <x v="0"/>
    <x v="1"/>
    <x v="0"/>
    <n v="-19703.740000000002"/>
    <n v="-19740"/>
    <x v="0"/>
    <x v="8"/>
    <x v="0"/>
    <n v="17467.849999999999"/>
    <n v="19703.740000000002"/>
    <n v="0"/>
    <x v="0"/>
    <m/>
  </r>
  <r>
    <n v="28056"/>
    <n v="404"/>
    <d v="2001-09-10T00:00:00"/>
    <x v="1"/>
    <n v="9993136"/>
    <x v="8"/>
    <x v="0"/>
    <n v="58941.53"/>
    <n v="10000"/>
    <n v="9981.6299999999992"/>
    <n v="10000"/>
    <n v="5.9050000000000002"/>
    <n v="2.68"/>
    <x v="0"/>
    <n v="26800"/>
    <n v="-32250"/>
    <n v="-32190.756749999997"/>
    <x v="1"/>
    <x v="0"/>
    <x v="1"/>
    <x v="8"/>
    <x v="0"/>
    <x v="1"/>
    <x v="0"/>
    <n v="-31981.14"/>
    <n v="-32040"/>
    <x v="0"/>
    <x v="5"/>
    <x v="0"/>
    <n v="9981.6299999999992"/>
    <n v="31981.14"/>
    <n v="0"/>
    <x v="0"/>
    <s v="DS #000404"/>
  </r>
  <r>
    <n v="28058"/>
    <n v="782"/>
    <d v="2001-09-10T00:00:00"/>
    <x v="1"/>
    <n v="9995718"/>
    <x v="8"/>
    <x v="0"/>
    <n v="1201367.0900000001"/>
    <n v="303237"/>
    <n v="302679.96999999997"/>
    <n v="303237"/>
    <n v="3.9691000000000001"/>
    <n v="2.68"/>
    <x v="0"/>
    <n v="812675.16"/>
    <n v="-390902.81669999997"/>
    <n v="-390184.74932699994"/>
    <x v="1"/>
    <x v="0"/>
    <x v="1"/>
    <x v="8"/>
    <x v="0"/>
    <x v="1"/>
    <x v="0"/>
    <n v="-383828.47999999998"/>
    <n v="-384534.84"/>
    <x v="0"/>
    <x v="2"/>
    <x v="0"/>
    <n v="302679.96999999997"/>
    <n v="383828.47999999998"/>
    <n v="0"/>
    <x v="0"/>
    <m/>
  </r>
  <r>
    <n v="28087"/>
    <n v="832"/>
    <d v="2001-09-18T00:00:00"/>
    <x v="1"/>
    <n v="9996550"/>
    <x v="8"/>
    <x v="0"/>
    <n v="607827.89"/>
    <n v="193932"/>
    <n v="193575.76"/>
    <n v="193932"/>
    <n v="3.14"/>
    <n v="2.68"/>
    <x v="0"/>
    <n v="519737.76"/>
    <n v="-89208.72"/>
    <n v="-89044.849600000001"/>
    <x v="1"/>
    <x v="0"/>
    <x v="1"/>
    <x v="8"/>
    <x v="0"/>
    <x v="1"/>
    <x v="0"/>
    <n v="-84979.76"/>
    <n v="-85136.15"/>
    <x v="0"/>
    <x v="9"/>
    <x v="0"/>
    <n v="193575.76"/>
    <n v="84979.76"/>
    <n v="0"/>
    <x v="0"/>
    <m/>
  </r>
  <r>
    <n v="28089"/>
    <n v="832"/>
    <d v="2001-09-18T00:00:00"/>
    <x v="1"/>
    <n v="9996550"/>
    <x v="8"/>
    <x v="0"/>
    <n v="34476.550000000003"/>
    <n v="11000"/>
    <n v="10979.79"/>
    <n v="11000"/>
    <n v="3.14"/>
    <n v="2.68"/>
    <x v="0"/>
    <n v="29480"/>
    <n v="-5060"/>
    <n v="-5050.7034000000003"/>
    <x v="1"/>
    <x v="0"/>
    <x v="1"/>
    <x v="8"/>
    <x v="0"/>
    <x v="1"/>
    <x v="0"/>
    <n v="-4820.13"/>
    <n v="-4829"/>
    <x v="0"/>
    <x v="10"/>
    <x v="0"/>
    <n v="10979.79"/>
    <n v="4820.13"/>
    <n v="0"/>
    <x v="0"/>
    <m/>
  </r>
  <r>
    <n v="28091"/>
    <n v="832"/>
    <d v="2001-09-18T00:00:00"/>
    <x v="1"/>
    <n v="9996550"/>
    <x v="8"/>
    <x v="0"/>
    <n v="545519.35"/>
    <n v="174052"/>
    <n v="173732.28"/>
    <n v="174052"/>
    <n v="3.14"/>
    <n v="2.68"/>
    <x v="0"/>
    <n v="466459.36"/>
    <n v="-80063.92"/>
    <n v="-79916.848799999992"/>
    <x v="1"/>
    <x v="0"/>
    <x v="1"/>
    <x v="8"/>
    <x v="0"/>
    <x v="1"/>
    <x v="0"/>
    <n v="-76268.47"/>
    <n v="-76408.83"/>
    <x v="0"/>
    <x v="0"/>
    <x v="0"/>
    <n v="173732.28"/>
    <n v="76268.47"/>
    <n v="0"/>
    <x v="0"/>
    <m/>
  </r>
  <r>
    <n v="28112"/>
    <n v="825"/>
    <d v="2001-09-18T00:00:00"/>
    <x v="1"/>
    <n v="9995961"/>
    <x v="8"/>
    <x v="0"/>
    <n v="1665520.65"/>
    <n v="423714"/>
    <n v="422935.67"/>
    <n v="423714"/>
    <n v="3.9380000000000002"/>
    <n v="2.68"/>
    <x v="0"/>
    <n v="1135553.52"/>
    <n v="-533032.21200000006"/>
    <n v="-532053.07285999996"/>
    <x v="1"/>
    <x v="0"/>
    <x v="1"/>
    <x v="8"/>
    <x v="0"/>
    <x v="1"/>
    <x v="0"/>
    <n v="-523171.42"/>
    <n v="-524134.22"/>
    <x v="0"/>
    <x v="2"/>
    <x v="0"/>
    <n v="422935.67"/>
    <n v="523171.42"/>
    <n v="0"/>
    <x v="0"/>
    <m/>
  </r>
  <r>
    <n v="28134"/>
    <n v="823"/>
    <d v="2001-09-19T00:00:00"/>
    <x v="1"/>
    <n v="9995777"/>
    <x v="8"/>
    <x v="0"/>
    <n v="708074.64"/>
    <n v="191001"/>
    <n v="190650.14"/>
    <n v="191001"/>
    <n v="3.714"/>
    <n v="2.68"/>
    <x v="0"/>
    <n v="511882.68"/>
    <n v="-197495.03399999996"/>
    <n v="-197132.24475999997"/>
    <x v="1"/>
    <x v="0"/>
    <x v="1"/>
    <x v="8"/>
    <x v="0"/>
    <x v="1"/>
    <x v="0"/>
    <n v="-193128.6"/>
    <n v="-193484.01"/>
    <x v="0"/>
    <x v="2"/>
    <x v="0"/>
    <n v="190650.14"/>
    <n v="193128.6"/>
    <n v="0"/>
    <x v="0"/>
    <m/>
  </r>
  <r>
    <n v="28136"/>
    <n v="856"/>
    <d v="2001-09-19T00:00:00"/>
    <x v="1"/>
    <n v="9996666"/>
    <x v="8"/>
    <x v="0"/>
    <n v="21559.52"/>
    <n v="6650"/>
    <n v="6637.78"/>
    <n v="6650"/>
    <n v="3.2480000000000002"/>
    <n v="2.68"/>
    <x v="0"/>
    <n v="17822"/>
    <n v="-3777.2"/>
    <n v="-3770.2590400000004"/>
    <x v="1"/>
    <x v="0"/>
    <x v="1"/>
    <x v="8"/>
    <x v="0"/>
    <x v="1"/>
    <x v="0"/>
    <n v="-3630.87"/>
    <n v="-3637.55"/>
    <x v="0"/>
    <x v="0"/>
    <x v="0"/>
    <n v="6637.78"/>
    <n v="3630.87"/>
    <n v="0"/>
    <x v="0"/>
    <m/>
  </r>
  <r>
    <n v="28137"/>
    <n v="856"/>
    <d v="2001-09-19T00:00:00"/>
    <x v="1"/>
    <n v="9996666"/>
    <x v="8"/>
    <x v="0"/>
    <n v="113159.94"/>
    <n v="34904"/>
    <n v="34839.879999999997"/>
    <n v="34904"/>
    <n v="3.2480000000000002"/>
    <n v="2.68"/>
    <x v="0"/>
    <n v="93542.720000000001"/>
    <n v="-19825.472000000002"/>
    <n v="-19789.05184"/>
    <x v="1"/>
    <x v="0"/>
    <x v="1"/>
    <x v="8"/>
    <x v="0"/>
    <x v="1"/>
    <x v="0"/>
    <n v="-19057.419999999998"/>
    <n v="-19092.490000000002"/>
    <x v="0"/>
    <x v="10"/>
    <x v="0"/>
    <n v="34839.879999999997"/>
    <n v="19057.419999999998"/>
    <n v="0"/>
    <x v="0"/>
    <m/>
  </r>
  <r>
    <n v="28140"/>
    <n v="856"/>
    <d v="2001-09-19T00:00:00"/>
    <x v="1"/>
    <n v="9996666"/>
    <x v="8"/>
    <x v="0"/>
    <n v="1291470.5900000001"/>
    <n v="398352"/>
    <n v="397620.25"/>
    <n v="398352"/>
    <n v="3.2480000000000002"/>
    <n v="2.68"/>
    <x v="0"/>
    <n v="1067583.3600000001"/>
    <n v="-226263.93600000002"/>
    <n v="-225848.30200000003"/>
    <x v="1"/>
    <x v="0"/>
    <x v="1"/>
    <x v="8"/>
    <x v="0"/>
    <x v="1"/>
    <x v="0"/>
    <n v="-217498.28"/>
    <n v="-217898.54"/>
    <x v="0"/>
    <x v="2"/>
    <x v="0"/>
    <n v="397620.25"/>
    <n v="217498.28"/>
    <n v="0"/>
    <x v="0"/>
    <m/>
  </r>
  <r>
    <n v="28141"/>
    <n v="856"/>
    <d v="2001-09-19T00:00:00"/>
    <x v="1"/>
    <n v="9996666"/>
    <x v="8"/>
    <x v="0"/>
    <n v="162587.99"/>
    <n v="50150"/>
    <n v="50057.88"/>
    <n v="50150"/>
    <n v="3.2480000000000002"/>
    <n v="2.68"/>
    <x v="0"/>
    <n v="134402"/>
    <n v="-28485.200000000001"/>
    <n v="-28432.875840000001"/>
    <x v="1"/>
    <x v="0"/>
    <x v="1"/>
    <x v="8"/>
    <x v="0"/>
    <x v="1"/>
    <x v="0"/>
    <n v="-27381.66"/>
    <n v="-27432.05"/>
    <x v="0"/>
    <x v="7"/>
    <x v="0"/>
    <n v="50057.88"/>
    <n v="27381.66"/>
    <n v="0"/>
    <x v="0"/>
    <m/>
  </r>
  <r>
    <n v="28142"/>
    <n v="856"/>
    <d v="2001-09-19T00:00:00"/>
    <x v="1"/>
    <n v="9996666"/>
    <x v="8"/>
    <x v="0"/>
    <n v="305133.71999999997"/>
    <n v="94118"/>
    <n v="93945.11"/>
    <n v="94118"/>
    <n v="3.2480000000000002"/>
    <n v="2.68"/>
    <x v="0"/>
    <n v="252236.24"/>
    <n v="-53459.024000000005"/>
    <n v="-53360.822480000003"/>
    <x v="1"/>
    <x v="0"/>
    <x v="1"/>
    <x v="8"/>
    <x v="0"/>
    <x v="1"/>
    <x v="0"/>
    <n v="-51387.98"/>
    <n v="-51482.55"/>
    <x v="0"/>
    <x v="9"/>
    <x v="0"/>
    <n v="93945.11"/>
    <n v="51387.98"/>
    <n v="0"/>
    <x v="0"/>
    <m/>
  </r>
  <r>
    <n v="28143"/>
    <n v="856"/>
    <d v="2001-09-19T00:00:00"/>
    <x v="1"/>
    <n v="9996666"/>
    <x v="8"/>
    <x v="0"/>
    <n v="122892.53"/>
    <n v="37906"/>
    <n v="37836.370000000003"/>
    <n v="37906"/>
    <n v="3.2480000000000002"/>
    <n v="2.68"/>
    <x v="0"/>
    <n v="101588.08"/>
    <n v="-21530.608000000004"/>
    <n v="-21491.058160000004"/>
    <x v="1"/>
    <x v="0"/>
    <x v="1"/>
    <x v="8"/>
    <x v="0"/>
    <x v="1"/>
    <x v="0"/>
    <n v="-20696.490000000002"/>
    <n v="-20734.580000000002"/>
    <x v="0"/>
    <x v="5"/>
    <x v="0"/>
    <n v="37836.370000000003"/>
    <n v="20696.490000000002"/>
    <n v="0"/>
    <x v="0"/>
    <m/>
  </r>
  <r>
    <n v="28333"/>
    <n v="879"/>
    <d v="2001-09-27T00:00:00"/>
    <x v="1"/>
    <n v="9996817"/>
    <x v="8"/>
    <x v="0"/>
    <n v="850353.84"/>
    <n v="289080"/>
    <n v="288548.98"/>
    <n v="289080"/>
    <n v="2.9470000000000001"/>
    <n v="2.68"/>
    <x v="0"/>
    <n v="774734.4"/>
    <n v="-77184.36"/>
    <n v="-77042.577659999966"/>
    <x v="1"/>
    <x v="0"/>
    <x v="1"/>
    <x v="8"/>
    <x v="0"/>
    <x v="1"/>
    <x v="0"/>
    <n v="-70983.05"/>
    <n v="-71113.679999999993"/>
    <x v="0"/>
    <x v="0"/>
    <x v="0"/>
    <n v="288548.98"/>
    <n v="70983.05"/>
    <n v="0"/>
    <x v="0"/>
    <m/>
  </r>
  <r>
    <n v="28334"/>
    <n v="879"/>
    <d v="2001-09-27T00:00:00"/>
    <x v="1"/>
    <n v="9996817"/>
    <x v="8"/>
    <x v="0"/>
    <n v="35828.519999999997"/>
    <n v="12180"/>
    <n v="12157.63"/>
    <n v="12180"/>
    <n v="2.9470000000000001"/>
    <n v="2.68"/>
    <x v="0"/>
    <n v="32642.400000000001"/>
    <n v="-3252.06"/>
    <n v="-3246.0872099999988"/>
    <x v="1"/>
    <x v="0"/>
    <x v="1"/>
    <x v="8"/>
    <x v="0"/>
    <x v="1"/>
    <x v="0"/>
    <n v="-2990.78"/>
    <n v="-2996.28"/>
    <x v="0"/>
    <x v="1"/>
    <x v="0"/>
    <n v="12157.63"/>
    <n v="2990.78"/>
    <n v="0"/>
    <x v="0"/>
    <m/>
  </r>
  <r>
    <n v="28441"/>
    <n v="890"/>
    <d v="2001-10-15T00:00:00"/>
    <x v="1"/>
    <n v="9996844"/>
    <x v="8"/>
    <x v="0"/>
    <n v="661407.80000000005"/>
    <n v="232500"/>
    <n v="232072.91"/>
    <n v="232500"/>
    <n v="2.85"/>
    <n v="2.68"/>
    <x v="0"/>
    <n v="623100"/>
    <n v="-39525"/>
    <n v="-39452.394699999983"/>
    <x v="1"/>
    <x v="0"/>
    <x v="1"/>
    <x v="8"/>
    <x v="0"/>
    <x v="1"/>
    <x v="0"/>
    <n v="-34578.86"/>
    <n v="-34642.5"/>
    <x v="0"/>
    <x v="0"/>
    <x v="0"/>
    <n v="232072.91"/>
    <n v="34578.86"/>
    <n v="0"/>
    <x v="0"/>
    <m/>
  </r>
  <r>
    <n v="22129"/>
    <n v="216"/>
    <d v="2001-01-17T00:00:00"/>
    <x v="2"/>
    <n v="9991383"/>
    <x v="0"/>
    <x v="0"/>
    <n v="-247116.08"/>
    <n v="-800000"/>
    <n v="-797148.64"/>
    <n v="800000"/>
    <n v="0.31"/>
    <n v="0.14499999999999999"/>
    <x v="0"/>
    <n v="-116000"/>
    <n v="132000"/>
    <n v="131529.52560000002"/>
    <x v="0"/>
    <x v="0"/>
    <x v="0"/>
    <x v="0"/>
    <x v="0"/>
    <x v="0"/>
    <x v="0"/>
    <n v="103629.32"/>
    <n v="104000"/>
    <x v="0"/>
    <x v="0"/>
    <x v="0"/>
    <n v="0"/>
    <n v="-103629.32"/>
    <n v="-797148.64"/>
    <x v="0"/>
    <s v="DS #000216 Basis hedge on storage withdrawals for TCO"/>
  </r>
  <r>
    <n v="20101"/>
    <m/>
    <d v="2000-09-05T00:00:00"/>
    <x v="2"/>
    <n v="320059"/>
    <x v="0"/>
    <x v="0"/>
    <n v="151956.46"/>
    <n v="500000"/>
    <n v="498217.9"/>
    <n v="500000"/>
    <n v="0.30499999999999999"/>
    <n v="0.16500000000000001"/>
    <x v="0"/>
    <n v="82500"/>
    <n v="-70000"/>
    <n v="-69750.505999999994"/>
    <x v="0"/>
    <x v="0"/>
    <x v="0"/>
    <x v="0"/>
    <x v="0"/>
    <x v="1"/>
    <x v="0"/>
    <n v="-62277.24"/>
    <n v="-62500"/>
    <x v="0"/>
    <x v="0"/>
    <x v="0"/>
    <n v="0"/>
    <n v="62277.24"/>
    <n v="498217.9"/>
    <x v="0"/>
    <s v="Purchashed from Dick Jenkins"/>
  </r>
  <r>
    <n v="20103"/>
    <m/>
    <d v="2000-09-07T00:00:00"/>
    <x v="2"/>
    <n v="320061"/>
    <x v="0"/>
    <x v="0"/>
    <n v="100141.8"/>
    <n v="300000"/>
    <n v="298930.74"/>
    <n v="300000"/>
    <n v="0.33500000000000002"/>
    <n v="0.16500000000000001"/>
    <x v="0"/>
    <n v="49500"/>
    <n v="-51000"/>
    <n v="-50818.2258"/>
    <x v="0"/>
    <x v="0"/>
    <x v="0"/>
    <x v="0"/>
    <x v="0"/>
    <x v="1"/>
    <x v="0"/>
    <n v="-46334.26"/>
    <n v="-46500"/>
    <x v="0"/>
    <x v="0"/>
    <x v="0"/>
    <n v="0"/>
    <n v="46334.26"/>
    <n v="298930.74"/>
    <x v="0"/>
    <s v="Purchased Basis from Dick Jenkins through Mike Garred"/>
  </r>
  <r>
    <n v="20894"/>
    <n v="61"/>
    <d v="2000-11-07T00:00:00"/>
    <x v="2"/>
    <n v="9990546"/>
    <x v="0"/>
    <x v="0"/>
    <n v="33480.239999999998"/>
    <n v="120000"/>
    <n v="119572.3"/>
    <n v="120000"/>
    <n v="0.28000000000000003"/>
    <n v="0.16500000000000001"/>
    <x v="0"/>
    <n v="19800"/>
    <n v="-13800"/>
    <n v="-13750.814500000002"/>
    <x v="0"/>
    <x v="0"/>
    <x v="0"/>
    <x v="0"/>
    <x v="0"/>
    <x v="1"/>
    <x v="0"/>
    <n v="-11957.23"/>
    <n v="-12000"/>
    <x v="0"/>
    <x v="0"/>
    <x v="0"/>
    <n v="0"/>
    <n v="11957.23"/>
    <n v="119572.3"/>
    <x v="0"/>
    <s v="DS #000061 Orig put in at 12,000/mo s/b 120,000."/>
  </r>
  <r>
    <n v="21687"/>
    <n v="91"/>
    <d v="2000-12-06T00:00:00"/>
    <x v="2"/>
    <n v="9991104"/>
    <x v="0"/>
    <x v="0"/>
    <n v="57170.5"/>
    <n v="150000"/>
    <n v="149465.37"/>
    <n v="150000"/>
    <n v="0.38250000000000001"/>
    <n v="0.16500000000000001"/>
    <x v="0"/>
    <n v="24750"/>
    <n v="-32625"/>
    <n v="-32508.717975"/>
    <x v="0"/>
    <x v="0"/>
    <x v="0"/>
    <x v="0"/>
    <x v="0"/>
    <x v="1"/>
    <x v="0"/>
    <n v="-30266.74"/>
    <n v="-30375"/>
    <x v="0"/>
    <x v="0"/>
    <x v="0"/>
    <n v="0"/>
    <n v="30266.74"/>
    <n v="149465.37"/>
    <x v="0"/>
    <s v="DS #000091"/>
  </r>
  <r>
    <n v="21716"/>
    <m/>
    <d v="2000-12-12T00:00:00"/>
    <x v="2"/>
    <n v="9991088"/>
    <x v="0"/>
    <x v="0"/>
    <n v="92668.53"/>
    <n v="300000"/>
    <n v="298930.74"/>
    <n v="300000"/>
    <n v="0.31"/>
    <n v="0.16500000000000001"/>
    <x v="0"/>
    <n v="49500"/>
    <n v="-43500"/>
    <n v="-43344.957299999995"/>
    <x v="0"/>
    <x v="0"/>
    <x v="0"/>
    <x v="0"/>
    <x v="0"/>
    <x v="1"/>
    <x v="0"/>
    <n v="-38861"/>
    <n v="-39000"/>
    <x v="0"/>
    <x v="0"/>
    <x v="0"/>
    <n v="0"/>
    <n v="38861"/>
    <n v="298930.74"/>
    <x v="0"/>
    <s v="Recreation of Deal 21669 - Added February 2002"/>
  </r>
  <r>
    <n v="22720"/>
    <n v="182"/>
    <d v="2001-03-02T00:00:00"/>
    <x v="2"/>
    <n v="9991298"/>
    <x v="0"/>
    <x v="0"/>
    <n v="50818.23"/>
    <n v="150000"/>
    <n v="149465.37"/>
    <n v="150000"/>
    <n v="0.34"/>
    <n v="0.16500000000000001"/>
    <x v="0"/>
    <n v="24750"/>
    <n v="-26250"/>
    <n v="-26156.439750000001"/>
    <x v="0"/>
    <x v="0"/>
    <x v="0"/>
    <x v="0"/>
    <x v="0"/>
    <x v="1"/>
    <x v="0"/>
    <n v="-23914.46"/>
    <n v="-24000"/>
    <x v="0"/>
    <x v="0"/>
    <x v="0"/>
    <n v="0"/>
    <n v="23914.46"/>
    <n v="149465.37"/>
    <x v="0"/>
    <s v="DS #000182"/>
  </r>
  <r>
    <n v="25098"/>
    <n v="437"/>
    <d v="2001-06-07T00:00:00"/>
    <x v="2"/>
    <n v="9993933"/>
    <x v="0"/>
    <x v="0"/>
    <n v="12337.73"/>
    <n v="46724"/>
    <n v="46557.47"/>
    <n v="46724"/>
    <n v="0.26500000000000001"/>
    <n v="0.16500000000000001"/>
    <x v="0"/>
    <n v="7709.46"/>
    <n v="-4672.3999999999996"/>
    <n v="-4655.7470000000003"/>
    <x v="0"/>
    <x v="0"/>
    <x v="0"/>
    <x v="0"/>
    <x v="0"/>
    <x v="1"/>
    <x v="0"/>
    <n v="-3957.38"/>
    <n v="-3971.54"/>
    <x v="0"/>
    <x v="0"/>
    <x v="0"/>
    <n v="0"/>
    <n v="3957.38"/>
    <n v="46557.47"/>
    <x v="0"/>
    <m/>
  </r>
  <r>
    <n v="28361"/>
    <n v="901"/>
    <d v="2001-10-03T00:00:00"/>
    <x v="2"/>
    <n v="9996870"/>
    <x v="0"/>
    <x v="0"/>
    <n v="33131.49"/>
    <n v="140000"/>
    <n v="139501.01"/>
    <n v="140000"/>
    <n v="0.23749999999999999"/>
    <n v="0.16500000000000001"/>
    <x v="0"/>
    <n v="23100"/>
    <n v="-10150"/>
    <n v="-10113.823224999998"/>
    <x v="0"/>
    <x v="0"/>
    <x v="0"/>
    <x v="0"/>
    <x v="0"/>
    <x v="1"/>
    <x v="0"/>
    <n v="-8021.31"/>
    <n v="-8050"/>
    <x v="0"/>
    <x v="0"/>
    <x v="0"/>
    <n v="0"/>
    <n v="8021.31"/>
    <n v="139501.01"/>
    <x v="0"/>
    <m/>
  </r>
  <r>
    <n v="28362"/>
    <n v="901"/>
    <d v="2001-10-03T00:00:00"/>
    <x v="2"/>
    <n v="9996871"/>
    <x v="0"/>
    <x v="0"/>
    <n v="33131.49"/>
    <n v="140000"/>
    <n v="139501.01"/>
    <n v="140000"/>
    <n v="0.23749999999999999"/>
    <n v="0.16500000000000001"/>
    <x v="0"/>
    <n v="23100"/>
    <n v="-10150"/>
    <n v="-10113.823224999998"/>
    <x v="0"/>
    <x v="0"/>
    <x v="0"/>
    <x v="0"/>
    <x v="0"/>
    <x v="1"/>
    <x v="0"/>
    <n v="-8021.31"/>
    <n v="-8050"/>
    <x v="0"/>
    <x v="0"/>
    <x v="0"/>
    <n v="0"/>
    <n v="8021.31"/>
    <n v="139501.01"/>
    <x v="0"/>
    <m/>
  </r>
  <r>
    <n v="9934"/>
    <m/>
    <d v="2000-07-07T00:00:00"/>
    <x v="2"/>
    <n v="319934"/>
    <x v="3"/>
    <x v="0"/>
    <n v="8.06"/>
    <n v="622"/>
    <n v="619.78"/>
    <n v="622"/>
    <n v="1.2999999999999999E-2"/>
    <n v="-0.03"/>
    <x v="0"/>
    <n v="-18.66"/>
    <n v="-26.745999999999999"/>
    <n v="-26.650539999999996"/>
    <x v="0"/>
    <x v="0"/>
    <x v="0"/>
    <x v="3"/>
    <x v="0"/>
    <x v="1"/>
    <x v="0"/>
    <n v="-35.950000000000003"/>
    <n v="-36.08"/>
    <x v="0"/>
    <x v="2"/>
    <x v="0"/>
    <n v="0"/>
    <n v="35.950000000000003"/>
    <n v="619.78"/>
    <x v="0"/>
    <s v="Sonat Buy Financial - N67489.B"/>
  </r>
  <r>
    <n v="20890"/>
    <m/>
    <d v="2000-11-06T00:00:00"/>
    <x v="2"/>
    <n v="319933"/>
    <x v="3"/>
    <x v="0"/>
    <n v="-10.14"/>
    <n v="407"/>
    <n v="405.55"/>
    <n v="407"/>
    <n v="-2.5000000000000001E-2"/>
    <n v="-0.03"/>
    <x v="0"/>
    <n v="-12.21"/>
    <n v="-2.0350000000000001"/>
    <n v="-2.0277499999999988"/>
    <x v="0"/>
    <x v="0"/>
    <x v="0"/>
    <x v="3"/>
    <x v="0"/>
    <x v="1"/>
    <x v="0"/>
    <n v="-8.11"/>
    <n v="-8.14"/>
    <x v="0"/>
    <x v="2"/>
    <x v="0"/>
    <n v="0"/>
    <n v="8.11"/>
    <n v="405.55"/>
    <x v="0"/>
    <s v="Sonat Financial Buy - N73427.B Input as Physical s/b Financi"/>
  </r>
  <r>
    <n v="22564"/>
    <n v="306"/>
    <d v="2001-02-15T00:00:00"/>
    <x v="2"/>
    <n v="9991595"/>
    <x v="3"/>
    <x v="0"/>
    <n v="-498.22"/>
    <n v="100000"/>
    <n v="99643.58"/>
    <n v="100000"/>
    <n v="-5.0000000000000001E-3"/>
    <n v="-0.03"/>
    <x v="0"/>
    <n v="-3000"/>
    <n v="-2500"/>
    <n v="-2491.0895"/>
    <x v="0"/>
    <x v="0"/>
    <x v="0"/>
    <x v="3"/>
    <x v="0"/>
    <x v="1"/>
    <x v="0"/>
    <n v="-3985.74"/>
    <n v="-4000"/>
    <x v="0"/>
    <x v="2"/>
    <x v="0"/>
    <n v="0"/>
    <n v="3985.74"/>
    <n v="99643.58"/>
    <x v="0"/>
    <s v="DS #000306"/>
  </r>
  <r>
    <n v="27284"/>
    <n v="824"/>
    <d v="2001-08-20T00:00:00"/>
    <x v="2"/>
    <n v="9995964"/>
    <x v="3"/>
    <x v="0"/>
    <n v="-8398.42"/>
    <n v="674277"/>
    <n v="671873.74"/>
    <n v="674277"/>
    <n v="-1.2500000000000001E-2"/>
    <n v="-0.03"/>
    <x v="0"/>
    <n v="-20228.310000000001"/>
    <n v="-11799.847499999998"/>
    <n v="-11757.790449999999"/>
    <x v="0"/>
    <x v="0"/>
    <x v="0"/>
    <x v="3"/>
    <x v="0"/>
    <x v="1"/>
    <x v="0"/>
    <n v="-21835.9"/>
    <n v="-21914"/>
    <x v="0"/>
    <x v="2"/>
    <x v="0"/>
    <n v="0"/>
    <n v="21835.9"/>
    <n v="671873.74"/>
    <x v="0"/>
    <m/>
  </r>
  <r>
    <n v="9941"/>
    <m/>
    <d v="2000-07-07T00:00:00"/>
    <x v="2"/>
    <n v="319941"/>
    <x v="4"/>
    <x v="0"/>
    <n v="142.85"/>
    <n v="-3584"/>
    <n v="-3571.23"/>
    <n v="3584"/>
    <n v="-0.04"/>
    <n v="-5.5E-2"/>
    <x v="0"/>
    <n v="197.12"/>
    <n v="53.76"/>
    <n v="53.568449999999999"/>
    <x v="0"/>
    <x v="0"/>
    <x v="0"/>
    <x v="4"/>
    <x v="0"/>
    <x v="0"/>
    <x v="0"/>
    <n v="89.28"/>
    <n v="89.6"/>
    <x v="0"/>
    <x v="0"/>
    <x v="0"/>
    <n v="0"/>
    <n v="-89.28"/>
    <n v="-3571.23"/>
    <x v="0"/>
    <s v="Tetco-ELA Sale Financial - N73425.A"/>
  </r>
  <r>
    <n v="9952"/>
    <m/>
    <d v="2000-07-07T00:00:00"/>
    <x v="2"/>
    <n v="319952"/>
    <x v="5"/>
    <x v="0"/>
    <n v="1359.3"/>
    <n v="3248"/>
    <n v="3236.42"/>
    <n v="3248"/>
    <n v="0.42"/>
    <n v="0.82"/>
    <x v="0"/>
    <n v="2663.36"/>
    <n v="1299.2"/>
    <n v="1294.568"/>
    <x v="0"/>
    <x v="0"/>
    <x v="0"/>
    <x v="5"/>
    <x v="0"/>
    <x v="1"/>
    <x v="0"/>
    <n v="1585.85"/>
    <n v="1591.52"/>
    <x v="0"/>
    <x v="0"/>
    <x v="0"/>
    <n v="0"/>
    <n v="-1585.85"/>
    <n v="3236.42"/>
    <x v="0"/>
    <s v="TetcoM3 Buy Financial - N73425.8"/>
  </r>
  <r>
    <n v="27285"/>
    <n v="822"/>
    <d v="2001-08-20T00:00:00"/>
    <x v="2"/>
    <n v="9995965"/>
    <x v="6"/>
    <x v="0"/>
    <n v="19747.46"/>
    <n v="273353"/>
    <n v="272378.71999999997"/>
    <n v="273353"/>
    <n v="7.2499999999999995E-2"/>
    <n v="3.7499999999999999E-2"/>
    <x v="0"/>
    <n v="10250.737499999999"/>
    <n v="-9567.3549999999996"/>
    <n v="-9533.2551999999978"/>
    <x v="0"/>
    <x v="0"/>
    <x v="0"/>
    <x v="6"/>
    <x v="0"/>
    <x v="1"/>
    <x v="0"/>
    <n v="-9533.26"/>
    <n v="-9567.36"/>
    <x v="0"/>
    <x v="2"/>
    <x v="0"/>
    <n v="0"/>
    <n v="9533.26"/>
    <n v="272378.71999999997"/>
    <x v="0"/>
    <m/>
  </r>
  <r>
    <n v="26966"/>
    <n v="809"/>
    <d v="2001-08-01T00:00:00"/>
    <x v="2"/>
    <n v="9995732"/>
    <x v="7"/>
    <x v="0"/>
    <n v="-171586.25"/>
    <n v="-140000"/>
    <n v="-139501.01"/>
    <n v="140000"/>
    <n v="1.23"/>
    <n v="1.35"/>
    <x v="0"/>
    <n v="-189000"/>
    <n v="-16800"/>
    <n v="-16740.121200000016"/>
    <x v="0"/>
    <x v="0"/>
    <x v="0"/>
    <x v="7"/>
    <x v="0"/>
    <x v="0"/>
    <x v="0"/>
    <n v="-50220.36"/>
    <n v="-50400"/>
    <x v="0"/>
    <x v="1"/>
    <x v="0"/>
    <n v="0"/>
    <n v="50220.36"/>
    <n v="-139501.01"/>
    <x v="0"/>
    <m/>
  </r>
  <r>
    <n v="28768"/>
    <n v="724"/>
    <d v="2001-11-15T00:00:00"/>
    <x v="2"/>
    <n v="9995404"/>
    <x v="7"/>
    <x v="0"/>
    <n v="-166006.20000000001"/>
    <n v="-140000"/>
    <n v="-139501.01"/>
    <n v="140000"/>
    <n v="1.19"/>
    <n v="1.35"/>
    <x v="0"/>
    <n v="-189000"/>
    <n v="-22400"/>
    <n v="-22320.161600000021"/>
    <x v="0"/>
    <x v="0"/>
    <x v="0"/>
    <x v="7"/>
    <x v="0"/>
    <x v="0"/>
    <x v="0"/>
    <n v="-55800.4"/>
    <n v="-56000"/>
    <x v="0"/>
    <x v="1"/>
    <x v="0"/>
    <n v="0"/>
    <n v="55800.4"/>
    <n v="-139501.01"/>
    <x v="0"/>
    <m/>
  </r>
  <r>
    <n v="25097"/>
    <n v="436"/>
    <d v="2001-06-07T00:00:00"/>
    <x v="2"/>
    <n v="9993932"/>
    <x v="7"/>
    <x v="0"/>
    <n v="183443.83"/>
    <n v="140000"/>
    <n v="139501.01"/>
    <n v="140000"/>
    <n v="1.3149999999999999"/>
    <n v="1.43"/>
    <x v="0"/>
    <n v="200200"/>
    <n v="16100"/>
    <n v="16042.61615"/>
    <x v="0"/>
    <x v="0"/>
    <x v="0"/>
    <x v="7"/>
    <x v="0"/>
    <x v="1"/>
    <x v="0"/>
    <n v="38362.78"/>
    <n v="38500"/>
    <x v="0"/>
    <x v="1"/>
    <x v="0"/>
    <n v="0"/>
    <n v="-38362.78"/>
    <n v="139501.01"/>
    <x v="0"/>
    <m/>
  </r>
  <r>
    <n v="25263"/>
    <n v="642"/>
    <d v="2001-06-19T00:00:00"/>
    <x v="2"/>
    <n v="9994085"/>
    <x v="7"/>
    <x v="0"/>
    <n v="179956.31"/>
    <n v="140000"/>
    <n v="139501.01"/>
    <n v="140000"/>
    <n v="1.29"/>
    <n v="1.43"/>
    <x v="0"/>
    <n v="200200"/>
    <n v="19600"/>
    <n v="19530.141399999986"/>
    <x v="0"/>
    <x v="0"/>
    <x v="0"/>
    <x v="7"/>
    <x v="0"/>
    <x v="1"/>
    <x v="0"/>
    <n v="41850.300000000003"/>
    <n v="42000"/>
    <x v="0"/>
    <x v="1"/>
    <x v="0"/>
    <n v="0"/>
    <n v="-41850.300000000003"/>
    <n v="139501.01"/>
    <x v="0"/>
    <m/>
  </r>
  <r>
    <n v="22104"/>
    <n v="205"/>
    <d v="2001-01-11T00:00:00"/>
    <x v="2"/>
    <n v="9991358"/>
    <x v="8"/>
    <x v="0"/>
    <n v="-592879.30000000005"/>
    <n v="-100000"/>
    <n v="-99643.58"/>
    <n v="100000"/>
    <n v="5.95"/>
    <n v="2.76"/>
    <x v="0"/>
    <n v="-276000"/>
    <n v="319000"/>
    <n v="317863.02020000003"/>
    <x v="1"/>
    <x v="0"/>
    <x v="0"/>
    <x v="8"/>
    <x v="0"/>
    <x v="0"/>
    <x v="0"/>
    <n v="315272.28999999998"/>
    <n v="316400"/>
    <x v="0"/>
    <x v="1"/>
    <x v="0"/>
    <n v="-99643.58"/>
    <n v="-315272.28999999998"/>
    <n v="0"/>
    <x v="0"/>
    <s v="DS #000205"/>
  </r>
  <r>
    <n v="22113"/>
    <n v="213"/>
    <d v="2001-01-16T00:00:00"/>
    <x v="2"/>
    <n v="9991368"/>
    <x v="8"/>
    <x v="0"/>
    <n v="-2389453.0499999998"/>
    <n v="-400000"/>
    <n v="-398574.32"/>
    <n v="400000"/>
    <n v="5.9950000000000001"/>
    <n v="2.76"/>
    <x v="0"/>
    <n v="-1104000"/>
    <n v="1294000"/>
    <n v="1289387.9252000002"/>
    <x v="1"/>
    <x v="0"/>
    <x v="1"/>
    <x v="8"/>
    <x v="0"/>
    <x v="0"/>
    <x v="0"/>
    <n v="1279025"/>
    <n v="1283600"/>
    <x v="0"/>
    <x v="2"/>
    <x v="0"/>
    <n v="-398574.32"/>
    <n v="-1279025"/>
    <n v="0"/>
    <x v="0"/>
    <s v="DS #000213"/>
  </r>
  <r>
    <n v="22114"/>
    <n v="214"/>
    <d v="2001-01-16T00:00:00"/>
    <x v="2"/>
    <n v="9991369"/>
    <x v="8"/>
    <x v="0"/>
    <n v="-893802.91"/>
    <n v="-150000"/>
    <n v="-149465.37"/>
    <n v="150000"/>
    <n v="5.98"/>
    <n v="2.76"/>
    <x v="0"/>
    <n v="-414000"/>
    <n v="483000"/>
    <n v="481278.49140000006"/>
    <x v="1"/>
    <x v="0"/>
    <x v="1"/>
    <x v="8"/>
    <x v="0"/>
    <x v="0"/>
    <x v="0"/>
    <n v="477392.39"/>
    <n v="479100"/>
    <x v="0"/>
    <x v="1"/>
    <x v="0"/>
    <n v="-149465.37"/>
    <n v="-477392.39"/>
    <n v="0"/>
    <x v="0"/>
    <s v="DS #000214"/>
  </r>
  <r>
    <n v="22130"/>
    <n v="220"/>
    <d v="2001-01-17T00:00:00"/>
    <x v="2"/>
    <n v="9991384"/>
    <x v="8"/>
    <x v="0"/>
    <n v="-6869428.4199999999"/>
    <n v="-1200000"/>
    <n v="-1195722.96"/>
    <n v="1200000"/>
    <n v="5.7450000000000001"/>
    <n v="2.76"/>
    <x v="0"/>
    <n v="-3312000"/>
    <n v="3582000"/>
    <n v="3569233.0356000001"/>
    <x v="1"/>
    <x v="0"/>
    <x v="1"/>
    <x v="8"/>
    <x v="0"/>
    <x v="0"/>
    <x v="0"/>
    <n v="3538144.25"/>
    <n v="3550800"/>
    <x v="0"/>
    <x v="0"/>
    <x v="0"/>
    <n v="-1195722.96"/>
    <n v="-3538144.25"/>
    <n v="0"/>
    <x v="0"/>
    <s v="DS #000220 Nymex hedge against storage withdrawals for TCO "/>
  </r>
  <r>
    <n v="22160"/>
    <n v="246"/>
    <d v="2001-01-25T00:00:00"/>
    <x v="2"/>
    <n v="9991410"/>
    <x v="8"/>
    <x v="0"/>
    <n v="-391649.09"/>
    <n v="-70000"/>
    <n v="-69750.509999999995"/>
    <n v="70000"/>
    <n v="5.6150000000000002"/>
    <n v="2.76"/>
    <x v="0"/>
    <n v="-193200"/>
    <n v="199850"/>
    <n v="199137.70605000001"/>
    <x v="1"/>
    <x v="0"/>
    <x v="1"/>
    <x v="8"/>
    <x v="0"/>
    <x v="0"/>
    <x v="0"/>
    <n v="197324.18"/>
    <n v="198030"/>
    <x v="0"/>
    <x v="1"/>
    <x v="0"/>
    <n v="-69750.509999999995"/>
    <n v="-197324.18"/>
    <n v="0"/>
    <x v="0"/>
    <s v="DS #000246"/>
  </r>
  <r>
    <n v="22313"/>
    <n v="257"/>
    <d v="2001-01-30T00:00:00"/>
    <x v="2"/>
    <n v="9991446"/>
    <x v="8"/>
    <x v="0"/>
    <n v="-1226492.8999999999"/>
    <n v="-224000"/>
    <n v="-223201.62"/>
    <n v="224000"/>
    <n v="5.4950000000000001"/>
    <n v="2.76"/>
    <x v="0"/>
    <n v="-618240"/>
    <n v="612640"/>
    <n v="610456.43070000003"/>
    <x v="1"/>
    <x v="0"/>
    <x v="1"/>
    <x v="8"/>
    <x v="0"/>
    <x v="0"/>
    <x v="0"/>
    <n v="604653.18999999994"/>
    <n v="606816"/>
    <x v="0"/>
    <x v="2"/>
    <x v="0"/>
    <n v="-223201.62"/>
    <n v="-604653.18999999994"/>
    <n v="0"/>
    <x v="0"/>
    <s v="DS #000257"/>
  </r>
  <r>
    <n v="22314"/>
    <n v="257"/>
    <d v="2001-01-30T00:00:00"/>
    <x v="2"/>
    <n v="9991446"/>
    <x v="8"/>
    <x v="0"/>
    <n v="-432557.76"/>
    <n v="-79000"/>
    <n v="-78718.429999999993"/>
    <n v="79000"/>
    <n v="5.4950000000000001"/>
    <n v="2.76"/>
    <x v="0"/>
    <n v="-218040"/>
    <n v="216065"/>
    <n v="215294.90605000002"/>
    <x v="1"/>
    <x v="0"/>
    <x v="1"/>
    <x v="8"/>
    <x v="0"/>
    <x v="0"/>
    <x v="0"/>
    <n v="213248.22"/>
    <n v="214011"/>
    <x v="0"/>
    <x v="2"/>
    <x v="0"/>
    <n v="-78718.429999999993"/>
    <n v="-213248.22"/>
    <n v="0"/>
    <x v="0"/>
    <s v="DS #000257"/>
  </r>
  <r>
    <n v="22315"/>
    <n v="257"/>
    <d v="2001-01-30T00:00:00"/>
    <x v="2"/>
    <n v="9991446"/>
    <x v="8"/>
    <x v="0"/>
    <n v="-1231968.32"/>
    <n v="-225000"/>
    <n v="-224198.06"/>
    <n v="225000"/>
    <n v="5.4950000000000001"/>
    <n v="2.76"/>
    <x v="0"/>
    <n v="-621000"/>
    <n v="615375"/>
    <n v="613181.69410000008"/>
    <x v="1"/>
    <x v="0"/>
    <x v="1"/>
    <x v="8"/>
    <x v="0"/>
    <x v="0"/>
    <x v="0"/>
    <n v="607352.53"/>
    <n v="609525"/>
    <x v="0"/>
    <x v="0"/>
    <x v="0"/>
    <n v="-224198.06"/>
    <n v="-607352.53"/>
    <n v="0"/>
    <x v="0"/>
    <s v="DS #000257"/>
  </r>
  <r>
    <n v="22325"/>
    <n v="261"/>
    <d v="2001-01-30T00:00:00"/>
    <x v="2"/>
    <n v="9991458"/>
    <x v="8"/>
    <x v="0"/>
    <n v="-1168669.73"/>
    <n v="-210000"/>
    <n v="-209251.52"/>
    <n v="210000"/>
    <n v="5.585"/>
    <n v="2.76"/>
    <x v="0"/>
    <n v="-579600"/>
    <n v="593250"/>
    <n v="591135.54399999999"/>
    <x v="1"/>
    <x v="0"/>
    <x v="1"/>
    <x v="8"/>
    <x v="0"/>
    <x v="0"/>
    <x v="0"/>
    <n v="585695"/>
    <n v="587790"/>
    <x v="0"/>
    <x v="2"/>
    <x v="0"/>
    <n v="-209251.52"/>
    <n v="-585695"/>
    <n v="0"/>
    <x v="0"/>
    <s v="DS #000261"/>
  </r>
  <r>
    <n v="23849"/>
    <n v="375"/>
    <d v="2001-03-23T00:00:00"/>
    <x v="2"/>
    <n v="9992901"/>
    <x v="8"/>
    <x v="0"/>
    <n v="-97111.81"/>
    <n v="-17998"/>
    <n v="-17933.849999999999"/>
    <n v="17998"/>
    <n v="5.415"/>
    <n v="2.76"/>
    <x v="0"/>
    <n v="-49674.48"/>
    <n v="47784.69"/>
    <n v="47614.371749999998"/>
    <x v="1"/>
    <x v="0"/>
    <x v="1"/>
    <x v="8"/>
    <x v="0"/>
    <x v="0"/>
    <x v="0"/>
    <n v="47148.1"/>
    <n v="47316.74"/>
    <x v="0"/>
    <x v="1"/>
    <x v="0"/>
    <n v="-17933.849999999999"/>
    <n v="-47148.1"/>
    <n v="0"/>
    <x v="0"/>
    <s v="DS#000375"/>
  </r>
  <r>
    <n v="23918"/>
    <n v="340"/>
    <d v="2001-03-30T00:00:00"/>
    <x v="2"/>
    <n v="9992835"/>
    <x v="8"/>
    <x v="0"/>
    <n v="-113115.39"/>
    <n v="-22000"/>
    <n v="-21921.59"/>
    <n v="22000"/>
    <n v="5.16"/>
    <n v="2.76"/>
    <x v="0"/>
    <n v="-60720"/>
    <n v="52800"/>
    <n v="52611.816000000006"/>
    <x v="1"/>
    <x v="0"/>
    <x v="1"/>
    <x v="8"/>
    <x v="0"/>
    <x v="0"/>
    <x v="0"/>
    <n v="52041.85"/>
    <n v="52228"/>
    <x v="0"/>
    <x v="3"/>
    <x v="0"/>
    <n v="-21921.59"/>
    <n v="-52041.85"/>
    <n v="0"/>
    <x v="0"/>
    <s v="DS# 000340"/>
  </r>
  <r>
    <n v="24215"/>
    <n v="409"/>
    <d v="2001-04-18T00:00:00"/>
    <x v="2"/>
    <n v="9993176"/>
    <x v="8"/>
    <x v="0"/>
    <n v="-412620.52"/>
    <n v="-73959"/>
    <n v="-73695.399999999994"/>
    <n v="73959"/>
    <n v="5.5990000000000002"/>
    <n v="2.76"/>
    <x v="0"/>
    <n v="-204126.84"/>
    <n v="209969.60100000002"/>
    <n v="209221.24060000002"/>
    <x v="1"/>
    <x v="0"/>
    <x v="1"/>
    <x v="8"/>
    <x v="0"/>
    <x v="0"/>
    <x v="0"/>
    <n v="207305.15"/>
    <n v="208046.67"/>
    <x v="0"/>
    <x v="1"/>
    <x v="0"/>
    <n v="-73695.399999999994"/>
    <n v="-207305.15"/>
    <n v="0"/>
    <x v="0"/>
    <s v="DS #000409"/>
  </r>
  <r>
    <n v="24721"/>
    <n v="509"/>
    <d v="2001-05-16T00:00:00"/>
    <x v="2"/>
    <n v="9993651"/>
    <x v="8"/>
    <x v="0"/>
    <n v="-488253.54"/>
    <n v="-100000"/>
    <n v="-99643.58"/>
    <n v="100000"/>
    <n v="4.9000000000000004"/>
    <n v="2.76"/>
    <x v="0"/>
    <n v="-276000"/>
    <n v="214000"/>
    <n v="213237.26120000007"/>
    <x v="1"/>
    <x v="0"/>
    <x v="1"/>
    <x v="8"/>
    <x v="0"/>
    <x v="0"/>
    <x v="0"/>
    <n v="210646.53"/>
    <n v="211400"/>
    <x v="0"/>
    <x v="2"/>
    <x v="0"/>
    <n v="-99643.58"/>
    <n v="-210646.53"/>
    <n v="0"/>
    <x v="0"/>
    <m/>
  </r>
  <r>
    <n v="25057"/>
    <n v="438"/>
    <d v="2001-06-06T00:00:00"/>
    <x v="2"/>
    <n v="9993419"/>
    <x v="8"/>
    <x v="0"/>
    <n v="-742607.72"/>
    <n v="-140219"/>
    <n v="-139719.23000000001"/>
    <n v="140219"/>
    <n v="5.3150000000000004"/>
    <n v="2.76"/>
    <x v="0"/>
    <n v="-387004.44"/>
    <n v="358259.5450000001"/>
    <n v="356982.6326500001"/>
    <x v="1"/>
    <x v="0"/>
    <x v="1"/>
    <x v="8"/>
    <x v="0"/>
    <x v="0"/>
    <x v="0"/>
    <n v="353349.94"/>
    <n v="354613.85"/>
    <x v="0"/>
    <x v="2"/>
    <x v="0"/>
    <n v="-139719.23000000001"/>
    <n v="-353349.94"/>
    <n v="0"/>
    <x v="0"/>
    <s v="DS #000438"/>
  </r>
  <r>
    <n v="25193"/>
    <n v="627"/>
    <d v="2001-06-14T00:00:00"/>
    <x v="2"/>
    <n v="9994020"/>
    <x v="8"/>
    <x v="0"/>
    <n v="-682210.37"/>
    <n v="-151304"/>
    <n v="-150764.72"/>
    <n v="151304"/>
    <n v="4.5250000000000004"/>
    <n v="2.76"/>
    <x v="0"/>
    <n v="-417599.04"/>
    <n v="267051.56"/>
    <n v="266099.73080000008"/>
    <x v="1"/>
    <x v="0"/>
    <x v="1"/>
    <x v="8"/>
    <x v="0"/>
    <x v="0"/>
    <x v="0"/>
    <n v="262179.84999999998"/>
    <n v="263117.65999999997"/>
    <x v="0"/>
    <x v="4"/>
    <x v="0"/>
    <n v="-150764.72"/>
    <n v="-262179.84999999998"/>
    <n v="0"/>
    <x v="0"/>
    <m/>
  </r>
  <r>
    <n v="25345"/>
    <n v="680"/>
    <d v="2001-06-25T00:00:00"/>
    <x v="2"/>
    <n v="9994154"/>
    <x v="8"/>
    <x v="0"/>
    <n v="-1792234.15"/>
    <n v="-450224"/>
    <n v="-448619.31"/>
    <n v="450224"/>
    <n v="3.9950000000000001"/>
    <n v="2.76"/>
    <x v="0"/>
    <n v="-1242618.24"/>
    <n v="556026.64"/>
    <n v="554044.84785000014"/>
    <x v="1"/>
    <x v="0"/>
    <x v="1"/>
    <x v="8"/>
    <x v="0"/>
    <x v="0"/>
    <x v="0"/>
    <n v="542380.75"/>
    <n v="544320.81999999995"/>
    <x v="0"/>
    <x v="0"/>
    <x v="0"/>
    <n v="-448619.31"/>
    <n v="-542380.75"/>
    <n v="0"/>
    <x v="0"/>
    <s v="Hedge against AES Storage"/>
  </r>
  <r>
    <n v="25346"/>
    <n v="680"/>
    <d v="2001-06-25T00:00:00"/>
    <x v="2"/>
    <n v="9994155"/>
    <x v="8"/>
    <x v="0"/>
    <n v="-640062.59"/>
    <n v="-160789"/>
    <n v="-160215.92000000001"/>
    <n v="160789"/>
    <n v="3.9950000000000001"/>
    <n v="2.76"/>
    <x v="0"/>
    <n v="-443777.64"/>
    <n v="198574.41500000004"/>
    <n v="197866.66120000006"/>
    <x v="1"/>
    <x v="0"/>
    <x v="1"/>
    <x v="8"/>
    <x v="0"/>
    <x v="0"/>
    <x v="0"/>
    <n v="193701.04"/>
    <n v="194393.9"/>
    <x v="0"/>
    <x v="4"/>
    <x v="0"/>
    <n v="-160215.92000000001"/>
    <n v="-193701.04"/>
    <n v="0"/>
    <x v="0"/>
    <m/>
  </r>
  <r>
    <n v="25404"/>
    <n v="708"/>
    <d v="2001-06-28T00:00:00"/>
    <x v="2"/>
    <n v="9994196"/>
    <x v="8"/>
    <x v="0"/>
    <n v="-273073.23"/>
    <n v="-70000"/>
    <n v="-69750.509999999995"/>
    <n v="70000"/>
    <n v="3.915"/>
    <n v="2.76"/>
    <x v="0"/>
    <n v="-193200"/>
    <n v="80850"/>
    <n v="80561.83905000001"/>
    <x v="1"/>
    <x v="0"/>
    <x v="1"/>
    <x v="8"/>
    <x v="0"/>
    <x v="0"/>
    <x v="0"/>
    <n v="78748.320000000007"/>
    <n v="79030"/>
    <x v="0"/>
    <x v="1"/>
    <x v="0"/>
    <n v="-69750.509999999995"/>
    <n v="-78748.320000000007"/>
    <n v="0"/>
    <x v="0"/>
    <m/>
  </r>
  <r>
    <n v="26611"/>
    <n v="723"/>
    <d v="2001-07-05T00:00:00"/>
    <x v="2"/>
    <n v="9995403"/>
    <x v="8"/>
    <x v="0"/>
    <n v="-534986.38"/>
    <n v="-140000"/>
    <n v="-139501.01"/>
    <n v="140000"/>
    <n v="3.835"/>
    <n v="2.76"/>
    <x v="0"/>
    <n v="-386400"/>
    <n v="150500"/>
    <n v="149963.58575000003"/>
    <x v="1"/>
    <x v="0"/>
    <x v="1"/>
    <x v="8"/>
    <x v="0"/>
    <x v="0"/>
    <x v="0"/>
    <n v="146336.56"/>
    <n v="146860"/>
    <x v="0"/>
    <x v="1"/>
    <x v="0"/>
    <n v="-139501.01"/>
    <n v="-146336.56"/>
    <n v="0"/>
    <x v="0"/>
    <m/>
  </r>
  <r>
    <n v="26682"/>
    <n v="730"/>
    <d v="2001-07-11T00:00:00"/>
    <x v="2"/>
    <n v="9995474"/>
    <x v="8"/>
    <x v="0"/>
    <n v="-265749.43"/>
    <n v="-70000"/>
    <n v="-69750.509999999995"/>
    <n v="70000"/>
    <n v="3.81"/>
    <n v="2.76"/>
    <x v="0"/>
    <n v="-193200"/>
    <n v="73500"/>
    <n v="73238.035500000013"/>
    <x v="1"/>
    <x v="0"/>
    <x v="1"/>
    <x v="8"/>
    <x v="0"/>
    <x v="0"/>
    <x v="0"/>
    <n v="71424.52"/>
    <n v="71680"/>
    <x v="0"/>
    <x v="1"/>
    <x v="0"/>
    <n v="-69750.509999999995"/>
    <n v="-71424.52"/>
    <n v="0"/>
    <x v="0"/>
    <m/>
  </r>
  <r>
    <n v="26695"/>
    <n v="733"/>
    <d v="2001-07-12T00:00:00"/>
    <x v="2"/>
    <n v="9995487"/>
    <x v="8"/>
    <x v="0"/>
    <n v="-278653.27"/>
    <n v="-70000"/>
    <n v="-69750.509999999995"/>
    <n v="70000"/>
    <n v="3.9950000000000001"/>
    <n v="2.76"/>
    <x v="0"/>
    <n v="-193200"/>
    <n v="86450"/>
    <n v="86141.879850000012"/>
    <x v="1"/>
    <x v="0"/>
    <x v="1"/>
    <x v="8"/>
    <x v="0"/>
    <x v="0"/>
    <x v="0"/>
    <n v="84328.36"/>
    <n v="84630"/>
    <x v="0"/>
    <x v="1"/>
    <x v="0"/>
    <n v="-69750.509999999995"/>
    <n v="-84328.36"/>
    <n v="0"/>
    <x v="0"/>
    <m/>
  </r>
  <r>
    <n v="26698"/>
    <n v="735"/>
    <d v="2001-07-12T00:00:00"/>
    <x v="2"/>
    <n v="9995490"/>
    <x v="8"/>
    <x v="0"/>
    <n v="-276560.76"/>
    <n v="-70000"/>
    <n v="-69750.509999999995"/>
    <n v="70000"/>
    <n v="3.9649999999999999"/>
    <n v="2.76"/>
    <x v="0"/>
    <n v="-193200"/>
    <n v="84350"/>
    <n v="84049.364549999998"/>
    <x v="1"/>
    <x v="0"/>
    <x v="1"/>
    <x v="8"/>
    <x v="0"/>
    <x v="0"/>
    <x v="0"/>
    <n v="82235.850000000006"/>
    <n v="82530"/>
    <x v="0"/>
    <x v="1"/>
    <x v="0"/>
    <n v="-69750.509999999995"/>
    <n v="-82235.850000000006"/>
    <n v="0"/>
    <x v="0"/>
    <m/>
  </r>
  <r>
    <n v="26850"/>
    <n v="721"/>
    <d v="2001-07-27T00:00:00"/>
    <x v="2"/>
    <n v="9995399"/>
    <x v="8"/>
    <x v="0"/>
    <n v="-267493.19"/>
    <n v="-70000"/>
    <n v="-69750.509999999995"/>
    <n v="70000"/>
    <n v="3.835"/>
    <n v="2.76"/>
    <x v="0"/>
    <n v="-193200"/>
    <n v="75250"/>
    <n v="74981.798250000007"/>
    <x v="1"/>
    <x v="0"/>
    <x v="1"/>
    <x v="8"/>
    <x v="0"/>
    <x v="0"/>
    <x v="0"/>
    <n v="73168.28"/>
    <n v="73430"/>
    <x v="0"/>
    <x v="4"/>
    <x v="0"/>
    <n v="-69750.509999999995"/>
    <n v="-73168.28"/>
    <n v="0"/>
    <x v="0"/>
    <m/>
  </r>
  <r>
    <n v="28117"/>
    <n v="832"/>
    <d v="2001-09-18T00:00:00"/>
    <x v="2"/>
    <n v="9996548"/>
    <x v="8"/>
    <x v="0"/>
    <n v="-3829.66"/>
    <n v="-1224"/>
    <n v="-1219.6400000000001"/>
    <n v="1224"/>
    <n v="3.14"/>
    <n v="2.76"/>
    <x v="0"/>
    <n v="-3378.24"/>
    <n v="465.12"/>
    <n v="463.46320000000043"/>
    <x v="1"/>
    <x v="0"/>
    <x v="1"/>
    <x v="8"/>
    <x v="0"/>
    <x v="0"/>
    <x v="0"/>
    <n v="431.75"/>
    <n v="433.3"/>
    <x v="0"/>
    <x v="1"/>
    <x v="0"/>
    <n v="-1219.6400000000001"/>
    <n v="-431.75"/>
    <n v="0"/>
    <x v="0"/>
    <m/>
  </r>
  <r>
    <n v="28118"/>
    <n v="832"/>
    <d v="2001-09-19T00:00:00"/>
    <x v="2"/>
    <n v="9996548"/>
    <x v="8"/>
    <x v="0"/>
    <n v="-171543.18"/>
    <n v="-54827"/>
    <n v="-54631.59"/>
    <n v="54827"/>
    <n v="3.14"/>
    <n v="2.76"/>
    <x v="0"/>
    <n v="-151322.51999999999"/>
    <n v="20834.259999999998"/>
    <n v="20760.004200000018"/>
    <x v="1"/>
    <x v="0"/>
    <x v="1"/>
    <x v="8"/>
    <x v="0"/>
    <x v="0"/>
    <x v="0"/>
    <n v="19339.580000000002"/>
    <n v="19408.759999999998"/>
    <x v="0"/>
    <x v="9"/>
    <x v="0"/>
    <n v="-54631.59"/>
    <n v="-19339.580000000002"/>
    <n v="0"/>
    <x v="0"/>
    <m/>
  </r>
  <r>
    <n v="28120"/>
    <n v="832"/>
    <d v="2001-09-19T00:00:00"/>
    <x v="2"/>
    <n v="9996548"/>
    <x v="8"/>
    <x v="0"/>
    <n v="-76759.06"/>
    <n v="-24533"/>
    <n v="-24445.56"/>
    <n v="24533"/>
    <n v="3.14"/>
    <n v="2.76"/>
    <x v="0"/>
    <n v="-67711.08"/>
    <n v="9322.5400000000081"/>
    <n v="9289.3128000000088"/>
    <x v="1"/>
    <x v="0"/>
    <x v="1"/>
    <x v="8"/>
    <x v="0"/>
    <x v="0"/>
    <x v="0"/>
    <n v="8653.73"/>
    <n v="8684.68"/>
    <x v="0"/>
    <x v="4"/>
    <x v="0"/>
    <n v="-24445.56"/>
    <n v="-8653.73"/>
    <n v="0"/>
    <x v="0"/>
    <m/>
  </r>
  <r>
    <n v="28121"/>
    <n v="832"/>
    <d v="2001-09-19T00:00:00"/>
    <x v="2"/>
    <n v="9996548"/>
    <x v="8"/>
    <x v="0"/>
    <n v="-31638.51"/>
    <n v="-10112"/>
    <n v="-10075.959999999999"/>
    <n v="10112"/>
    <n v="3.14"/>
    <n v="2.76"/>
    <x v="0"/>
    <n v="-27909.119999999999"/>
    <n v="3842.56"/>
    <n v="3828.864800000003"/>
    <x v="1"/>
    <x v="0"/>
    <x v="1"/>
    <x v="8"/>
    <x v="0"/>
    <x v="0"/>
    <x v="0"/>
    <n v="3566.89"/>
    <n v="3579.65"/>
    <x v="0"/>
    <x v="3"/>
    <x v="0"/>
    <n v="-10075.959999999999"/>
    <n v="-3566.89"/>
    <n v="0"/>
    <x v="0"/>
    <m/>
  </r>
  <r>
    <n v="28127"/>
    <n v="843"/>
    <d v="2001-09-19T00:00:00"/>
    <x v="2"/>
    <n v="9996592"/>
    <x v="8"/>
    <x v="0"/>
    <n v="-255324.06"/>
    <n v="-82764"/>
    <n v="-82469.009999999995"/>
    <n v="82764"/>
    <n v="3.0960000000000001"/>
    <n v="2.76"/>
    <x v="0"/>
    <n v="-228428.64"/>
    <n v="27808.704000000023"/>
    <n v="27709.587360000023"/>
    <x v="1"/>
    <x v="0"/>
    <x v="1"/>
    <x v="8"/>
    <x v="0"/>
    <x v="0"/>
    <x v="0"/>
    <n v="25565.39"/>
    <n v="25656.84"/>
    <x v="0"/>
    <x v="4"/>
    <x v="0"/>
    <n v="-82469.009999999995"/>
    <n v="-25565.39"/>
    <n v="0"/>
    <x v="0"/>
    <m/>
  </r>
  <r>
    <n v="28130"/>
    <n v="843"/>
    <d v="2001-09-19T00:00:00"/>
    <x v="2"/>
    <n v="9996592"/>
    <x v="8"/>
    <x v="0"/>
    <n v="-149886.12"/>
    <n v="-48586"/>
    <n v="-48412.83"/>
    <n v="48586"/>
    <n v="3.0960000000000001"/>
    <n v="2.76"/>
    <x v="0"/>
    <n v="-134097.35999999999"/>
    <n v="16324.896000000015"/>
    <n v="16266.710880000015"/>
    <x v="1"/>
    <x v="0"/>
    <x v="1"/>
    <x v="8"/>
    <x v="0"/>
    <x v="0"/>
    <x v="0"/>
    <n v="15007.98"/>
    <n v="15061.66"/>
    <x v="0"/>
    <x v="1"/>
    <x v="0"/>
    <n v="-48412.83"/>
    <n v="-15007.98"/>
    <n v="0"/>
    <x v="0"/>
    <m/>
  </r>
  <r>
    <n v="28457"/>
    <n v="917"/>
    <d v="2001-10-16T00:00:00"/>
    <x v="2"/>
    <n v="9996946"/>
    <x v="8"/>
    <x v="0"/>
    <n v="-3041620.29"/>
    <n v="-1000000"/>
    <n v="-996435.8"/>
    <n v="1000000"/>
    <n v="3.0525000000000002"/>
    <n v="2.76"/>
    <x v="0"/>
    <n v="-2760000"/>
    <n v="292500"/>
    <n v="291457.47150000045"/>
    <x v="1"/>
    <x v="0"/>
    <x v="1"/>
    <x v="8"/>
    <x v="0"/>
    <x v="0"/>
    <x v="0"/>
    <n v="265550.14"/>
    <n v="266500"/>
    <x v="0"/>
    <x v="1"/>
    <x v="0"/>
    <n v="-996435.8"/>
    <n v="-265550.14"/>
    <n v="0"/>
    <x v="0"/>
    <m/>
  </r>
  <r>
    <n v="28462"/>
    <n v="896"/>
    <d v="2001-10-18T00:00:00"/>
    <x v="2"/>
    <n v="9996951"/>
    <x v="8"/>
    <x v="0"/>
    <n v="-2555857.83"/>
    <n v="-900000"/>
    <n v="-896792.22"/>
    <n v="900000"/>
    <n v="2.85"/>
    <n v="2.76"/>
    <x v="0"/>
    <n v="-2484000"/>
    <n v="81000.000000000276"/>
    <n v="80711.29980000027"/>
    <x v="1"/>
    <x v="0"/>
    <x v="1"/>
    <x v="8"/>
    <x v="0"/>
    <x v="0"/>
    <x v="0"/>
    <n v="57394.7"/>
    <n v="57600"/>
    <x v="0"/>
    <x v="1"/>
    <x v="0"/>
    <n v="-896792.22"/>
    <n v="-57394.7"/>
    <n v="0"/>
    <x v="0"/>
    <m/>
  </r>
  <r>
    <n v="28463"/>
    <n v="919"/>
    <d v="2001-10-18T00:00:00"/>
    <x v="2"/>
    <n v="9996952"/>
    <x v="8"/>
    <x v="0"/>
    <n v="-595868.61"/>
    <n v="-200000"/>
    <n v="-199287.16"/>
    <n v="200000"/>
    <n v="2.99"/>
    <n v="2.76"/>
    <x v="0"/>
    <n v="-552000"/>
    <n v="46000.000000000087"/>
    <n v="45836.046800000084"/>
    <x v="1"/>
    <x v="0"/>
    <x v="1"/>
    <x v="8"/>
    <x v="0"/>
    <x v="0"/>
    <x v="0"/>
    <n v="40654.58"/>
    <n v="40800"/>
    <x v="0"/>
    <x v="1"/>
    <x v="0"/>
    <n v="-199287.16"/>
    <n v="-40654.58"/>
    <n v="0"/>
    <x v="0"/>
    <m/>
  </r>
  <r>
    <n v="28465"/>
    <n v="921"/>
    <d v="2001-10-18T00:00:00"/>
    <x v="2"/>
    <n v="9996954"/>
    <x v="8"/>
    <x v="0"/>
    <n v="-258207.54"/>
    <n v="-91083"/>
    <n v="-90758.36"/>
    <n v="91083"/>
    <n v="2.8450000000000002"/>
    <n v="2.76"/>
    <x v="0"/>
    <n v="-251389.08"/>
    <n v="7742.0550000000376"/>
    <n v="7714.4606000000367"/>
    <x v="1"/>
    <x v="0"/>
    <x v="1"/>
    <x v="8"/>
    <x v="0"/>
    <x v="0"/>
    <x v="0"/>
    <n v="5354.74"/>
    <n v="5373.9"/>
    <x v="0"/>
    <x v="1"/>
    <x v="0"/>
    <n v="-90758.36"/>
    <n v="-5354.74"/>
    <n v="0"/>
    <x v="0"/>
    <m/>
  </r>
  <r>
    <n v="9916"/>
    <m/>
    <d v="2000-07-07T00:00:00"/>
    <x v="2"/>
    <n v="319916"/>
    <x v="8"/>
    <x v="0"/>
    <n v="-12400.69"/>
    <n v="-5095"/>
    <n v="-5076.84"/>
    <n v="-5095"/>
    <n v="2.4426000000000001"/>
    <n v="2.78"/>
    <x v="0"/>
    <n v="-14164.1"/>
    <n v="-1719.0529999999985"/>
    <n v="-1712.9258159999986"/>
    <x v="1"/>
    <x v="0"/>
    <x v="1"/>
    <x v="8"/>
    <x v="0"/>
    <x v="1"/>
    <x v="0"/>
    <n v="-1743.39"/>
    <n v="-1749.62"/>
    <x v="0"/>
    <x v="0"/>
    <x v="0"/>
    <n v="-5076.84"/>
    <n v="1743.39"/>
    <n v="0"/>
    <x v="0"/>
    <s v="Nymex Buy N67489.1"/>
  </r>
  <r>
    <n v="9917"/>
    <m/>
    <d v="2000-07-07T00:00:00"/>
    <x v="2"/>
    <n v="319917"/>
    <x v="8"/>
    <x v="0"/>
    <n v="1145.19"/>
    <n v="407"/>
    <n v="405.55"/>
    <n v="407"/>
    <n v="2.8237999999999999"/>
    <n v="2.78"/>
    <x v="0"/>
    <n v="1131.46"/>
    <n v="-17.826600000000024"/>
    <n v="-17.763090000000027"/>
    <x v="1"/>
    <x v="0"/>
    <x v="1"/>
    <x v="8"/>
    <x v="0"/>
    <x v="1"/>
    <x v="0"/>
    <n v="-15.33"/>
    <n v="-15.38"/>
    <x v="0"/>
    <x v="0"/>
    <x v="0"/>
    <n v="405.55"/>
    <n v="15.33"/>
    <n v="0"/>
    <x v="0"/>
    <s v="Nymex Buy N73425.1"/>
  </r>
  <r>
    <n v="20177"/>
    <m/>
    <d v="2000-10-19T00:00:00"/>
    <x v="2"/>
    <n v="9990036"/>
    <x v="8"/>
    <x v="0"/>
    <n v="546445.39"/>
    <n v="120000"/>
    <n v="119572.3"/>
    <n v="120000"/>
    <n v="4.57"/>
    <n v="2.78"/>
    <x v="0"/>
    <n v="333600"/>
    <n v="-214800"/>
    <n v="-214034.41700000007"/>
    <x v="1"/>
    <x v="0"/>
    <x v="0"/>
    <x v="8"/>
    <x v="0"/>
    <x v="1"/>
    <x v="0"/>
    <n v="-213316.98"/>
    <n v="-214080"/>
    <x v="0"/>
    <x v="0"/>
    <x v="0"/>
    <n v="119572.3"/>
    <n v="213316.98"/>
    <n v="0"/>
    <x v="0"/>
    <s v="DS#004"/>
  </r>
  <r>
    <n v="21724"/>
    <m/>
    <d v="2000-12-13T00:00:00"/>
    <x v="2"/>
    <n v="9991135"/>
    <x v="8"/>
    <x v="0"/>
    <n v="376254.16"/>
    <n v="80000"/>
    <n v="79714.86"/>
    <n v="80000"/>
    <n v="4.72"/>
    <n v="2.78"/>
    <x v="0"/>
    <n v="222400"/>
    <n v="-155200"/>
    <n v="-154646.8284"/>
    <x v="1"/>
    <x v="0"/>
    <x v="1"/>
    <x v="8"/>
    <x v="0"/>
    <x v="1"/>
    <x v="0"/>
    <n v="-154168.54999999999"/>
    <n v="-154720"/>
    <x v="0"/>
    <x v="0"/>
    <x v="0"/>
    <n v="79714.86"/>
    <n v="154168.54999999999"/>
    <n v="0"/>
    <x v="0"/>
    <m/>
  </r>
  <r>
    <n v="22088"/>
    <n v="198"/>
    <d v="2001-01-10T00:00:00"/>
    <x v="2"/>
    <n v="9991347"/>
    <x v="8"/>
    <x v="0"/>
    <n v="1276683.3700000001"/>
    <n v="250000"/>
    <n v="249108.95"/>
    <n v="250000"/>
    <n v="5.125"/>
    <n v="2.78"/>
    <x v="0"/>
    <n v="695000"/>
    <n v="-586250"/>
    <n v="-584160.48775000009"/>
    <x v="1"/>
    <x v="0"/>
    <x v="0"/>
    <x v="8"/>
    <x v="0"/>
    <x v="1"/>
    <x v="0"/>
    <n v="-582665.84"/>
    <n v="-584750"/>
    <x v="0"/>
    <x v="2"/>
    <x v="0"/>
    <n v="249108.95"/>
    <n v="582665.84"/>
    <n v="0"/>
    <x v="0"/>
    <s v="DS #000198"/>
  </r>
  <r>
    <n v="22094"/>
    <n v="202"/>
    <d v="2001-01-10T00:00:00"/>
    <x v="2"/>
    <n v="9991352"/>
    <x v="8"/>
    <x v="0"/>
    <n v="604338.31000000006"/>
    <n v="100000"/>
    <n v="99643.58"/>
    <n v="100000"/>
    <n v="6.0650000000000004"/>
    <n v="2.78"/>
    <x v="0"/>
    <n v="278000"/>
    <n v="-328500"/>
    <n v="-327329.16030000005"/>
    <x v="1"/>
    <x v="0"/>
    <x v="0"/>
    <x v="8"/>
    <x v="0"/>
    <x v="1"/>
    <x v="0"/>
    <n v="-326731.3"/>
    <n v="-327900"/>
    <x v="0"/>
    <x v="1"/>
    <x v="0"/>
    <n v="99643.58"/>
    <n v="326731.3"/>
    <n v="0"/>
    <x v="0"/>
    <s v="DS #000202"/>
  </r>
  <r>
    <n v="22095"/>
    <n v="203"/>
    <d v="2001-01-10T00:00:00"/>
    <x v="2"/>
    <n v="9991353"/>
    <x v="8"/>
    <x v="0"/>
    <n v="910244.11"/>
    <n v="150000"/>
    <n v="149465.37"/>
    <n v="150000"/>
    <n v="6.09"/>
    <n v="2.78"/>
    <x v="0"/>
    <n v="417000"/>
    <n v="-496500"/>
    <n v="-494730.37469999999"/>
    <x v="1"/>
    <x v="0"/>
    <x v="0"/>
    <x v="8"/>
    <x v="0"/>
    <x v="1"/>
    <x v="0"/>
    <n v="-493833.58"/>
    <n v="-495600"/>
    <x v="0"/>
    <x v="1"/>
    <x v="0"/>
    <n v="149465.37"/>
    <n v="493833.58"/>
    <n v="0"/>
    <x v="0"/>
    <s v="DS #000203"/>
  </r>
  <r>
    <n v="22186"/>
    <n v="251"/>
    <d v="2001-01-26T00:00:00"/>
    <x v="2"/>
    <n v="9991435"/>
    <x v="8"/>
    <x v="0"/>
    <n v="235826.46"/>
    <n v="42000"/>
    <n v="41850.300000000003"/>
    <n v="42000"/>
    <n v="5.6349999999999998"/>
    <n v="2.78"/>
    <x v="0"/>
    <n v="116760"/>
    <n v="-119910"/>
    <n v="-119482.60650000001"/>
    <x v="1"/>
    <x v="0"/>
    <x v="1"/>
    <x v="8"/>
    <x v="0"/>
    <x v="1"/>
    <x v="0"/>
    <n v="-119231.52"/>
    <n v="-119658"/>
    <x v="0"/>
    <x v="0"/>
    <x v="0"/>
    <n v="41850.300000000003"/>
    <n v="119231.52"/>
    <n v="0"/>
    <x v="0"/>
    <s v="DS #000251"/>
  </r>
  <r>
    <n v="22187"/>
    <n v="251"/>
    <d v="2001-01-26T00:00:00"/>
    <x v="2"/>
    <n v="9991435"/>
    <x v="8"/>
    <x v="0"/>
    <n v="134757.98000000001"/>
    <n v="24000"/>
    <n v="23914.46"/>
    <n v="24000"/>
    <n v="5.6349999999999998"/>
    <n v="2.78"/>
    <x v="0"/>
    <n v="66720"/>
    <n v="-68520"/>
    <n v="-68275.783299999996"/>
    <x v="1"/>
    <x v="0"/>
    <x v="1"/>
    <x v="8"/>
    <x v="0"/>
    <x v="1"/>
    <x v="0"/>
    <n v="-68132.289999999994"/>
    <n v="-68376"/>
    <x v="0"/>
    <x v="2"/>
    <x v="0"/>
    <n v="23914.46"/>
    <n v="68132.289999999994"/>
    <n v="0"/>
    <x v="0"/>
    <s v="DS #000251"/>
  </r>
  <r>
    <n v="22188"/>
    <n v="251"/>
    <d v="2001-01-26T00:00:00"/>
    <x v="2"/>
    <n v="9991435"/>
    <x v="8"/>
    <x v="0"/>
    <n v="22459.66"/>
    <n v="4000"/>
    <n v="3985.74"/>
    <n v="4000"/>
    <n v="5.6349999999999998"/>
    <n v="2.78"/>
    <x v="0"/>
    <n v="11120"/>
    <n v="-11420"/>
    <n v="-11379.287699999999"/>
    <x v="1"/>
    <x v="0"/>
    <x v="1"/>
    <x v="8"/>
    <x v="0"/>
    <x v="1"/>
    <x v="0"/>
    <n v="-11355.38"/>
    <n v="-11396"/>
    <x v="0"/>
    <x v="0"/>
    <x v="0"/>
    <n v="3985.74"/>
    <n v="11355.38"/>
    <n v="0"/>
    <x v="0"/>
    <s v="DS #000251"/>
  </r>
  <r>
    <n v="22251"/>
    <n v="232"/>
    <d v="2001-01-26T00:00:00"/>
    <x v="2"/>
    <n v="9991400"/>
    <x v="8"/>
    <x v="0"/>
    <n v="1095082.95"/>
    <n v="200000"/>
    <n v="199287.16"/>
    <n v="200000"/>
    <n v="5.4950000000000001"/>
    <n v="2.78"/>
    <x v="0"/>
    <n v="556000"/>
    <n v="-543000"/>
    <n v="-541064.6394000001"/>
    <x v="1"/>
    <x v="0"/>
    <x v="1"/>
    <x v="8"/>
    <x v="0"/>
    <x v="1"/>
    <x v="0"/>
    <n v="-539868.92000000004"/>
    <n v="-541800"/>
    <x v="0"/>
    <x v="2"/>
    <x v="0"/>
    <n v="199287.16"/>
    <n v="539868.92000000004"/>
    <n v="0"/>
    <x v="0"/>
    <s v="DS #000232"/>
  </r>
  <r>
    <n v="22293"/>
    <n v="185"/>
    <d v="2001-01-30T00:00:00"/>
    <x v="2"/>
    <n v="9991300"/>
    <x v="8"/>
    <x v="0"/>
    <n v="494551.02"/>
    <n v="88000"/>
    <n v="87686.35"/>
    <n v="88000"/>
    <n v="5.64"/>
    <n v="2.78"/>
    <x v="0"/>
    <n v="244640"/>
    <n v="-251680"/>
    <n v="-250782.96100000001"/>
    <x v="1"/>
    <x v="0"/>
    <x v="1"/>
    <x v="8"/>
    <x v="0"/>
    <x v="1"/>
    <x v="0"/>
    <n v="-250256.84"/>
    <n v="-251152"/>
    <x v="0"/>
    <x v="1"/>
    <x v="0"/>
    <n v="87686.35"/>
    <n v="250256.84"/>
    <n v="0"/>
    <x v="0"/>
    <s v="DS #000185"/>
  </r>
  <r>
    <n v="22298"/>
    <n v="185"/>
    <d v="2001-01-30T00:00:00"/>
    <x v="2"/>
    <n v="9991300"/>
    <x v="8"/>
    <x v="0"/>
    <n v="1236377.54"/>
    <n v="220000"/>
    <n v="219215.88"/>
    <n v="220000"/>
    <n v="5.64"/>
    <n v="2.78"/>
    <x v="0"/>
    <n v="611600"/>
    <n v="-629200"/>
    <n v="-626957.41680000001"/>
    <x v="1"/>
    <x v="0"/>
    <x v="1"/>
    <x v="8"/>
    <x v="0"/>
    <x v="1"/>
    <x v="0"/>
    <n v="-625642.11"/>
    <n v="-627880"/>
    <x v="0"/>
    <x v="0"/>
    <x v="0"/>
    <n v="219215.88"/>
    <n v="625642.11"/>
    <n v="0"/>
    <x v="0"/>
    <s v="DS #000185"/>
  </r>
  <r>
    <n v="22299"/>
    <n v="185"/>
    <d v="2001-01-30T00:00:00"/>
    <x v="2"/>
    <n v="9991300"/>
    <x v="8"/>
    <x v="0"/>
    <n v="168596.94"/>
    <n v="30000"/>
    <n v="29893.07"/>
    <n v="30000"/>
    <n v="5.64"/>
    <n v="2.78"/>
    <x v="0"/>
    <n v="83400"/>
    <n v="-85800"/>
    <n v="-85494.180200000003"/>
    <x v="1"/>
    <x v="0"/>
    <x v="1"/>
    <x v="8"/>
    <x v="0"/>
    <x v="1"/>
    <x v="0"/>
    <n v="-85314.83"/>
    <n v="-85620"/>
    <x v="0"/>
    <x v="0"/>
    <x v="0"/>
    <n v="29893.07"/>
    <n v="85314.83"/>
    <n v="0"/>
    <x v="0"/>
    <s v="DS #000185"/>
  </r>
  <r>
    <n v="22300"/>
    <n v="185"/>
    <d v="2001-01-30T00:00:00"/>
    <x v="2"/>
    <n v="9991300"/>
    <x v="8"/>
    <x v="0"/>
    <n v="561989.79"/>
    <n v="100000"/>
    <n v="99643.58"/>
    <n v="100000"/>
    <n v="5.64"/>
    <n v="2.78"/>
    <x v="0"/>
    <n v="278000"/>
    <n v="-286000"/>
    <n v="-284980.63880000002"/>
    <x v="1"/>
    <x v="0"/>
    <x v="1"/>
    <x v="8"/>
    <x v="0"/>
    <x v="1"/>
    <x v="0"/>
    <n v="-284382.78000000003"/>
    <n v="-285400"/>
    <x v="0"/>
    <x v="2"/>
    <x v="0"/>
    <n v="99643.58"/>
    <n v="284382.78000000003"/>
    <n v="0"/>
    <x v="0"/>
    <s v="DS #000185"/>
  </r>
  <r>
    <n v="22301"/>
    <n v="185"/>
    <d v="2001-01-30T00:00:00"/>
    <x v="2"/>
    <n v="9991300"/>
    <x v="8"/>
    <x v="0"/>
    <n v="67438.78"/>
    <n v="12000"/>
    <n v="11957.23"/>
    <n v="12000"/>
    <n v="5.64"/>
    <n v="2.78"/>
    <x v="0"/>
    <n v="33360"/>
    <n v="-34320"/>
    <n v="-34197.677799999998"/>
    <x v="1"/>
    <x v="0"/>
    <x v="1"/>
    <x v="8"/>
    <x v="0"/>
    <x v="1"/>
    <x v="0"/>
    <n v="-34125.93"/>
    <n v="-34248"/>
    <x v="0"/>
    <x v="5"/>
    <x v="0"/>
    <n v="11957.23"/>
    <n v="34125.93"/>
    <n v="0"/>
    <x v="0"/>
    <s v="DS #000185"/>
  </r>
  <r>
    <n v="22407"/>
    <n v="290"/>
    <d v="2001-02-07T00:00:00"/>
    <x v="2"/>
    <n v="9991518"/>
    <x v="8"/>
    <x v="0"/>
    <n v="329421.68"/>
    <n v="60000"/>
    <n v="59786.15"/>
    <n v="60000"/>
    <n v="5.51"/>
    <n v="2.78"/>
    <x v="0"/>
    <n v="166800"/>
    <n v="-163800"/>
    <n v="-163216.18950000001"/>
    <x v="1"/>
    <x v="0"/>
    <x v="1"/>
    <x v="8"/>
    <x v="0"/>
    <x v="1"/>
    <x v="0"/>
    <n v="-162857.47"/>
    <n v="-163440"/>
    <x v="0"/>
    <x v="2"/>
    <x v="0"/>
    <n v="59786.15"/>
    <n v="162857.47"/>
    <n v="0"/>
    <x v="0"/>
    <s v="DS #000290"/>
  </r>
  <r>
    <n v="22581"/>
    <n v="294"/>
    <d v="2001-02-16T00:00:00"/>
    <x v="2"/>
    <n v="9991565"/>
    <x v="8"/>
    <x v="0"/>
    <n v="824999.02"/>
    <n v="145000"/>
    <n v="144483.19"/>
    <n v="145000"/>
    <n v="5.71"/>
    <n v="2.78"/>
    <x v="0"/>
    <n v="403100"/>
    <n v="-424850"/>
    <n v="-423335.74670000002"/>
    <x v="1"/>
    <x v="0"/>
    <x v="1"/>
    <x v="8"/>
    <x v="0"/>
    <x v="1"/>
    <x v="0"/>
    <n v="-422468.85"/>
    <n v="-423980"/>
    <x v="0"/>
    <x v="2"/>
    <x v="0"/>
    <n v="144483.19"/>
    <n v="422468.85"/>
    <n v="0"/>
    <x v="0"/>
    <s v="DS #000294"/>
  </r>
  <r>
    <n v="22584"/>
    <n v="294"/>
    <d v="2001-02-16T00:00:00"/>
    <x v="2"/>
    <n v="9991565"/>
    <x v="8"/>
    <x v="0"/>
    <n v="796550.78"/>
    <n v="140000"/>
    <n v="139501.01"/>
    <n v="140000"/>
    <n v="5.71"/>
    <n v="2.78"/>
    <x v="0"/>
    <n v="389200"/>
    <n v="-410200"/>
    <n v="-408737.95930000005"/>
    <x v="1"/>
    <x v="0"/>
    <x v="1"/>
    <x v="8"/>
    <x v="0"/>
    <x v="1"/>
    <x v="0"/>
    <n v="-407900.96"/>
    <n v="-409360"/>
    <x v="0"/>
    <x v="3"/>
    <x v="0"/>
    <n v="139501.01"/>
    <n v="407900.96"/>
    <n v="0"/>
    <x v="0"/>
    <s v="DS #000294"/>
  </r>
  <r>
    <n v="22585"/>
    <n v="294"/>
    <d v="2001-02-16T00:00:00"/>
    <x v="2"/>
    <n v="9991565"/>
    <x v="8"/>
    <x v="0"/>
    <n v="28448.240000000002"/>
    <n v="5000"/>
    <n v="4982.18"/>
    <n v="5000"/>
    <n v="5.71"/>
    <n v="2.78"/>
    <x v="0"/>
    <n v="13900"/>
    <n v="-14650"/>
    <n v="-14597.787400000001"/>
    <x v="1"/>
    <x v="0"/>
    <x v="1"/>
    <x v="8"/>
    <x v="0"/>
    <x v="1"/>
    <x v="0"/>
    <n v="-14567.89"/>
    <n v="-14620"/>
    <x v="0"/>
    <x v="5"/>
    <x v="0"/>
    <n v="4982.18"/>
    <n v="14567.89"/>
    <n v="0"/>
    <x v="0"/>
    <s v="DS #000294"/>
  </r>
  <r>
    <n v="22597"/>
    <n v="298"/>
    <d v="2001-02-16T00:00:00"/>
    <x v="2"/>
    <n v="9991583"/>
    <x v="8"/>
    <x v="0"/>
    <n v="98846.43"/>
    <n v="20000"/>
    <n v="19928.72"/>
    <n v="20000"/>
    <n v="4.96"/>
    <n v="2.78"/>
    <x v="0"/>
    <n v="55600"/>
    <n v="-43600"/>
    <n v="-43444.609600000003"/>
    <x v="1"/>
    <x v="0"/>
    <x v="1"/>
    <x v="8"/>
    <x v="0"/>
    <x v="1"/>
    <x v="0"/>
    <n v="-43325.03"/>
    <n v="-43480"/>
    <x v="0"/>
    <x v="0"/>
    <x v="0"/>
    <n v="19928.72"/>
    <n v="43325.03"/>
    <n v="0"/>
    <x v="0"/>
    <s v="DS #000298"/>
  </r>
  <r>
    <n v="22598"/>
    <n v="298"/>
    <d v="2001-02-16T00:00:00"/>
    <x v="2"/>
    <n v="9991583"/>
    <x v="8"/>
    <x v="0"/>
    <n v="49423.22"/>
    <n v="10000"/>
    <n v="9964.36"/>
    <n v="10000"/>
    <n v="4.96"/>
    <n v="2.78"/>
    <x v="0"/>
    <n v="27800"/>
    <n v="-21800"/>
    <n v="-21722.304800000002"/>
    <x v="1"/>
    <x v="0"/>
    <x v="1"/>
    <x v="8"/>
    <x v="0"/>
    <x v="1"/>
    <x v="0"/>
    <n v="-21662.51"/>
    <n v="-21740"/>
    <x v="0"/>
    <x v="2"/>
    <x v="0"/>
    <n v="9964.36"/>
    <n v="21662.51"/>
    <n v="0"/>
    <x v="0"/>
    <s v="DS #000298"/>
  </r>
  <r>
    <n v="22609"/>
    <n v="294"/>
    <d v="2001-02-16T00:00:00"/>
    <x v="2"/>
    <n v="9991565"/>
    <x v="8"/>
    <x v="0"/>
    <n v="824999.02"/>
    <n v="145000"/>
    <n v="144483.19"/>
    <n v="145000"/>
    <n v="5.71"/>
    <n v="2.78"/>
    <x v="0"/>
    <n v="403100"/>
    <n v="-424850"/>
    <n v="-423335.74670000002"/>
    <x v="1"/>
    <x v="0"/>
    <x v="1"/>
    <x v="8"/>
    <x v="0"/>
    <x v="1"/>
    <x v="0"/>
    <n v="-422468.85"/>
    <n v="-423980"/>
    <x v="0"/>
    <x v="0"/>
    <x v="0"/>
    <n v="144483.19"/>
    <n v="422468.85"/>
    <n v="0"/>
    <x v="0"/>
    <s v="DS #000294"/>
  </r>
  <r>
    <n v="22611"/>
    <n v="294"/>
    <d v="2001-02-16T00:00:00"/>
    <x v="2"/>
    <n v="9991565"/>
    <x v="8"/>
    <x v="0"/>
    <n v="426723.63"/>
    <n v="75000"/>
    <n v="74732.69"/>
    <n v="75000"/>
    <n v="5.71"/>
    <n v="2.78"/>
    <x v="0"/>
    <n v="208500"/>
    <n v="-219750"/>
    <n v="-218966.78170000002"/>
    <x v="1"/>
    <x v="0"/>
    <x v="1"/>
    <x v="8"/>
    <x v="0"/>
    <x v="1"/>
    <x v="0"/>
    <n v="-218518.37"/>
    <n v="-219300"/>
    <x v="0"/>
    <x v="0"/>
    <x v="0"/>
    <n v="74732.69"/>
    <n v="218518.37"/>
    <n v="0"/>
    <x v="0"/>
    <s v="DS #000294"/>
  </r>
  <r>
    <n v="22637"/>
    <n v="302"/>
    <d v="2001-02-20T00:00:00"/>
    <x v="2"/>
    <n v="9991587"/>
    <x v="8"/>
    <x v="0"/>
    <n v="893603.63"/>
    <n v="160000"/>
    <n v="159429.73000000001"/>
    <n v="160000"/>
    <n v="5.6050000000000004"/>
    <n v="2.78"/>
    <x v="0"/>
    <n v="444800"/>
    <n v="-452000"/>
    <n v="-450388.98725000012"/>
    <x v="1"/>
    <x v="0"/>
    <x v="1"/>
    <x v="8"/>
    <x v="0"/>
    <x v="1"/>
    <x v="0"/>
    <n v="-449432.4"/>
    <n v="-451040"/>
    <x v="0"/>
    <x v="2"/>
    <x v="0"/>
    <n v="159429.73000000001"/>
    <n v="449432.4"/>
    <n v="0"/>
    <x v="0"/>
    <s v="DS #000302"/>
  </r>
  <r>
    <n v="22638"/>
    <n v="302"/>
    <d v="2001-02-20T00:00:00"/>
    <x v="2"/>
    <n v="9991587"/>
    <x v="8"/>
    <x v="0"/>
    <n v="223400.91"/>
    <n v="40000"/>
    <n v="39857.43"/>
    <n v="40000"/>
    <n v="5.6050000000000004"/>
    <n v="2.78"/>
    <x v="0"/>
    <n v="111200"/>
    <n v="-113000"/>
    <n v="-112597.23975000002"/>
    <x v="1"/>
    <x v="0"/>
    <x v="1"/>
    <x v="8"/>
    <x v="0"/>
    <x v="1"/>
    <x v="0"/>
    <n v="-112358.1"/>
    <n v="-112760"/>
    <x v="0"/>
    <x v="0"/>
    <x v="0"/>
    <n v="39857.43"/>
    <n v="112358.1"/>
    <n v="0"/>
    <x v="0"/>
    <s v="DS#000302"/>
  </r>
  <r>
    <n v="22843"/>
    <n v="325"/>
    <d v="2001-03-07T00:00:00"/>
    <x v="2"/>
    <n v="9991947"/>
    <x v="8"/>
    <x v="0"/>
    <n v="27227.61"/>
    <n v="5000"/>
    <n v="4982.18"/>
    <n v="5000"/>
    <n v="5.4649999999999999"/>
    <n v="2.78"/>
    <x v="0"/>
    <n v="13900"/>
    <n v="-13425"/>
    <n v="-13377.153300000002"/>
    <x v="1"/>
    <x v="0"/>
    <x v="1"/>
    <x v="8"/>
    <x v="0"/>
    <x v="1"/>
    <x v="0"/>
    <n v="-13347.26"/>
    <n v="-13395"/>
    <x v="0"/>
    <x v="2"/>
    <x v="0"/>
    <n v="4982.18"/>
    <n v="13347.26"/>
    <n v="0"/>
    <x v="0"/>
    <s v="DS #000325"/>
  </r>
  <r>
    <n v="22844"/>
    <n v="325"/>
    <d v="2001-03-07T00:00:00"/>
    <x v="2"/>
    <n v="9991947"/>
    <x v="8"/>
    <x v="0"/>
    <n v="38118.65"/>
    <n v="7000"/>
    <n v="6975.05"/>
    <n v="7000"/>
    <n v="5.4649999999999999"/>
    <n v="2.78"/>
    <x v="0"/>
    <n v="19460"/>
    <n v="-18795"/>
    <n v="-18728.009249999999"/>
    <x v="1"/>
    <x v="0"/>
    <x v="1"/>
    <x v="8"/>
    <x v="0"/>
    <x v="1"/>
    <x v="0"/>
    <n v="-18686.16"/>
    <n v="-18753"/>
    <x v="0"/>
    <x v="2"/>
    <x v="0"/>
    <n v="6975.05"/>
    <n v="18686.16"/>
    <n v="0"/>
    <x v="0"/>
    <s v="DS #000325"/>
  </r>
  <r>
    <n v="22845"/>
    <n v="325"/>
    <d v="2001-03-07T00:00:00"/>
    <x v="2"/>
    <n v="9991947"/>
    <x v="8"/>
    <x v="0"/>
    <n v="27227.61"/>
    <n v="5000"/>
    <n v="4982.18"/>
    <n v="5000"/>
    <n v="5.4649999999999999"/>
    <n v="2.78"/>
    <x v="0"/>
    <n v="13900"/>
    <n v="-13425"/>
    <n v="-13377.153300000002"/>
    <x v="1"/>
    <x v="0"/>
    <x v="1"/>
    <x v="8"/>
    <x v="0"/>
    <x v="1"/>
    <x v="0"/>
    <n v="-13347.26"/>
    <n v="-13395"/>
    <x v="0"/>
    <x v="2"/>
    <x v="0"/>
    <n v="4982.18"/>
    <n v="13347.26"/>
    <n v="0"/>
    <x v="0"/>
    <s v="DS #000325"/>
  </r>
  <r>
    <n v="22846"/>
    <n v="325"/>
    <d v="2001-03-07T00:00:00"/>
    <x v="2"/>
    <n v="9991947"/>
    <x v="8"/>
    <x v="0"/>
    <n v="98019.39"/>
    <n v="18000"/>
    <n v="17935.84"/>
    <n v="18000"/>
    <n v="5.4649999999999999"/>
    <n v="2.78"/>
    <x v="0"/>
    <n v="50040"/>
    <n v="-48330"/>
    <n v="-48157.7304"/>
    <x v="1"/>
    <x v="0"/>
    <x v="1"/>
    <x v="8"/>
    <x v="0"/>
    <x v="1"/>
    <x v="0"/>
    <n v="-48050.13"/>
    <n v="-48222"/>
    <x v="0"/>
    <x v="2"/>
    <x v="0"/>
    <n v="17935.84"/>
    <n v="48050.13"/>
    <n v="0"/>
    <x v="0"/>
    <s v="DS #000325"/>
  </r>
  <r>
    <n v="22847"/>
    <n v="325"/>
    <d v="2001-03-07T00:00:00"/>
    <x v="2"/>
    <n v="9991947"/>
    <x v="8"/>
    <x v="0"/>
    <n v="217820.87"/>
    <n v="40000"/>
    <n v="39857.43"/>
    <n v="40000"/>
    <n v="5.4649999999999999"/>
    <n v="2.78"/>
    <x v="0"/>
    <n v="111200"/>
    <n v="-107400"/>
    <n v="-107017.19955"/>
    <x v="1"/>
    <x v="0"/>
    <x v="1"/>
    <x v="8"/>
    <x v="0"/>
    <x v="1"/>
    <x v="0"/>
    <n v="-106778.06"/>
    <n v="-107160"/>
    <x v="0"/>
    <x v="2"/>
    <x v="0"/>
    <n v="39857.43"/>
    <n v="106778.06"/>
    <n v="0"/>
    <x v="0"/>
    <s v="DS #000325"/>
  </r>
  <r>
    <n v="23777"/>
    <n v="347"/>
    <d v="2001-03-19T00:00:00"/>
    <x v="2"/>
    <n v="9992814"/>
    <x v="8"/>
    <x v="0"/>
    <n v="590593.37"/>
    <n v="113155"/>
    <n v="112751.69"/>
    <n v="113155"/>
    <n v="5.2380000000000004"/>
    <n v="2.78"/>
    <x v="0"/>
    <n v="314570.90000000002"/>
    <n v="-278134.99"/>
    <n v="-277143.65402000007"/>
    <x v="1"/>
    <x v="0"/>
    <x v="1"/>
    <x v="8"/>
    <x v="0"/>
    <x v="1"/>
    <x v="0"/>
    <n v="-276467.15000000002"/>
    <n v="-277456.06"/>
    <x v="0"/>
    <x v="2"/>
    <x v="0"/>
    <n v="112751.69"/>
    <n v="276467.15000000002"/>
    <n v="0"/>
    <x v="0"/>
    <s v="DS #000347"/>
  </r>
  <r>
    <n v="23778"/>
    <n v="347"/>
    <d v="2001-03-19T00:00:00"/>
    <x v="2"/>
    <n v="9992814"/>
    <x v="8"/>
    <x v="0"/>
    <n v="297501.84999999998"/>
    <n v="57000"/>
    <n v="56796.84"/>
    <n v="57000"/>
    <n v="5.2380000000000004"/>
    <n v="2.78"/>
    <x v="0"/>
    <n v="158460"/>
    <n v="-140106"/>
    <n v="-139606.63272000002"/>
    <x v="1"/>
    <x v="0"/>
    <x v="1"/>
    <x v="8"/>
    <x v="0"/>
    <x v="1"/>
    <x v="0"/>
    <n v="-139265.85"/>
    <n v="-139764"/>
    <x v="0"/>
    <x v="0"/>
    <x v="0"/>
    <n v="56796.84"/>
    <n v="139265.85"/>
    <n v="0"/>
    <x v="0"/>
    <s v="DS #000347"/>
  </r>
  <r>
    <n v="23779"/>
    <n v="347"/>
    <d v="2001-03-19T00:00:00"/>
    <x v="2"/>
    <n v="9992814"/>
    <x v="8"/>
    <x v="0"/>
    <n v="6785.13"/>
    <n v="1300"/>
    <n v="1295.3699999999999"/>
    <n v="1300"/>
    <n v="5.2380000000000004"/>
    <n v="2.78"/>
    <x v="0"/>
    <n v="3614"/>
    <n v="-3195.4"/>
    <n v="-3184.0194600000004"/>
    <x v="1"/>
    <x v="0"/>
    <x v="1"/>
    <x v="8"/>
    <x v="0"/>
    <x v="1"/>
    <x v="0"/>
    <n v="-3176.24"/>
    <n v="-3187.6"/>
    <x v="0"/>
    <x v="0"/>
    <x v="0"/>
    <n v="1295.3699999999999"/>
    <n v="3176.24"/>
    <n v="0"/>
    <x v="0"/>
    <s v="DS #000347"/>
  </r>
  <r>
    <n v="23780"/>
    <n v="347"/>
    <d v="2001-03-19T00:00:00"/>
    <x v="2"/>
    <n v="9992814"/>
    <x v="8"/>
    <x v="0"/>
    <n v="52193.31"/>
    <n v="10000"/>
    <n v="9964.36"/>
    <n v="10000"/>
    <n v="5.2380000000000004"/>
    <n v="2.78"/>
    <x v="0"/>
    <n v="27800"/>
    <n v="-24580"/>
    <n v="-24492.396880000008"/>
    <x v="1"/>
    <x v="0"/>
    <x v="1"/>
    <x v="8"/>
    <x v="0"/>
    <x v="1"/>
    <x v="0"/>
    <n v="-24432.61"/>
    <n v="-24520"/>
    <x v="0"/>
    <x v="5"/>
    <x v="0"/>
    <n v="9964.36"/>
    <n v="24432.61"/>
    <n v="0"/>
    <x v="0"/>
    <s v="DS #000347"/>
  </r>
  <r>
    <n v="23782"/>
    <n v="347"/>
    <d v="2001-03-19T00:00:00"/>
    <x v="2"/>
    <n v="9992814"/>
    <x v="8"/>
    <x v="0"/>
    <n v="40188.85"/>
    <n v="7700"/>
    <n v="7672.56"/>
    <n v="7700"/>
    <n v="5.2380000000000004"/>
    <n v="2.78"/>
    <x v="0"/>
    <n v="21406"/>
    <n v="-18926.599999999999"/>
    <n v="-18859.152480000004"/>
    <x v="1"/>
    <x v="0"/>
    <x v="1"/>
    <x v="8"/>
    <x v="0"/>
    <x v="1"/>
    <x v="0"/>
    <n v="-18813.11"/>
    <n v="-18880.400000000001"/>
    <x v="0"/>
    <x v="2"/>
    <x v="0"/>
    <n v="7672.56"/>
    <n v="18813.11"/>
    <n v="0"/>
    <x v="0"/>
    <s v="DS #000347"/>
  </r>
  <r>
    <n v="23793"/>
    <n v="348"/>
    <d v="2001-03-19T00:00:00"/>
    <x v="2"/>
    <n v="9992815"/>
    <x v="8"/>
    <x v="0"/>
    <n v="30800.01"/>
    <n v="5808"/>
    <n v="5787.3"/>
    <n v="5808"/>
    <n v="5.3220000000000001"/>
    <n v="2.78"/>
    <x v="0"/>
    <n v="16146.24"/>
    <n v="-14763.936000000002"/>
    <n v="-14711.316600000002"/>
    <x v="1"/>
    <x v="0"/>
    <x v="1"/>
    <x v="8"/>
    <x v="0"/>
    <x v="1"/>
    <x v="0"/>
    <n v="-14676.59"/>
    <n v="-14729.09"/>
    <x v="0"/>
    <x v="2"/>
    <x v="0"/>
    <n v="5787.3"/>
    <n v="14676.59"/>
    <n v="0"/>
    <x v="0"/>
    <s v="DS #000348"/>
  </r>
  <r>
    <n v="23916"/>
    <n v="359"/>
    <d v="2001-03-30T00:00:00"/>
    <x v="2"/>
    <n v="9992882"/>
    <x v="8"/>
    <x v="0"/>
    <n v="41262.730000000003"/>
    <n v="7622"/>
    <n v="7594.83"/>
    <n v="7622"/>
    <n v="5.4329999999999998"/>
    <n v="2.78"/>
    <x v="0"/>
    <n v="21189.16"/>
    <n v="-20221.166000000001"/>
    <n v="-20149.083989999999"/>
    <x v="1"/>
    <x v="0"/>
    <x v="1"/>
    <x v="8"/>
    <x v="0"/>
    <x v="1"/>
    <x v="0"/>
    <n v="-20103.52"/>
    <n v="-20175.43"/>
    <x v="0"/>
    <x v="7"/>
    <x v="0"/>
    <n v="7594.83"/>
    <n v="20103.52"/>
    <n v="0"/>
    <x v="0"/>
    <s v="DS #000359"/>
  </r>
  <r>
    <n v="23920"/>
    <n v="373"/>
    <d v="2001-03-30T00:00:00"/>
    <x v="2"/>
    <n v="9992906"/>
    <x v="8"/>
    <x v="0"/>
    <n v="569407.65"/>
    <n v="105452"/>
    <n v="105076.15"/>
    <n v="105452"/>
    <n v="5.4189999999999996"/>
    <n v="2.78"/>
    <x v="0"/>
    <n v="293156.56"/>
    <n v="-278287.82799999998"/>
    <n v="-277295.95984999998"/>
    <x v="1"/>
    <x v="0"/>
    <x v="1"/>
    <x v="8"/>
    <x v="0"/>
    <x v="1"/>
    <x v="0"/>
    <n v="-276665.5"/>
    <n v="-277655.12"/>
    <x v="0"/>
    <x v="6"/>
    <x v="0"/>
    <n v="105076.15"/>
    <n v="276665.5"/>
    <n v="0"/>
    <x v="0"/>
    <s v="DS#000373"/>
  </r>
  <r>
    <n v="23926"/>
    <n v="375"/>
    <d v="2001-03-30T00:00:00"/>
    <x v="2"/>
    <n v="9992899"/>
    <x v="8"/>
    <x v="0"/>
    <n v="411891.54"/>
    <n v="76337"/>
    <n v="76064.92"/>
    <n v="76337"/>
    <n v="5.415"/>
    <n v="2.78"/>
    <x v="0"/>
    <n v="212216.86"/>
    <n v="-201147.99500000002"/>
    <n v="-200431.06420000002"/>
    <x v="1"/>
    <x v="0"/>
    <x v="1"/>
    <x v="8"/>
    <x v="0"/>
    <x v="1"/>
    <x v="0"/>
    <n v="-199974.67"/>
    <n v="-200689.97"/>
    <x v="0"/>
    <x v="0"/>
    <x v="0"/>
    <n v="76064.92"/>
    <n v="199974.67"/>
    <n v="0"/>
    <x v="0"/>
    <s v="DS#000375"/>
  </r>
  <r>
    <n v="23930"/>
    <n v="360"/>
    <d v="2001-03-30T00:00:00"/>
    <x v="2"/>
    <n v="9992884"/>
    <x v="8"/>
    <x v="0"/>
    <n v="114017.25"/>
    <n v="21065"/>
    <n v="20989.919999999998"/>
    <n v="21065"/>
    <n v="5.4320000000000004"/>
    <n v="2.78"/>
    <x v="0"/>
    <n v="58560.7"/>
    <n v="-55864.38"/>
    <n v="-55665.267840000008"/>
    <x v="1"/>
    <x v="0"/>
    <x v="1"/>
    <x v="8"/>
    <x v="0"/>
    <x v="1"/>
    <x v="0"/>
    <n v="-55539.33"/>
    <n v="-55737.99"/>
    <x v="0"/>
    <x v="6"/>
    <x v="0"/>
    <n v="20989.919999999998"/>
    <n v="55539.33"/>
    <n v="0"/>
    <x v="0"/>
    <s v="DS #000360"/>
  </r>
  <r>
    <n v="24140"/>
    <n v="404"/>
    <d v="2001-04-11T00:00:00"/>
    <x v="2"/>
    <n v="9993134"/>
    <x v="8"/>
    <x v="0"/>
    <n v="398624.14"/>
    <n v="70000"/>
    <n v="69750.509999999995"/>
    <n v="70000"/>
    <n v="5.7149999999999999"/>
    <n v="2.78"/>
    <x v="0"/>
    <n v="194600"/>
    <n v="-205450"/>
    <n v="-204717.74685"/>
    <x v="1"/>
    <x v="0"/>
    <x v="1"/>
    <x v="8"/>
    <x v="0"/>
    <x v="1"/>
    <x v="0"/>
    <n v="-204299.23"/>
    <n v="-205030"/>
    <x v="0"/>
    <x v="0"/>
    <x v="0"/>
    <n v="69750.509999999995"/>
    <n v="204299.23"/>
    <n v="0"/>
    <x v="0"/>
    <s v="DS #000404"/>
  </r>
  <r>
    <n v="24141"/>
    <n v="404"/>
    <d v="2001-04-11T00:00:00"/>
    <x v="2"/>
    <n v="9993135"/>
    <x v="8"/>
    <x v="0"/>
    <n v="60357.39"/>
    <n v="10599"/>
    <n v="10561.22"/>
    <n v="10599"/>
    <n v="5.7149999999999999"/>
    <n v="2.78"/>
    <x v="0"/>
    <n v="29465.22"/>
    <n v="-31108.065000000002"/>
    <n v="-30997.180699999997"/>
    <x v="1"/>
    <x v="0"/>
    <x v="1"/>
    <x v="8"/>
    <x v="0"/>
    <x v="1"/>
    <x v="0"/>
    <n v="-30933.82"/>
    <n v="-31044.47"/>
    <x v="0"/>
    <x v="7"/>
    <x v="0"/>
    <n v="10561.22"/>
    <n v="30933.82"/>
    <n v="0"/>
    <x v="0"/>
    <s v="DS #000404"/>
  </r>
  <r>
    <n v="24151"/>
    <n v="407"/>
    <d v="2001-04-12T00:00:00"/>
    <x v="2"/>
    <n v="9993142"/>
    <x v="8"/>
    <x v="0"/>
    <n v="133317.85999999999"/>
    <n v="23647"/>
    <n v="23562.720000000001"/>
    <n v="23647"/>
    <n v="5.6580000000000004"/>
    <n v="2.78"/>
    <x v="0"/>
    <n v="65738.66"/>
    <n v="-68056.066000000006"/>
    <n v="-67813.508160000012"/>
    <x v="1"/>
    <x v="0"/>
    <x v="1"/>
    <x v="8"/>
    <x v="0"/>
    <x v="1"/>
    <x v="0"/>
    <n v="-67672.12"/>
    <n v="-67914.179999999993"/>
    <x v="0"/>
    <x v="7"/>
    <x v="0"/>
    <n v="23562.720000000001"/>
    <n v="67672.12"/>
    <n v="0"/>
    <x v="0"/>
    <s v="DS #000407"/>
  </r>
  <r>
    <n v="24152"/>
    <n v="407"/>
    <d v="2001-04-12T00:00:00"/>
    <x v="2"/>
    <n v="9993142"/>
    <x v="8"/>
    <x v="0"/>
    <n v="67651.61"/>
    <n v="12000"/>
    <n v="11957.23"/>
    <n v="12000"/>
    <n v="5.6577999999999999"/>
    <n v="2.78"/>
    <x v="0"/>
    <n v="33360"/>
    <n v="-34533.599999999999"/>
    <n v="-34410.516494000003"/>
    <x v="1"/>
    <x v="0"/>
    <x v="1"/>
    <x v="8"/>
    <x v="0"/>
    <x v="1"/>
    <x v="0"/>
    <n v="-34338.769999999997"/>
    <n v="-34461.599999999999"/>
    <x v="0"/>
    <x v="5"/>
    <x v="0"/>
    <n v="11957.23"/>
    <n v="34338.769999999997"/>
    <n v="0"/>
    <x v="0"/>
    <s v="DS #000407"/>
  </r>
  <r>
    <n v="24193"/>
    <n v="408"/>
    <d v="2001-04-17T00:00:00"/>
    <x v="2"/>
    <n v="9993174"/>
    <x v="8"/>
    <x v="0"/>
    <n v="595908.80000000005"/>
    <n v="103503"/>
    <n v="103134.09"/>
    <n v="103503"/>
    <n v="5.7779999999999996"/>
    <n v="2.78"/>
    <x v="0"/>
    <n v="287738.34000000003"/>
    <n v="-310301.99399999995"/>
    <n v="-309196.00181999995"/>
    <x v="1"/>
    <x v="0"/>
    <x v="1"/>
    <x v="8"/>
    <x v="0"/>
    <x v="1"/>
    <x v="0"/>
    <n v="-308577.21000000002"/>
    <n v="-309680.98"/>
    <x v="0"/>
    <x v="0"/>
    <x v="0"/>
    <n v="103134.09"/>
    <n v="308577.21000000002"/>
    <n v="0"/>
    <x v="0"/>
    <s v="DS #000408"/>
  </r>
  <r>
    <n v="24224"/>
    <n v="412"/>
    <d v="2001-04-18T00:00:00"/>
    <x v="2"/>
    <n v="9993198"/>
    <x v="8"/>
    <x v="0"/>
    <n v="511187.1"/>
    <n v="92669"/>
    <n v="92338.71"/>
    <n v="92669"/>
    <n v="5.5359999999999996"/>
    <n v="2.78"/>
    <x v="0"/>
    <n v="257619.82"/>
    <n v="-255395.76399999997"/>
    <n v="-254485.48475999999"/>
    <x v="1"/>
    <x v="0"/>
    <x v="1"/>
    <x v="8"/>
    <x v="0"/>
    <x v="1"/>
    <x v="0"/>
    <n v="-253931.45"/>
    <n v="-254839.75"/>
    <x v="0"/>
    <x v="2"/>
    <x v="0"/>
    <n v="92338.71"/>
    <n v="253931.45"/>
    <n v="0"/>
    <x v="0"/>
    <s v="DS#000412"/>
  </r>
  <r>
    <n v="24448"/>
    <n v="404"/>
    <d v="2001-04-26T00:00:00"/>
    <x v="2"/>
    <n v="9993133"/>
    <x v="8"/>
    <x v="0"/>
    <n v="512516.76"/>
    <n v="90000"/>
    <n v="89679.22"/>
    <n v="90000"/>
    <n v="5.7149999999999999"/>
    <n v="2.78"/>
    <x v="0"/>
    <n v="250200"/>
    <n v="-264150"/>
    <n v="-263208.51069999998"/>
    <x v="1"/>
    <x v="0"/>
    <x v="1"/>
    <x v="8"/>
    <x v="0"/>
    <x v="1"/>
    <x v="0"/>
    <n v="-262670.44"/>
    <n v="-263610"/>
    <x v="0"/>
    <x v="2"/>
    <x v="0"/>
    <n v="89679.22"/>
    <n v="262670.44"/>
    <n v="0"/>
    <x v="0"/>
    <s v="DS #000404"/>
  </r>
  <r>
    <n v="24454"/>
    <n v="438"/>
    <d v="2001-04-26T00:00:00"/>
    <x v="2"/>
    <n v="9993419"/>
    <x v="8"/>
    <x v="0"/>
    <n v="2505.0300000000002"/>
    <n v="473"/>
    <n v="471.31"/>
    <n v="473"/>
    <n v="5.3150000000000004"/>
    <n v="2.78"/>
    <x v="0"/>
    <n v="1314.94"/>
    <n v="-1199.0550000000001"/>
    <n v="-1194.7708500000003"/>
    <x v="1"/>
    <x v="0"/>
    <x v="1"/>
    <x v="8"/>
    <x v="0"/>
    <x v="1"/>
    <x v="0"/>
    <n v="-1191.95"/>
    <n v="-1196.22"/>
    <x v="0"/>
    <x v="1"/>
    <x v="0"/>
    <n v="471.31"/>
    <n v="1191.95"/>
    <n v="0"/>
    <x v="0"/>
    <s v="DS #000438"/>
  </r>
  <r>
    <n v="24748"/>
    <n v="529"/>
    <d v="2001-05-17T00:00:00"/>
    <x v="2"/>
    <n v="9993675"/>
    <x v="8"/>
    <x v="0"/>
    <n v="612112.84"/>
    <n v="128033"/>
    <n v="127576.67"/>
    <n v="128033"/>
    <n v="4.798"/>
    <n v="2.78"/>
    <x v="0"/>
    <n v="355931.74"/>
    <n v="-258370.59400000004"/>
    <n v="-257449.72006000002"/>
    <x v="1"/>
    <x v="0"/>
    <x v="1"/>
    <x v="8"/>
    <x v="0"/>
    <x v="1"/>
    <x v="0"/>
    <n v="-256684.25"/>
    <n v="-257602.4"/>
    <x v="0"/>
    <x v="0"/>
    <x v="0"/>
    <n v="127576.67"/>
    <n v="256684.25"/>
    <n v="0"/>
    <x v="0"/>
    <m/>
  </r>
  <r>
    <n v="24869"/>
    <n v="549"/>
    <d v="2001-05-24T00:00:00"/>
    <x v="2"/>
    <n v="9993753"/>
    <x v="8"/>
    <x v="0"/>
    <n v="211095.92"/>
    <n v="45000"/>
    <n v="44839.61"/>
    <n v="45000"/>
    <n v="4.7077999999999998"/>
    <n v="2.78"/>
    <x v="0"/>
    <n v="125100"/>
    <n v="-86751"/>
    <n v="-86441.800157999998"/>
    <x v="1"/>
    <x v="0"/>
    <x v="1"/>
    <x v="8"/>
    <x v="0"/>
    <x v="1"/>
    <x v="0"/>
    <n v="-86172.76"/>
    <n v="-86481"/>
    <x v="0"/>
    <x v="2"/>
    <x v="0"/>
    <n v="44839.61"/>
    <n v="86172.76"/>
    <n v="0"/>
    <x v="0"/>
    <m/>
  </r>
  <r>
    <n v="24870"/>
    <n v="549"/>
    <d v="2001-05-24T00:00:00"/>
    <x v="2"/>
    <n v="9993754"/>
    <x v="8"/>
    <x v="0"/>
    <n v="397465.47"/>
    <n v="84729"/>
    <n v="84427.01"/>
    <n v="84729"/>
    <n v="4.7077999999999998"/>
    <n v="2.78"/>
    <x v="0"/>
    <n v="235546.62"/>
    <n v="-163340.5662"/>
    <n v="-162758.38987799999"/>
    <x v="1"/>
    <x v="0"/>
    <x v="1"/>
    <x v="8"/>
    <x v="0"/>
    <x v="1"/>
    <x v="0"/>
    <n v="-162251.82999999999"/>
    <n v="-162832.19"/>
    <x v="0"/>
    <x v="0"/>
    <x v="0"/>
    <n v="84427.01"/>
    <n v="162251.82999999999"/>
    <n v="0"/>
    <x v="0"/>
    <m/>
  </r>
  <r>
    <n v="25038"/>
    <n v="596"/>
    <d v="2001-06-04T00:00:00"/>
    <x v="2"/>
    <n v="9993895"/>
    <x v="8"/>
    <x v="0"/>
    <n v="187721.84"/>
    <n v="41828"/>
    <n v="41678.92"/>
    <n v="41828"/>
    <n v="4.5039999999999996"/>
    <n v="2.78"/>
    <x v="0"/>
    <n v="116281.84"/>
    <n v="-72111.471999999994"/>
    <n v="-71854.458079999982"/>
    <x v="1"/>
    <x v="0"/>
    <x v="1"/>
    <x v="8"/>
    <x v="0"/>
    <x v="1"/>
    <x v="0"/>
    <n v="-71604.38"/>
    <n v="-71860.5"/>
    <x v="0"/>
    <x v="4"/>
    <x v="0"/>
    <n v="41678.92"/>
    <n v="71604.38"/>
    <n v="0"/>
    <x v="0"/>
    <m/>
  </r>
  <r>
    <n v="25041"/>
    <n v="352"/>
    <d v="2001-06-05T00:00:00"/>
    <x v="2"/>
    <n v="9992827"/>
    <x v="8"/>
    <x v="0"/>
    <n v="118855.88"/>
    <n v="22677"/>
    <n v="22596.17"/>
    <n v="22677"/>
    <n v="5.26"/>
    <n v="2.78"/>
    <x v="0"/>
    <n v="63042.06"/>
    <n v="-56238.96"/>
    <n v="-56038.501599999996"/>
    <x v="1"/>
    <x v="0"/>
    <x v="1"/>
    <x v="8"/>
    <x v="0"/>
    <x v="1"/>
    <x v="0"/>
    <n v="-55902.94"/>
    <n v="-56102.9"/>
    <x v="0"/>
    <x v="7"/>
    <x v="0"/>
    <n v="22596.17"/>
    <n v="55902.94"/>
    <n v="0"/>
    <x v="0"/>
    <s v="DS# 000352"/>
  </r>
  <r>
    <n v="25059"/>
    <n v="479"/>
    <d v="2001-06-06T00:00:00"/>
    <x v="2"/>
    <n v="9993568"/>
    <x v="8"/>
    <x v="0"/>
    <n v="772496.04"/>
    <n v="162767"/>
    <n v="162186.87"/>
    <n v="162767"/>
    <n v="4.7629999999999999"/>
    <n v="2.78"/>
    <x v="0"/>
    <n v="452492.26"/>
    <n v="-322766.96100000001"/>
    <n v="-321616.56320999999"/>
    <x v="1"/>
    <x v="0"/>
    <x v="1"/>
    <x v="8"/>
    <x v="0"/>
    <x v="1"/>
    <x v="0"/>
    <n v="-320643.43"/>
    <n v="-321790.36"/>
    <x v="0"/>
    <x v="0"/>
    <x v="0"/>
    <n v="162186.87"/>
    <n v="320643.43"/>
    <n v="0"/>
    <x v="0"/>
    <s v="DS #000479"/>
  </r>
  <r>
    <n v="25068"/>
    <n v="593"/>
    <d v="2001-06-06T00:00:00"/>
    <x v="2"/>
    <n v="9993887"/>
    <x v="8"/>
    <x v="0"/>
    <n v="148049.69"/>
    <n v="36641"/>
    <n v="36510.400000000001"/>
    <n v="36641"/>
    <n v="4.0549999999999997"/>
    <n v="2.78"/>
    <x v="0"/>
    <n v="101861.98"/>
    <n v="-46717.274999999994"/>
    <n v="-46550.76"/>
    <x v="1"/>
    <x v="0"/>
    <x v="1"/>
    <x v="8"/>
    <x v="0"/>
    <x v="1"/>
    <x v="0"/>
    <n v="-46331.7"/>
    <n v="-46497.43"/>
    <x v="0"/>
    <x v="0"/>
    <x v="0"/>
    <n v="36510.400000000001"/>
    <n v="46331.7"/>
    <n v="0"/>
    <x v="0"/>
    <m/>
  </r>
  <r>
    <n v="25071"/>
    <n v="445"/>
    <d v="2001-06-06T00:00:00"/>
    <x v="2"/>
    <n v="9993440"/>
    <x v="8"/>
    <x v="0"/>
    <n v="258302.17"/>
    <n v="50092"/>
    <n v="49913.46"/>
    <n v="50092"/>
    <n v="5.1749999999999998"/>
    <n v="2.78"/>
    <x v="0"/>
    <n v="139255.76"/>
    <n v="-119970.34"/>
    <n v="-119542.73669999999"/>
    <x v="1"/>
    <x v="0"/>
    <x v="1"/>
    <x v="8"/>
    <x v="0"/>
    <x v="1"/>
    <x v="0"/>
    <n v="-119243.26"/>
    <n v="-119669.79"/>
    <x v="0"/>
    <x v="0"/>
    <x v="0"/>
    <n v="49913.46"/>
    <n v="119243.26"/>
    <n v="0"/>
    <x v="0"/>
    <s v="DS #000445"/>
  </r>
  <r>
    <n v="25181"/>
    <n v="621"/>
    <d v="2001-06-13T00:00:00"/>
    <x v="2"/>
    <n v="9994009"/>
    <x v="8"/>
    <x v="0"/>
    <n v="300777.23"/>
    <n v="64361"/>
    <n v="64131.6"/>
    <n v="64361"/>
    <n v="4.6900000000000004"/>
    <n v="2.78"/>
    <x v="0"/>
    <n v="178923.58"/>
    <n v="-122929.51"/>
    <n v="-122491.35600000003"/>
    <x v="1"/>
    <x v="0"/>
    <x v="1"/>
    <x v="8"/>
    <x v="0"/>
    <x v="1"/>
    <x v="0"/>
    <n v="-122106.58"/>
    <n v="-122543.34"/>
    <x v="0"/>
    <x v="0"/>
    <x v="0"/>
    <n v="64131.6"/>
    <n v="122106.58"/>
    <n v="0"/>
    <x v="0"/>
    <m/>
  </r>
  <r>
    <n v="25182"/>
    <n v="621"/>
    <d v="2001-06-13T00:00:00"/>
    <x v="2"/>
    <n v="9994008"/>
    <x v="8"/>
    <x v="0"/>
    <n v="442003.87"/>
    <n v="94581"/>
    <n v="94243.89"/>
    <n v="94581"/>
    <n v="4.6900000000000004"/>
    <n v="2.78"/>
    <x v="0"/>
    <n v="262935.18"/>
    <n v="-180649.71"/>
    <n v="-180005.82990000004"/>
    <x v="1"/>
    <x v="0"/>
    <x v="1"/>
    <x v="8"/>
    <x v="0"/>
    <x v="1"/>
    <x v="0"/>
    <n v="-179440.38"/>
    <n v="-180082.22"/>
    <x v="0"/>
    <x v="2"/>
    <x v="0"/>
    <n v="94243.89"/>
    <n v="179440.38"/>
    <n v="0"/>
    <x v="0"/>
    <m/>
  </r>
  <r>
    <n v="25183"/>
    <n v="621"/>
    <d v="2001-06-13T00:00:00"/>
    <x v="2"/>
    <n v="9994010"/>
    <x v="8"/>
    <x v="0"/>
    <n v="99928.83"/>
    <n v="21383"/>
    <n v="21306.79"/>
    <n v="21383"/>
    <n v="4.6900000000000004"/>
    <n v="2.78"/>
    <x v="0"/>
    <n v="59444.74"/>
    <n v="-40841.53"/>
    <n v="-40695.968900000014"/>
    <x v="1"/>
    <x v="0"/>
    <x v="1"/>
    <x v="8"/>
    <x v="0"/>
    <x v="1"/>
    <x v="0"/>
    <n v="-40568.120000000003"/>
    <n v="-40713.230000000003"/>
    <x v="0"/>
    <x v="7"/>
    <x v="0"/>
    <n v="21306.79"/>
    <n v="40568.120000000003"/>
    <n v="0"/>
    <x v="0"/>
    <m/>
  </r>
  <r>
    <n v="25184"/>
    <n v="621"/>
    <d v="2001-06-13T00:00:00"/>
    <x v="2"/>
    <n v="9994011"/>
    <x v="8"/>
    <x v="0"/>
    <n v="1532.84"/>
    <n v="328"/>
    <n v="326.83"/>
    <n v="328"/>
    <n v="4.6900000000000004"/>
    <n v="2.78"/>
    <x v="0"/>
    <n v="911.84"/>
    <n v="-626.48"/>
    <n v="-624.24530000000016"/>
    <x v="1"/>
    <x v="0"/>
    <x v="1"/>
    <x v="8"/>
    <x v="0"/>
    <x v="1"/>
    <x v="0"/>
    <n v="-622.29"/>
    <n v="-624.51"/>
    <x v="0"/>
    <x v="5"/>
    <x v="0"/>
    <n v="326.83"/>
    <n v="622.29"/>
    <n v="0"/>
    <x v="0"/>
    <m/>
  </r>
  <r>
    <n v="25185"/>
    <n v="621"/>
    <d v="2001-06-13T00:00:00"/>
    <x v="2"/>
    <n v="9994012"/>
    <x v="8"/>
    <x v="0"/>
    <n v="2467.4899999999998"/>
    <n v="528"/>
    <n v="526.12"/>
    <n v="528"/>
    <n v="4.6900000000000004"/>
    <n v="2.78"/>
    <x v="0"/>
    <n v="1467.84"/>
    <n v="-1008.48"/>
    <n v="-1004.8892000000003"/>
    <x v="1"/>
    <x v="0"/>
    <x v="1"/>
    <x v="8"/>
    <x v="0"/>
    <x v="1"/>
    <x v="0"/>
    <n v="-1001.73"/>
    <n v="-1005.31"/>
    <x v="0"/>
    <x v="6"/>
    <x v="0"/>
    <n v="526.12"/>
    <n v="1001.73"/>
    <n v="0"/>
    <x v="0"/>
    <m/>
  </r>
  <r>
    <n v="25296"/>
    <n v="665"/>
    <d v="2001-06-21T00:00:00"/>
    <x v="2"/>
    <n v="9994111"/>
    <x v="8"/>
    <x v="0"/>
    <n v="721534.11"/>
    <n v="170000"/>
    <n v="169394.09"/>
    <n v="170000"/>
    <n v="4.2595000000000001"/>
    <n v="2.78"/>
    <x v="0"/>
    <n v="472600"/>
    <n v="-251515"/>
    <n v="-250618.55615500003"/>
    <x v="1"/>
    <x v="0"/>
    <x v="1"/>
    <x v="8"/>
    <x v="0"/>
    <x v="1"/>
    <x v="0"/>
    <n v="-249602.19"/>
    <n v="-250495"/>
    <x v="0"/>
    <x v="0"/>
    <x v="0"/>
    <n v="169394.09"/>
    <n v="249602.19"/>
    <n v="0"/>
    <x v="0"/>
    <m/>
  </r>
  <r>
    <n v="26646"/>
    <n v="725"/>
    <d v="2001-07-09T00:00:00"/>
    <x v="2"/>
    <n v="9995438"/>
    <x v="8"/>
    <x v="0"/>
    <n v="376370.74"/>
    <n v="95359"/>
    <n v="95019.12"/>
    <n v="95359"/>
    <n v="3.9609999999999999"/>
    <n v="2.78"/>
    <x v="0"/>
    <n v="265098.02"/>
    <n v="-112618.97900000001"/>
    <n v="-112217.58072"/>
    <x v="1"/>
    <x v="0"/>
    <x v="1"/>
    <x v="8"/>
    <x v="0"/>
    <x v="1"/>
    <x v="0"/>
    <n v="-111647.47"/>
    <n v="-112046.82"/>
    <x v="0"/>
    <x v="0"/>
    <x v="0"/>
    <n v="95019.12"/>
    <n v="111647.47"/>
    <n v="0"/>
    <x v="0"/>
    <m/>
  </r>
  <r>
    <n v="26703"/>
    <n v="736"/>
    <d v="2001-07-13T00:00:00"/>
    <x v="2"/>
    <n v="9995492"/>
    <x v="8"/>
    <x v="0"/>
    <n v="261564.4"/>
    <n v="70000"/>
    <n v="69750.509999999995"/>
    <n v="70000"/>
    <n v="3.75"/>
    <n v="2.78"/>
    <x v="0"/>
    <n v="194600"/>
    <n v="-67900"/>
    <n v="-67657.99470000001"/>
    <x v="1"/>
    <x v="0"/>
    <x v="1"/>
    <x v="8"/>
    <x v="0"/>
    <x v="1"/>
    <x v="0"/>
    <n v="-67239.490000000005"/>
    <n v="-67480"/>
    <x v="0"/>
    <x v="1"/>
    <x v="0"/>
    <n v="69750.509999999995"/>
    <n v="67239.490000000005"/>
    <n v="0"/>
    <x v="0"/>
    <m/>
  </r>
  <r>
    <n v="26732"/>
    <n v="747"/>
    <d v="2001-07-16T00:00:00"/>
    <x v="2"/>
    <n v="9995521"/>
    <x v="8"/>
    <x v="0"/>
    <n v="615493.41"/>
    <n v="169000"/>
    <n v="168397.65"/>
    <n v="169000"/>
    <n v="3.6549999999999998"/>
    <n v="2.78"/>
    <x v="0"/>
    <n v="469820"/>
    <n v="-147875"/>
    <n v="-147347.94375000001"/>
    <x v="1"/>
    <x v="0"/>
    <x v="1"/>
    <x v="8"/>
    <x v="0"/>
    <x v="1"/>
    <x v="0"/>
    <n v="-146337.56"/>
    <n v="-146861"/>
    <x v="0"/>
    <x v="2"/>
    <x v="0"/>
    <n v="168397.65"/>
    <n v="146337.56"/>
    <n v="0"/>
    <x v="0"/>
    <m/>
  </r>
  <r>
    <n v="26849"/>
    <n v="768"/>
    <d v="2001-07-26T00:00:00"/>
    <x v="2"/>
    <n v="9995637"/>
    <x v="8"/>
    <x v="0"/>
    <n v="65016.480000000003"/>
    <n v="16752"/>
    <n v="16692.29"/>
    <n v="16752"/>
    <n v="3.895"/>
    <n v="2.78"/>
    <x v="0"/>
    <n v="46570.559999999998"/>
    <n v="-18678.48"/>
    <n v="-18611.903350000004"/>
    <x v="1"/>
    <x v="0"/>
    <x v="1"/>
    <x v="8"/>
    <x v="0"/>
    <x v="1"/>
    <x v="0"/>
    <n v="-18511.75"/>
    <n v="-18577.97"/>
    <x v="0"/>
    <x v="2"/>
    <x v="0"/>
    <n v="16692.29"/>
    <n v="18511.75"/>
    <n v="0"/>
    <x v="0"/>
    <m/>
  </r>
  <r>
    <n v="26890"/>
    <n v="776"/>
    <d v="2001-07-30T00:00:00"/>
    <x v="2"/>
    <n v="9995662"/>
    <x v="8"/>
    <x v="0"/>
    <n v="534986.38"/>
    <n v="140000"/>
    <n v="139501.01"/>
    <n v="140000"/>
    <n v="3.835"/>
    <n v="2.78"/>
    <x v="0"/>
    <n v="389200"/>
    <n v="-147700"/>
    <n v="-147173.56555000003"/>
    <x v="1"/>
    <x v="0"/>
    <x v="1"/>
    <x v="8"/>
    <x v="0"/>
    <x v="1"/>
    <x v="0"/>
    <n v="-146336.56"/>
    <n v="-146860"/>
    <x v="0"/>
    <x v="1"/>
    <x v="0"/>
    <n v="139501.01"/>
    <n v="146336.56"/>
    <n v="0"/>
    <x v="0"/>
    <m/>
  </r>
  <r>
    <n v="26896"/>
    <n v="777"/>
    <d v="2001-07-30T00:00:00"/>
    <x v="2"/>
    <n v="9995667"/>
    <x v="8"/>
    <x v="0"/>
    <n v="270283.21000000002"/>
    <n v="70000"/>
    <n v="69750.509999999995"/>
    <n v="70000"/>
    <n v="3.875"/>
    <n v="2.78"/>
    <x v="0"/>
    <n v="194600"/>
    <n v="-76650"/>
    <n v="-76376.808450000011"/>
    <x v="1"/>
    <x v="0"/>
    <x v="1"/>
    <x v="8"/>
    <x v="0"/>
    <x v="1"/>
    <x v="0"/>
    <n v="-75958.3"/>
    <n v="-76230"/>
    <x v="0"/>
    <x v="1"/>
    <x v="0"/>
    <n v="69750.509999999995"/>
    <n v="75958.3"/>
    <n v="0"/>
    <x v="0"/>
    <m/>
  </r>
  <r>
    <n v="26901"/>
    <n v="780"/>
    <d v="2001-07-30T00:00:00"/>
    <x v="2"/>
    <n v="9995670"/>
    <x v="8"/>
    <x v="0"/>
    <n v="535683.89"/>
    <n v="140000"/>
    <n v="139501.01"/>
    <n v="140000"/>
    <n v="3.84"/>
    <n v="2.78"/>
    <x v="0"/>
    <n v="389200"/>
    <n v="-148400"/>
    <n v="-147871.07060000001"/>
    <x v="1"/>
    <x v="0"/>
    <x v="1"/>
    <x v="8"/>
    <x v="0"/>
    <x v="1"/>
    <x v="0"/>
    <n v="-147034.07"/>
    <n v="-147560"/>
    <x v="0"/>
    <x v="1"/>
    <x v="0"/>
    <n v="139501.01"/>
    <n v="147034.07"/>
    <n v="0"/>
    <x v="0"/>
    <m/>
  </r>
  <r>
    <n v="26905"/>
    <n v="709"/>
    <d v="2001-07-31T00:00:00"/>
    <x v="2"/>
    <n v="9994223"/>
    <x v="8"/>
    <x v="0"/>
    <n v="99004.37"/>
    <n v="24977"/>
    <n v="24887.98"/>
    <n v="24977"/>
    <n v="3.9780000000000002"/>
    <n v="2.78"/>
    <x v="0"/>
    <n v="69436.06"/>
    <n v="-29922.446000000011"/>
    <n v="-29815.800040000009"/>
    <x v="1"/>
    <x v="0"/>
    <x v="1"/>
    <x v="8"/>
    <x v="0"/>
    <x v="1"/>
    <x v="0"/>
    <n v="-29666.47"/>
    <n v="-29772.58"/>
    <x v="0"/>
    <x v="4"/>
    <x v="0"/>
    <n v="24887.98"/>
    <n v="29666.47"/>
    <n v="0"/>
    <x v="0"/>
    <m/>
  </r>
  <r>
    <n v="27127"/>
    <n v="821"/>
    <d v="2001-08-15T00:00:00"/>
    <x v="2"/>
    <n v="9995822"/>
    <x v="8"/>
    <x v="0"/>
    <n v="899661.96"/>
    <n v="240000"/>
    <n v="239144.59"/>
    <n v="240000"/>
    <n v="3.762"/>
    <n v="2.78"/>
    <x v="0"/>
    <n v="667200"/>
    <n v="-235680"/>
    <n v="-234839.98738000004"/>
    <x v="1"/>
    <x v="0"/>
    <x v="1"/>
    <x v="8"/>
    <x v="0"/>
    <x v="1"/>
    <x v="0"/>
    <n v="-233405.12"/>
    <n v="-234240"/>
    <x v="0"/>
    <x v="0"/>
    <x v="0"/>
    <n v="239144.59"/>
    <n v="233405.12"/>
    <n v="0"/>
    <x v="0"/>
    <m/>
  </r>
  <r>
    <n v="27131"/>
    <n v="821"/>
    <d v="2001-08-15T00:00:00"/>
    <x v="2"/>
    <n v="9995826"/>
    <x v="8"/>
    <x v="0"/>
    <n v="59557.62"/>
    <n v="15888"/>
    <n v="15831.37"/>
    <n v="15888"/>
    <n v="3.762"/>
    <n v="2.78"/>
    <x v="0"/>
    <n v="44168.639999999999"/>
    <n v="-15602.016000000003"/>
    <n v="-15546.405340000005"/>
    <x v="1"/>
    <x v="0"/>
    <x v="1"/>
    <x v="8"/>
    <x v="0"/>
    <x v="1"/>
    <x v="0"/>
    <n v="-15451.42"/>
    <n v="-15506.69"/>
    <x v="0"/>
    <x v="8"/>
    <x v="0"/>
    <n v="15831.37"/>
    <n v="15451.42"/>
    <n v="0"/>
    <x v="0"/>
    <m/>
  </r>
  <r>
    <n v="28056"/>
    <n v="404"/>
    <d v="2001-09-10T00:00:00"/>
    <x v="2"/>
    <n v="9993136"/>
    <x v="8"/>
    <x v="0"/>
    <n v="56946.31"/>
    <n v="10000"/>
    <n v="9964.36"/>
    <n v="10000"/>
    <n v="5.7149999999999999"/>
    <n v="2.78"/>
    <x v="0"/>
    <n v="27800"/>
    <n v="-29350"/>
    <n v="-29245.396600000004"/>
    <x v="1"/>
    <x v="0"/>
    <x v="1"/>
    <x v="8"/>
    <x v="0"/>
    <x v="1"/>
    <x v="0"/>
    <n v="-29185.599999999999"/>
    <n v="-29290"/>
    <x v="0"/>
    <x v="5"/>
    <x v="0"/>
    <n v="9964.36"/>
    <n v="29185.599999999999"/>
    <n v="0"/>
    <x v="0"/>
    <s v="DS #000404"/>
  </r>
  <r>
    <n v="28058"/>
    <n v="782"/>
    <d v="2001-09-10T00:00:00"/>
    <x v="2"/>
    <n v="9995718"/>
    <x v="8"/>
    <x v="0"/>
    <n v="987752.99"/>
    <n v="253909"/>
    <n v="253004.02"/>
    <n v="253909"/>
    <n v="3.9041000000000001"/>
    <n v="2.78"/>
    <x v="0"/>
    <n v="705867.02"/>
    <n v="-285419.10690000007"/>
    <n v="-284401.81888200005"/>
    <x v="1"/>
    <x v="0"/>
    <x v="1"/>
    <x v="8"/>
    <x v="0"/>
    <x v="1"/>
    <x v="0"/>
    <n v="-282883.78999999998"/>
    <n v="-283895.65000000002"/>
    <x v="0"/>
    <x v="2"/>
    <x v="0"/>
    <n v="253004.02"/>
    <n v="282883.78999999998"/>
    <n v="0"/>
    <x v="0"/>
    <m/>
  </r>
  <r>
    <n v="28087"/>
    <n v="832"/>
    <d v="2001-09-18T00:00:00"/>
    <x v="2"/>
    <n v="9996550"/>
    <x v="8"/>
    <x v="0"/>
    <n v="79534.31"/>
    <n v="25420"/>
    <n v="25329.4"/>
    <n v="25420"/>
    <n v="3.14"/>
    <n v="2.78"/>
    <x v="0"/>
    <n v="70667.600000000006"/>
    <n v="-9151.200000000008"/>
    <n v="-9118.584000000008"/>
    <x v="1"/>
    <x v="0"/>
    <x v="1"/>
    <x v="8"/>
    <x v="0"/>
    <x v="1"/>
    <x v="0"/>
    <n v="-8966.61"/>
    <n v="-8998.68"/>
    <x v="0"/>
    <x v="9"/>
    <x v="0"/>
    <n v="25329.4"/>
    <n v="8966.61"/>
    <n v="0"/>
    <x v="0"/>
    <m/>
  </r>
  <r>
    <n v="28089"/>
    <n v="832"/>
    <d v="2001-09-18T00:00:00"/>
    <x v="2"/>
    <n v="9996550"/>
    <x v="8"/>
    <x v="0"/>
    <n v="31366.3"/>
    <n v="10025"/>
    <n v="9989.27"/>
    <n v="10025"/>
    <n v="3.14"/>
    <n v="2.78"/>
    <x v="0"/>
    <n v="27869.5"/>
    <n v="-3609"/>
    <n v="-3596.1372000000033"/>
    <x v="1"/>
    <x v="0"/>
    <x v="1"/>
    <x v="8"/>
    <x v="0"/>
    <x v="1"/>
    <x v="0"/>
    <n v="-3536.2"/>
    <n v="-3548.85"/>
    <x v="0"/>
    <x v="10"/>
    <x v="0"/>
    <n v="9989.27"/>
    <n v="3536.2"/>
    <n v="0"/>
    <x v="0"/>
    <m/>
  </r>
  <r>
    <n v="28091"/>
    <n v="832"/>
    <d v="2001-09-18T00:00:00"/>
    <x v="2"/>
    <n v="9996550"/>
    <x v="8"/>
    <x v="0"/>
    <n v="358539.54"/>
    <n v="114593"/>
    <n v="114184.57"/>
    <n v="114593"/>
    <n v="3.14"/>
    <n v="2.78"/>
    <x v="0"/>
    <n v="318568.53999999998"/>
    <n v="-41253.480000000003"/>
    <n v="-41106.445200000038"/>
    <x v="1"/>
    <x v="0"/>
    <x v="1"/>
    <x v="8"/>
    <x v="0"/>
    <x v="1"/>
    <x v="0"/>
    <n v="-40421.339999999997"/>
    <n v="-40565.919999999998"/>
    <x v="0"/>
    <x v="0"/>
    <x v="0"/>
    <n v="114184.57"/>
    <n v="40421.339999999997"/>
    <n v="0"/>
    <x v="0"/>
    <m/>
  </r>
  <r>
    <n v="28112"/>
    <n v="825"/>
    <d v="2001-09-18T00:00:00"/>
    <x v="2"/>
    <n v="9995961"/>
    <x v="8"/>
    <x v="0"/>
    <n v="1375609.42"/>
    <n v="358300"/>
    <n v="357022.95"/>
    <n v="358300"/>
    <n v="3.8530000000000002"/>
    <n v="2.78"/>
    <x v="0"/>
    <n v="996074"/>
    <n v="-384455.9"/>
    <n v="-383085.62535000016"/>
    <x v="1"/>
    <x v="0"/>
    <x v="1"/>
    <x v="8"/>
    <x v="0"/>
    <x v="1"/>
    <x v="0"/>
    <n v="-380943.49"/>
    <n v="-382306.1"/>
    <x v="0"/>
    <x v="2"/>
    <x v="0"/>
    <n v="357022.95"/>
    <n v="380943.49"/>
    <n v="0"/>
    <x v="0"/>
    <m/>
  </r>
  <r>
    <n v="28134"/>
    <n v="823"/>
    <d v="2001-09-19T00:00:00"/>
    <x v="2"/>
    <n v="9995777"/>
    <x v="8"/>
    <x v="0"/>
    <n v="587457.81000000006"/>
    <n v="161789"/>
    <n v="161212.35"/>
    <n v="161789"/>
    <n v="3.6440000000000001"/>
    <n v="2.78"/>
    <x v="0"/>
    <n v="449773.42"/>
    <n v="-139785.69600000005"/>
    <n v="-139287.47040000005"/>
    <x v="1"/>
    <x v="0"/>
    <x v="1"/>
    <x v="8"/>
    <x v="0"/>
    <x v="1"/>
    <x v="0"/>
    <n v="-138320.20000000001"/>
    <n v="-138814.96"/>
    <x v="0"/>
    <x v="2"/>
    <x v="0"/>
    <n v="161212.35"/>
    <n v="138320.20000000001"/>
    <n v="0"/>
    <x v="0"/>
    <m/>
  </r>
  <r>
    <n v="28136"/>
    <n v="856"/>
    <d v="2001-09-19T00:00:00"/>
    <x v="2"/>
    <n v="9996666"/>
    <x v="8"/>
    <x v="0"/>
    <n v="23872.79"/>
    <n v="7452"/>
    <n v="7425.44"/>
    <n v="7452"/>
    <n v="3.2149999999999999"/>
    <n v="2.78"/>
    <x v="0"/>
    <n v="20716.560000000001"/>
    <n v="-3241.62"/>
    <n v="-3230.0664000000002"/>
    <x v="1"/>
    <x v="0"/>
    <x v="1"/>
    <x v="8"/>
    <x v="0"/>
    <x v="1"/>
    <x v="0"/>
    <n v="-3185.51"/>
    <n v="-3196.91"/>
    <x v="0"/>
    <x v="0"/>
    <x v="0"/>
    <n v="7425.44"/>
    <n v="3185.51"/>
    <n v="0"/>
    <x v="0"/>
    <m/>
  </r>
  <r>
    <n v="28137"/>
    <n v="856"/>
    <d v="2001-09-19T00:00:00"/>
    <x v="2"/>
    <n v="9996666"/>
    <x v="8"/>
    <x v="0"/>
    <n v="105380.48"/>
    <n v="32895"/>
    <n v="32777.760000000002"/>
    <n v="32895"/>
    <n v="3.2149999999999999"/>
    <n v="2.78"/>
    <x v="0"/>
    <n v="91448.1"/>
    <n v="-14309.325000000003"/>
    <n v="-14258.325600000002"/>
    <x v="1"/>
    <x v="0"/>
    <x v="1"/>
    <x v="8"/>
    <x v="0"/>
    <x v="1"/>
    <x v="0"/>
    <n v="-14061.66"/>
    <n v="-14111.95"/>
    <x v="0"/>
    <x v="10"/>
    <x v="0"/>
    <n v="32777.760000000002"/>
    <n v="14061.66"/>
    <n v="0"/>
    <x v="0"/>
    <m/>
  </r>
  <r>
    <n v="28140"/>
    <n v="856"/>
    <d v="2001-09-19T00:00:00"/>
    <x v="2"/>
    <n v="9996666"/>
    <x v="8"/>
    <x v="0"/>
    <n v="1262743"/>
    <n v="394171"/>
    <n v="392766.1"/>
    <n v="394171"/>
    <n v="3.2149999999999999"/>
    <n v="2.78"/>
    <x v="0"/>
    <n v="1095795.3799999999"/>
    <n v="-171464.38500000001"/>
    <n v="-170853.25350000002"/>
    <x v="1"/>
    <x v="0"/>
    <x v="1"/>
    <x v="8"/>
    <x v="0"/>
    <x v="1"/>
    <x v="0"/>
    <n v="-168496.66"/>
    <n v="-169099.36"/>
    <x v="0"/>
    <x v="2"/>
    <x v="0"/>
    <n v="392766.1"/>
    <n v="168496.66"/>
    <n v="0"/>
    <x v="0"/>
    <m/>
  </r>
  <r>
    <n v="28141"/>
    <n v="856"/>
    <d v="2001-09-19T00:00:00"/>
    <x v="2"/>
    <n v="9996666"/>
    <x v="8"/>
    <x v="0"/>
    <n v="26538.13"/>
    <n v="8284"/>
    <n v="8254.4699999999993"/>
    <n v="8284"/>
    <n v="3.2149999999999999"/>
    <n v="2.78"/>
    <x v="0"/>
    <n v="23029.52"/>
    <n v="-3603.54"/>
    <n v="-3590.69445"/>
    <x v="1"/>
    <x v="0"/>
    <x v="1"/>
    <x v="8"/>
    <x v="0"/>
    <x v="1"/>
    <x v="0"/>
    <n v="-3541.17"/>
    <n v="-3553.84"/>
    <x v="0"/>
    <x v="7"/>
    <x v="0"/>
    <n v="8254.4699999999993"/>
    <n v="3541.17"/>
    <n v="0"/>
    <x v="0"/>
    <m/>
  </r>
  <r>
    <n v="28142"/>
    <n v="856"/>
    <d v="2001-09-19T00:00:00"/>
    <x v="2"/>
    <n v="9996666"/>
    <x v="8"/>
    <x v="0"/>
    <n v="248021.36"/>
    <n v="77421"/>
    <n v="77145.06"/>
    <n v="77421"/>
    <n v="3.2149999999999999"/>
    <n v="2.78"/>
    <x v="0"/>
    <n v="215230.38"/>
    <n v="-33678.135000000002"/>
    <n v="-33558.1011"/>
    <x v="1"/>
    <x v="0"/>
    <x v="1"/>
    <x v="8"/>
    <x v="0"/>
    <x v="1"/>
    <x v="0"/>
    <n v="-33095.230000000003"/>
    <n v="-33213.61"/>
    <x v="0"/>
    <x v="9"/>
    <x v="0"/>
    <n v="77145.06"/>
    <n v="33095.230000000003"/>
    <n v="0"/>
    <x v="0"/>
    <m/>
  </r>
  <r>
    <n v="28143"/>
    <n v="856"/>
    <d v="2001-09-19T00:00:00"/>
    <x v="2"/>
    <n v="9996666"/>
    <x v="8"/>
    <x v="0"/>
    <n v="102884.93"/>
    <n v="32116"/>
    <n v="32001.53"/>
    <n v="32116"/>
    <n v="3.2149999999999999"/>
    <n v="2.78"/>
    <x v="0"/>
    <n v="89282.48"/>
    <n v="-13970.46"/>
    <n v="-13920.665550000002"/>
    <x v="1"/>
    <x v="0"/>
    <x v="1"/>
    <x v="8"/>
    <x v="0"/>
    <x v="1"/>
    <x v="0"/>
    <n v="-13728.66"/>
    <n v="-13777.76"/>
    <x v="0"/>
    <x v="5"/>
    <x v="0"/>
    <n v="32001.53"/>
    <n v="13728.66"/>
    <n v="0"/>
    <x v="0"/>
    <m/>
  </r>
  <r>
    <n v="28333"/>
    <n v="879"/>
    <d v="2001-09-27T00:00:00"/>
    <x v="2"/>
    <n v="9996817"/>
    <x v="8"/>
    <x v="0"/>
    <n v="421817.34"/>
    <n v="144628"/>
    <n v="144112.51999999999"/>
    <n v="144628"/>
    <n v="2.927"/>
    <n v="2.78"/>
    <x v="0"/>
    <n v="402065.84"/>
    <n v="-21260.316000000035"/>
    <n v="-21184.540440000033"/>
    <x v="1"/>
    <x v="0"/>
    <x v="1"/>
    <x v="8"/>
    <x v="0"/>
    <x v="1"/>
    <x v="0"/>
    <n v="-20319.86"/>
    <n v="-20392.55"/>
    <x v="0"/>
    <x v="0"/>
    <x v="0"/>
    <n v="144112.51999999999"/>
    <n v="20319.86"/>
    <n v="0"/>
    <x v="0"/>
    <m/>
  </r>
  <r>
    <n v="28334"/>
    <n v="879"/>
    <d v="2001-09-27T00:00:00"/>
    <x v="2"/>
    <n v="9996817"/>
    <x v="8"/>
    <x v="0"/>
    <n v="125564.07"/>
    <n v="43052"/>
    <n v="42898.55"/>
    <n v="43052"/>
    <n v="2.927"/>
    <n v="2.78"/>
    <x v="0"/>
    <n v="119684.56"/>
    <n v="-6328.6440000000102"/>
    <n v="-6306.0868500000106"/>
    <x v="1"/>
    <x v="0"/>
    <x v="1"/>
    <x v="8"/>
    <x v="0"/>
    <x v="1"/>
    <x v="0"/>
    <n v="-6048.7"/>
    <n v="-6070.33"/>
    <x v="0"/>
    <x v="1"/>
    <x v="0"/>
    <n v="42898.55"/>
    <n v="6048.7"/>
    <n v="0"/>
    <x v="0"/>
    <m/>
  </r>
  <r>
    <n v="22129"/>
    <n v="216"/>
    <d v="2001-01-17T00:00:00"/>
    <x v="3"/>
    <n v="9991383"/>
    <x v="0"/>
    <x v="0"/>
    <n v="-185055.12"/>
    <n v="-600000"/>
    <n v="-596952.01"/>
    <n v="600000"/>
    <n v="0.31"/>
    <n v="0.14499999999999999"/>
    <x v="0"/>
    <n v="-87000"/>
    <n v="99000"/>
    <n v="98497.081650000007"/>
    <x v="0"/>
    <x v="0"/>
    <x v="0"/>
    <x v="0"/>
    <x v="0"/>
    <x v="0"/>
    <x v="0"/>
    <n v="83573.279999999999"/>
    <n v="84000"/>
    <x v="0"/>
    <x v="0"/>
    <x v="0"/>
    <n v="0"/>
    <n v="-83573.279999999999"/>
    <n v="-596952.01"/>
    <x v="0"/>
    <s v="DS #000216 Basis hedge on storage withdrawals for TCO"/>
  </r>
  <r>
    <n v="20101"/>
    <m/>
    <d v="2000-09-05T00:00:00"/>
    <x v="3"/>
    <n v="320059"/>
    <x v="0"/>
    <x v="0"/>
    <n v="151725.29999999999"/>
    <n v="500000"/>
    <n v="497460.01"/>
    <n v="500000"/>
    <n v="0.30499999999999999"/>
    <n v="0.16500000000000001"/>
    <x v="0"/>
    <n v="82500"/>
    <n v="-70000"/>
    <n v="-69644.401399999988"/>
    <x v="0"/>
    <x v="0"/>
    <x v="0"/>
    <x v="0"/>
    <x v="0"/>
    <x v="1"/>
    <x v="0"/>
    <n v="-67157.100000000006"/>
    <n v="-67500"/>
    <x v="0"/>
    <x v="0"/>
    <x v="0"/>
    <n v="0"/>
    <n v="67157.100000000006"/>
    <n v="497460.01"/>
    <x v="0"/>
    <s v="Purchashed from Dick Jenkins"/>
  </r>
  <r>
    <n v="20116"/>
    <m/>
    <d v="2000-09-13T00:00:00"/>
    <x v="3"/>
    <n v="320074"/>
    <x v="0"/>
    <x v="0"/>
    <n v="73624.08"/>
    <n v="200000"/>
    <n v="198984"/>
    <n v="200000"/>
    <n v="0.37"/>
    <n v="0.16500000000000001"/>
    <x v="0"/>
    <n v="33000"/>
    <n v="-41000"/>
    <n v="-40791.72"/>
    <x v="0"/>
    <x v="0"/>
    <x v="0"/>
    <x v="0"/>
    <x v="0"/>
    <x v="1"/>
    <x v="0"/>
    <n v="-39796.800000000003"/>
    <n v="-40000"/>
    <x v="0"/>
    <x v="0"/>
    <x v="0"/>
    <n v="0"/>
    <n v="39796.800000000003"/>
    <n v="198984"/>
    <x v="0"/>
    <s v="Bought from Brad Mckay"/>
  </r>
  <r>
    <n v="21687"/>
    <n v="91"/>
    <d v="2000-12-06T00:00:00"/>
    <x v="3"/>
    <n v="9991104"/>
    <x v="0"/>
    <x v="0"/>
    <n v="57083.54"/>
    <n v="150000"/>
    <n v="149238"/>
    <n v="150000"/>
    <n v="0.38250000000000001"/>
    <n v="0.16500000000000001"/>
    <x v="0"/>
    <n v="24750"/>
    <n v="-32625"/>
    <n v="-32459.264999999999"/>
    <x v="0"/>
    <x v="0"/>
    <x v="0"/>
    <x v="0"/>
    <x v="0"/>
    <x v="1"/>
    <x v="0"/>
    <n v="-31713.08"/>
    <n v="-31875"/>
    <x v="0"/>
    <x v="0"/>
    <x v="0"/>
    <n v="0"/>
    <n v="31713.08"/>
    <n v="149238"/>
    <x v="0"/>
    <s v="DS #000091"/>
  </r>
  <r>
    <n v="22718"/>
    <n v="182"/>
    <d v="2001-03-02T00:00:00"/>
    <x v="3"/>
    <n v="9991298"/>
    <x v="0"/>
    <x v="0"/>
    <n v="16913.64"/>
    <n v="50000"/>
    <n v="49746"/>
    <n v="50000"/>
    <n v="0.34"/>
    <n v="0.16500000000000001"/>
    <x v="0"/>
    <n v="8250"/>
    <n v="-8750"/>
    <n v="-8705.5499999999993"/>
    <x v="0"/>
    <x v="0"/>
    <x v="0"/>
    <x v="0"/>
    <x v="0"/>
    <x v="1"/>
    <x v="0"/>
    <n v="-8456.82"/>
    <n v="-8500"/>
    <x v="0"/>
    <x v="0"/>
    <x v="0"/>
    <n v="0"/>
    <n v="8456.82"/>
    <n v="49746"/>
    <x v="0"/>
    <s v="DS #000182"/>
  </r>
  <r>
    <n v="22720"/>
    <n v="182"/>
    <d v="2001-03-02T00:00:00"/>
    <x v="3"/>
    <n v="9991298"/>
    <x v="0"/>
    <x v="0"/>
    <n v="20296.37"/>
    <n v="60000"/>
    <n v="59695.199999999997"/>
    <n v="60000"/>
    <n v="0.34"/>
    <n v="0.16500000000000001"/>
    <x v="0"/>
    <n v="9900"/>
    <n v="-10500"/>
    <n v="-10446.66"/>
    <x v="0"/>
    <x v="0"/>
    <x v="0"/>
    <x v="0"/>
    <x v="0"/>
    <x v="1"/>
    <x v="0"/>
    <n v="-10148.18"/>
    <n v="-10200"/>
    <x v="0"/>
    <x v="0"/>
    <x v="0"/>
    <n v="0"/>
    <n v="10148.18"/>
    <n v="59695.199999999997"/>
    <x v="0"/>
    <s v="DS #000182"/>
  </r>
  <r>
    <n v="22723"/>
    <n v="182"/>
    <d v="2001-03-02T00:00:00"/>
    <x v="3"/>
    <n v="9991298"/>
    <x v="0"/>
    <x v="0"/>
    <n v="13530.91"/>
    <n v="40000"/>
    <n v="39796.800000000003"/>
    <n v="40000"/>
    <n v="0.34"/>
    <n v="0.16500000000000001"/>
    <x v="0"/>
    <n v="6600"/>
    <n v="-7000"/>
    <n v="-6964.44"/>
    <x v="0"/>
    <x v="0"/>
    <x v="0"/>
    <x v="0"/>
    <x v="0"/>
    <x v="1"/>
    <x v="0"/>
    <n v="-6765.46"/>
    <n v="-6800"/>
    <x v="0"/>
    <x v="0"/>
    <x v="0"/>
    <n v="0"/>
    <n v="6765.46"/>
    <n v="39796.800000000003"/>
    <x v="0"/>
    <s v="DS #000182"/>
  </r>
  <r>
    <n v="25098"/>
    <n v="437"/>
    <d v="2001-06-07T00:00:00"/>
    <x v="3"/>
    <n v="9993933"/>
    <x v="0"/>
    <x v="0"/>
    <n v="32597.1"/>
    <n v="123636"/>
    <n v="123007.93"/>
    <n v="123636"/>
    <n v="0.26500000000000001"/>
    <n v="0.16500000000000001"/>
    <x v="0"/>
    <n v="20399.939999999999"/>
    <n v="-12363.6"/>
    <n v="-12300.793"/>
    <x v="0"/>
    <x v="0"/>
    <x v="0"/>
    <x v="0"/>
    <x v="0"/>
    <x v="1"/>
    <x v="0"/>
    <n v="-11685.75"/>
    <n v="-11745.42"/>
    <x v="0"/>
    <x v="0"/>
    <x v="0"/>
    <n v="0"/>
    <n v="11685.75"/>
    <n v="123007.93"/>
    <x v="0"/>
    <m/>
  </r>
  <r>
    <n v="28361"/>
    <n v="901"/>
    <d v="2001-10-03T00:00:00"/>
    <x v="3"/>
    <n v="9996870"/>
    <x v="0"/>
    <x v="0"/>
    <n v="36625.49"/>
    <n v="155000"/>
    <n v="154212.6"/>
    <n v="155000"/>
    <n v="0.23749999999999999"/>
    <n v="0.16500000000000001"/>
    <x v="0"/>
    <n v="25575"/>
    <n v="-11237.5"/>
    <n v="-11180.413499999997"/>
    <x v="0"/>
    <x v="0"/>
    <x v="0"/>
    <x v="0"/>
    <x v="0"/>
    <x v="1"/>
    <x v="0"/>
    <n v="-10409.35"/>
    <n v="-10462.5"/>
    <x v="0"/>
    <x v="0"/>
    <x v="0"/>
    <n v="0"/>
    <n v="10409.35"/>
    <n v="154212.6"/>
    <x v="0"/>
    <m/>
  </r>
  <r>
    <n v="28362"/>
    <n v="901"/>
    <d v="2001-10-03T00:00:00"/>
    <x v="3"/>
    <n v="9996871"/>
    <x v="0"/>
    <x v="0"/>
    <n v="36625.49"/>
    <n v="155000"/>
    <n v="154212.6"/>
    <n v="155000"/>
    <n v="0.23749999999999999"/>
    <n v="0.16500000000000001"/>
    <x v="0"/>
    <n v="25575"/>
    <n v="-11237.5"/>
    <n v="-11180.413499999997"/>
    <x v="0"/>
    <x v="0"/>
    <x v="0"/>
    <x v="0"/>
    <x v="0"/>
    <x v="1"/>
    <x v="0"/>
    <n v="-10409.35"/>
    <n v="-10462.5"/>
    <x v="0"/>
    <x v="0"/>
    <x v="0"/>
    <n v="0"/>
    <n v="10409.35"/>
    <n v="154212.6"/>
    <x v="0"/>
    <m/>
  </r>
  <r>
    <n v="9934"/>
    <m/>
    <d v="2000-07-07T00:00:00"/>
    <x v="3"/>
    <n v="319934"/>
    <x v="3"/>
    <x v="0"/>
    <n v="8.6999999999999993"/>
    <n v="673"/>
    <n v="669.58"/>
    <n v="673"/>
    <n v="1.2999999999999999E-2"/>
    <n v="-0.03"/>
    <x v="0"/>
    <n v="-20.190000000000001"/>
    <n v="-28.938999999999997"/>
    <n v="-28.79194"/>
    <x v="0"/>
    <x v="0"/>
    <x v="0"/>
    <x v="3"/>
    <x v="0"/>
    <x v="1"/>
    <x v="0"/>
    <n v="-38.840000000000003"/>
    <n v="-39.03"/>
    <x v="0"/>
    <x v="2"/>
    <x v="0"/>
    <n v="0"/>
    <n v="38.840000000000003"/>
    <n v="669.58"/>
    <x v="0"/>
    <s v="Sonat Buy Financial - N67489.B"/>
  </r>
  <r>
    <n v="20890"/>
    <m/>
    <d v="2000-11-06T00:00:00"/>
    <x v="3"/>
    <n v="319933"/>
    <x v="3"/>
    <x v="0"/>
    <n v="-7.29"/>
    <n v="293"/>
    <n v="291.51"/>
    <n v="293"/>
    <n v="-2.5000000000000001E-2"/>
    <n v="-0.03"/>
    <x v="0"/>
    <n v="-8.7899999999999991"/>
    <n v="-1.4650000000000001"/>
    <n v="-1.4575499999999992"/>
    <x v="0"/>
    <x v="0"/>
    <x v="0"/>
    <x v="3"/>
    <x v="0"/>
    <x v="1"/>
    <x v="0"/>
    <n v="-5.83"/>
    <n v="-5.86"/>
    <x v="0"/>
    <x v="2"/>
    <x v="0"/>
    <n v="0"/>
    <n v="5.83"/>
    <n v="291.51"/>
    <x v="0"/>
    <s v="Sonat Financial Buy - N73427.B Input as Physical s/b Financi"/>
  </r>
  <r>
    <n v="22564"/>
    <n v="306"/>
    <d v="2001-02-15T00:00:00"/>
    <x v="3"/>
    <n v="9991595"/>
    <x v="3"/>
    <x v="0"/>
    <n v="-497.46"/>
    <n v="100000"/>
    <n v="99492"/>
    <n v="100000"/>
    <n v="-5.0000000000000001E-3"/>
    <n v="-0.03"/>
    <x v="0"/>
    <n v="-3000"/>
    <n v="-2500"/>
    <n v="-2487.3000000000002"/>
    <x v="0"/>
    <x v="0"/>
    <x v="0"/>
    <x v="3"/>
    <x v="0"/>
    <x v="1"/>
    <x v="0"/>
    <n v="-3979.68"/>
    <n v="-4000"/>
    <x v="0"/>
    <x v="2"/>
    <x v="0"/>
    <n v="0"/>
    <n v="3979.68"/>
    <n v="99492"/>
    <x v="0"/>
    <s v="DS #000306"/>
  </r>
  <r>
    <n v="27284"/>
    <n v="824"/>
    <d v="2001-08-20T00:00:00"/>
    <x v="3"/>
    <n v="9995964"/>
    <x v="3"/>
    <x v="0"/>
    <n v="-7942.88"/>
    <n v="638675"/>
    <n v="635430.54"/>
    <n v="638675"/>
    <n v="-1.2500000000000001E-2"/>
    <n v="-0.03"/>
    <x v="0"/>
    <n v="-19160.25"/>
    <n v="-11176.812499999998"/>
    <n v="-11120.034449999999"/>
    <x v="0"/>
    <x v="0"/>
    <x v="0"/>
    <x v="3"/>
    <x v="0"/>
    <x v="1"/>
    <x v="0"/>
    <n v="-20651.490000000002"/>
    <n v="-20756.939999999999"/>
    <x v="0"/>
    <x v="2"/>
    <x v="0"/>
    <n v="0"/>
    <n v="20651.490000000002"/>
    <n v="635430.54"/>
    <x v="0"/>
    <m/>
  </r>
  <r>
    <n v="9941"/>
    <m/>
    <d v="2000-07-07T00:00:00"/>
    <x v="3"/>
    <n v="319941"/>
    <x v="4"/>
    <x v="0"/>
    <n v="157.91"/>
    <n v="-3968"/>
    <n v="-3947.84"/>
    <n v="3968"/>
    <n v="-0.04"/>
    <n v="-5.5E-2"/>
    <x v="0"/>
    <n v="218.24"/>
    <n v="59.52"/>
    <n v="59.217599999999997"/>
    <x v="0"/>
    <x v="0"/>
    <x v="0"/>
    <x v="4"/>
    <x v="0"/>
    <x v="0"/>
    <x v="0"/>
    <n v="98.7"/>
    <n v="99.2"/>
    <x v="0"/>
    <x v="0"/>
    <x v="0"/>
    <n v="0"/>
    <n v="-98.7"/>
    <n v="-3947.84"/>
    <x v="0"/>
    <s v="Tetco-ELA Sale Financial - N73425.A"/>
  </r>
  <r>
    <n v="9952"/>
    <m/>
    <d v="2000-07-07T00:00:00"/>
    <x v="3"/>
    <n v="319952"/>
    <x v="5"/>
    <x v="0"/>
    <n v="1502.65"/>
    <n v="3596"/>
    <n v="3577.73"/>
    <n v="3596"/>
    <n v="0.42"/>
    <n v="0.48"/>
    <x v="0"/>
    <n v="1726.08"/>
    <n v="215.76"/>
    <n v="214.66379999999998"/>
    <x v="0"/>
    <x v="0"/>
    <x v="0"/>
    <x v="5"/>
    <x v="0"/>
    <x v="1"/>
    <x v="0"/>
    <n v="286.22000000000003"/>
    <n v="287.68"/>
    <x v="0"/>
    <x v="0"/>
    <x v="0"/>
    <n v="0"/>
    <n v="-286.22000000000003"/>
    <n v="3577.73"/>
    <x v="0"/>
    <s v="TetcoM3 Buy Financial - N73425.8"/>
  </r>
  <r>
    <n v="27285"/>
    <n v="822"/>
    <d v="2001-08-20T00:00:00"/>
    <x v="3"/>
    <n v="9995965"/>
    <x v="6"/>
    <x v="0"/>
    <n v="14385.73"/>
    <n v="199437"/>
    <n v="198423.86"/>
    <n v="199437"/>
    <n v="7.2499999999999995E-2"/>
    <n v="3.7499999999999999E-2"/>
    <x v="0"/>
    <n v="7478.8874999999998"/>
    <n v="-6980.2949999999992"/>
    <n v="-6944.8350999999984"/>
    <x v="0"/>
    <x v="0"/>
    <x v="0"/>
    <x v="6"/>
    <x v="0"/>
    <x v="1"/>
    <x v="0"/>
    <n v="-6944.84"/>
    <n v="-6980.29"/>
    <x v="0"/>
    <x v="2"/>
    <x v="0"/>
    <n v="0"/>
    <n v="6944.84"/>
    <n v="198423.86"/>
    <x v="0"/>
    <m/>
  </r>
  <r>
    <n v="26966"/>
    <n v="809"/>
    <d v="2001-08-01T00:00:00"/>
    <x v="3"/>
    <n v="9995732"/>
    <x v="7"/>
    <x v="0"/>
    <n v="-189681.5"/>
    <n v="-155000"/>
    <n v="-154212.6"/>
    <n v="155000"/>
    <n v="1.23"/>
    <n v="0.51"/>
    <x v="0"/>
    <n v="-79050"/>
    <n v="111600"/>
    <n v="111033.072"/>
    <x v="0"/>
    <x v="0"/>
    <x v="0"/>
    <x v="7"/>
    <x v="0"/>
    <x v="0"/>
    <x v="0"/>
    <n v="94069.69"/>
    <n v="94550"/>
    <x v="0"/>
    <x v="1"/>
    <x v="0"/>
    <n v="0"/>
    <n v="-94069.69"/>
    <n v="-154212.6"/>
    <x v="0"/>
    <m/>
  </r>
  <r>
    <n v="28768"/>
    <n v="724"/>
    <d v="2001-11-15T00:00:00"/>
    <x v="3"/>
    <n v="9995404"/>
    <x v="7"/>
    <x v="0"/>
    <n v="-183513"/>
    <n v="-155000"/>
    <n v="-154212.6"/>
    <n v="155000"/>
    <n v="1.19"/>
    <n v="0.51"/>
    <x v="0"/>
    <n v="-79050"/>
    <n v="105400"/>
    <n v="104864.568"/>
    <x v="0"/>
    <x v="0"/>
    <x v="0"/>
    <x v="7"/>
    <x v="0"/>
    <x v="0"/>
    <x v="0"/>
    <n v="87901.18"/>
    <n v="88350"/>
    <x v="0"/>
    <x v="1"/>
    <x v="0"/>
    <n v="0"/>
    <n v="-87901.18"/>
    <n v="-154212.6"/>
    <x v="0"/>
    <m/>
  </r>
  <r>
    <n v="25097"/>
    <n v="436"/>
    <d v="2001-06-07T00:00:00"/>
    <x v="3"/>
    <n v="9993932"/>
    <x v="7"/>
    <x v="0"/>
    <n v="202789.57"/>
    <n v="155000"/>
    <n v="154212.6"/>
    <n v="155000"/>
    <n v="1.3149999999999999"/>
    <n v="0.56000000000000005"/>
    <x v="0"/>
    <n v="86800"/>
    <n v="-117025"/>
    <n v="-116430.51299999999"/>
    <x v="0"/>
    <x v="0"/>
    <x v="0"/>
    <x v="7"/>
    <x v="0"/>
    <x v="1"/>
    <x v="0"/>
    <n v="-107177.76"/>
    <n v="-107725"/>
    <x v="0"/>
    <x v="1"/>
    <x v="0"/>
    <n v="0"/>
    <n v="107177.76"/>
    <n v="154212.6"/>
    <x v="0"/>
    <m/>
  </r>
  <r>
    <n v="25263"/>
    <n v="642"/>
    <d v="2001-06-19T00:00:00"/>
    <x v="3"/>
    <n v="9994085"/>
    <x v="7"/>
    <x v="0"/>
    <n v="198934.26"/>
    <n v="155000"/>
    <n v="154212.6"/>
    <n v="155000"/>
    <n v="1.29"/>
    <n v="0.56000000000000005"/>
    <x v="0"/>
    <n v="86800"/>
    <n v="-113150"/>
    <n v="-112575.198"/>
    <x v="0"/>
    <x v="0"/>
    <x v="0"/>
    <x v="7"/>
    <x v="0"/>
    <x v="1"/>
    <x v="0"/>
    <n v="-103322.44"/>
    <n v="-103850"/>
    <x v="0"/>
    <x v="1"/>
    <x v="0"/>
    <n v="0"/>
    <n v="103322.44"/>
    <n v="154212.6"/>
    <x v="0"/>
    <m/>
  </r>
  <r>
    <n v="22104"/>
    <n v="205"/>
    <d v="2001-01-11T00:00:00"/>
    <x v="3"/>
    <n v="9991358"/>
    <x v="8"/>
    <x v="0"/>
    <n v="-591977.41"/>
    <n v="-100000"/>
    <n v="-99492"/>
    <n v="100000"/>
    <n v="5.95"/>
    <n v="2.76"/>
    <x v="0"/>
    <n v="-276000"/>
    <n v="319000"/>
    <n v="317379.48"/>
    <x v="1"/>
    <x v="0"/>
    <x v="0"/>
    <x v="8"/>
    <x v="0"/>
    <x v="0"/>
    <x v="0"/>
    <n v="313499.3"/>
    <n v="315100"/>
    <x v="0"/>
    <x v="1"/>
    <x v="0"/>
    <n v="-99492"/>
    <n v="-313499.3"/>
    <n v="0"/>
    <x v="0"/>
    <s v="DS #000205"/>
  </r>
  <r>
    <n v="22113"/>
    <n v="213"/>
    <d v="2001-01-16T00:00:00"/>
    <x v="3"/>
    <n v="9991368"/>
    <x v="8"/>
    <x v="0"/>
    <n v="-2385818.19"/>
    <n v="-400000"/>
    <n v="-397968.01"/>
    <n v="400000"/>
    <n v="5.9950000000000001"/>
    <n v="2.76"/>
    <x v="0"/>
    <n v="-1104000"/>
    <n v="1294000"/>
    <n v="1287426.5123500002"/>
    <x v="1"/>
    <x v="0"/>
    <x v="1"/>
    <x v="8"/>
    <x v="0"/>
    <x v="0"/>
    <x v="0"/>
    <n v="1271905.74"/>
    <n v="1278400"/>
    <x v="0"/>
    <x v="2"/>
    <x v="0"/>
    <n v="-397968.01"/>
    <n v="-1271905.74"/>
    <n v="0"/>
    <x v="0"/>
    <s v="DS #000213"/>
  </r>
  <r>
    <n v="22114"/>
    <n v="214"/>
    <d v="2001-01-16T00:00:00"/>
    <x v="3"/>
    <n v="9991369"/>
    <x v="8"/>
    <x v="0"/>
    <n v="-892443.25"/>
    <n v="-150000"/>
    <n v="-149238"/>
    <n v="150000"/>
    <n v="5.98"/>
    <n v="2.76"/>
    <x v="0"/>
    <n v="-414000"/>
    <n v="483000"/>
    <n v="480546.36"/>
    <x v="1"/>
    <x v="0"/>
    <x v="1"/>
    <x v="8"/>
    <x v="0"/>
    <x v="0"/>
    <x v="0"/>
    <n v="474726.08"/>
    <n v="477150"/>
    <x v="0"/>
    <x v="1"/>
    <x v="0"/>
    <n v="-149238"/>
    <n v="-474726.08"/>
    <n v="0"/>
    <x v="0"/>
    <s v="DS #000214"/>
  </r>
  <r>
    <n v="22130"/>
    <n v="220"/>
    <d v="2001-01-17T00:00:00"/>
    <x v="3"/>
    <n v="9991384"/>
    <x v="8"/>
    <x v="0"/>
    <n v="-4001070.83"/>
    <n v="-700000"/>
    <n v="-696444.01"/>
    <n v="700000"/>
    <n v="5.7450000000000001"/>
    <n v="2.76"/>
    <x v="0"/>
    <n v="-1932000"/>
    <n v="2089500"/>
    <n v="2078885.3698500004"/>
    <x v="1"/>
    <x v="0"/>
    <x v="1"/>
    <x v="8"/>
    <x v="0"/>
    <x v="0"/>
    <x v="0"/>
    <n v="2051724.05"/>
    <n v="2062200"/>
    <x v="0"/>
    <x v="0"/>
    <x v="0"/>
    <n v="-696444.01"/>
    <n v="-2051724.05"/>
    <n v="0"/>
    <x v="0"/>
    <s v="DS #000220 Nymex hedge against storage withdrawals for TCO "/>
  </r>
  <r>
    <n v="22313"/>
    <n v="257"/>
    <d v="2001-01-30T00:00:00"/>
    <x v="3"/>
    <n v="9991446"/>
    <x v="8"/>
    <x v="0"/>
    <n v="-136677.14000000001"/>
    <n v="-25000"/>
    <n v="-24873"/>
    <n v="25000"/>
    <n v="5.4950000000000001"/>
    <n v="2.76"/>
    <x v="0"/>
    <n v="-69000"/>
    <n v="68375"/>
    <n v="68027.655000000013"/>
    <x v="1"/>
    <x v="0"/>
    <x v="1"/>
    <x v="8"/>
    <x v="0"/>
    <x v="0"/>
    <x v="0"/>
    <n v="67057.61"/>
    <n v="67400"/>
    <x v="0"/>
    <x v="2"/>
    <x v="0"/>
    <n v="-24873"/>
    <n v="-67057.61"/>
    <n v="0"/>
    <x v="0"/>
    <s v="DS #000257"/>
  </r>
  <r>
    <n v="22314"/>
    <n v="257"/>
    <d v="2001-01-30T00:00:00"/>
    <x v="3"/>
    <n v="9991446"/>
    <x v="8"/>
    <x v="0"/>
    <n v="-246018.85"/>
    <n v="-45000"/>
    <n v="-44771.4"/>
    <n v="45000"/>
    <n v="5.4950000000000001"/>
    <n v="2.76"/>
    <x v="0"/>
    <n v="-124200"/>
    <n v="123075"/>
    <n v="122449.77900000002"/>
    <x v="1"/>
    <x v="0"/>
    <x v="1"/>
    <x v="8"/>
    <x v="0"/>
    <x v="0"/>
    <x v="0"/>
    <n v="120703.7"/>
    <n v="121320"/>
    <x v="0"/>
    <x v="2"/>
    <x v="0"/>
    <n v="-44771.4"/>
    <n v="-120703.7"/>
    <n v="0"/>
    <x v="0"/>
    <s v="DS #000257"/>
  </r>
  <r>
    <n v="22315"/>
    <n v="257"/>
    <d v="2001-01-30T00:00:00"/>
    <x v="3"/>
    <n v="9991446"/>
    <x v="8"/>
    <x v="0"/>
    <n v="-820062.82"/>
    <n v="-150000"/>
    <n v="-149238"/>
    <n v="150000"/>
    <n v="5.4950000000000001"/>
    <n v="2.76"/>
    <x v="0"/>
    <n v="-414000"/>
    <n v="410250"/>
    <n v="408165.93"/>
    <x v="1"/>
    <x v="0"/>
    <x v="1"/>
    <x v="8"/>
    <x v="0"/>
    <x v="0"/>
    <x v="0"/>
    <n v="402345.65"/>
    <n v="404400"/>
    <x v="0"/>
    <x v="0"/>
    <x v="0"/>
    <n v="-149238"/>
    <n v="-402345.65"/>
    <n v="0"/>
    <x v="0"/>
    <s v="DS #000257"/>
  </r>
  <r>
    <n v="22325"/>
    <n v="261"/>
    <d v="2001-01-30T00:00:00"/>
    <x v="3"/>
    <n v="9991458"/>
    <x v="8"/>
    <x v="0"/>
    <n v="-372294.09"/>
    <n v="-67000"/>
    <n v="-66659.64"/>
    <n v="67000"/>
    <n v="5.585"/>
    <n v="2.76"/>
    <x v="0"/>
    <n v="-184920"/>
    <n v="189275"/>
    <n v="188313.48300000001"/>
    <x v="1"/>
    <x v="0"/>
    <x v="1"/>
    <x v="8"/>
    <x v="0"/>
    <x v="0"/>
    <x v="0"/>
    <n v="185713.76"/>
    <n v="186662"/>
    <x v="0"/>
    <x v="2"/>
    <x v="0"/>
    <n v="-66659.64"/>
    <n v="-185713.76"/>
    <n v="0"/>
    <x v="0"/>
    <s v="DS #000261"/>
  </r>
  <r>
    <n v="23912"/>
    <n v="340"/>
    <d v="2001-03-30T00:00:00"/>
    <x v="3"/>
    <n v="9992835"/>
    <x v="8"/>
    <x v="0"/>
    <n v="-112943.32"/>
    <n v="-22000"/>
    <n v="-21888.240000000002"/>
    <n v="22000"/>
    <n v="5.16"/>
    <n v="2.76"/>
    <x v="0"/>
    <n v="-60720"/>
    <n v="52800"/>
    <n v="52531.776000000013"/>
    <x v="1"/>
    <x v="0"/>
    <x v="1"/>
    <x v="8"/>
    <x v="0"/>
    <x v="0"/>
    <x v="0"/>
    <n v="51678.14"/>
    <n v="51942"/>
    <x v="0"/>
    <x v="2"/>
    <x v="0"/>
    <n v="-21888.240000000002"/>
    <n v="-51678.14"/>
    <n v="0"/>
    <x v="0"/>
    <s v="DS# 000340"/>
  </r>
  <r>
    <n v="24215"/>
    <n v="409"/>
    <d v="2001-04-18T00:00:00"/>
    <x v="3"/>
    <n v="9993176"/>
    <x v="8"/>
    <x v="0"/>
    <n v="-356847.3"/>
    <n v="-68227"/>
    <n v="-67880.41"/>
    <n v="68227"/>
    <n v="5.2569999999999997"/>
    <n v="2.76"/>
    <x v="0"/>
    <n v="-188306.52"/>
    <n v="170362.81899999999"/>
    <n v="169497.38377000001"/>
    <x v="1"/>
    <x v="0"/>
    <x v="1"/>
    <x v="8"/>
    <x v="0"/>
    <x v="0"/>
    <x v="0"/>
    <n v="166850.04"/>
    <n v="167701.97"/>
    <x v="0"/>
    <x v="1"/>
    <x v="0"/>
    <n v="-67880.41"/>
    <n v="-166850.04"/>
    <n v="0"/>
    <x v="0"/>
    <s v="DS #000409"/>
  </r>
  <r>
    <n v="25057"/>
    <n v="438"/>
    <d v="2001-06-06T00:00:00"/>
    <x v="3"/>
    <n v="9993419"/>
    <x v="8"/>
    <x v="0"/>
    <n v="-512233.2"/>
    <n v="-101488"/>
    <n v="-100972.44"/>
    <n v="101488"/>
    <n v="5.0730000000000004"/>
    <n v="2.76"/>
    <x v="0"/>
    <n v="-280106.88"/>
    <n v="234741.74400000006"/>
    <n v="233549.25372000007"/>
    <x v="1"/>
    <x v="0"/>
    <x v="1"/>
    <x v="8"/>
    <x v="0"/>
    <x v="0"/>
    <x v="0"/>
    <n v="229611.33"/>
    <n v="230783.71"/>
    <x v="0"/>
    <x v="2"/>
    <x v="0"/>
    <n v="-100972.44"/>
    <n v="-229611.33"/>
    <n v="0"/>
    <x v="0"/>
    <s v="DS #000438"/>
  </r>
  <r>
    <n v="25193"/>
    <n v="627"/>
    <d v="2001-06-14T00:00:00"/>
    <x v="3"/>
    <n v="9994020"/>
    <x v="8"/>
    <x v="0"/>
    <n v="-340586.29"/>
    <n v="-75652"/>
    <n v="-75267.69"/>
    <n v="75652"/>
    <n v="4.5250000000000004"/>
    <n v="2.76"/>
    <x v="0"/>
    <n v="-208799.52"/>
    <n v="133525.78"/>
    <n v="132847.47285000005"/>
    <x v="1"/>
    <x v="0"/>
    <x v="1"/>
    <x v="8"/>
    <x v="0"/>
    <x v="0"/>
    <x v="0"/>
    <n v="129912.03"/>
    <n v="130575.35"/>
    <x v="0"/>
    <x v="4"/>
    <x v="0"/>
    <n v="-75267.69"/>
    <n v="-129912.03"/>
    <n v="0"/>
    <x v="0"/>
    <m/>
  </r>
  <r>
    <n v="25345"/>
    <n v="680"/>
    <d v="2001-06-25T00:00:00"/>
    <x v="3"/>
    <n v="9994154"/>
    <x v="8"/>
    <x v="0"/>
    <n v="-1005314.3"/>
    <n v="-252928"/>
    <n v="-251643.13"/>
    <n v="252928"/>
    <n v="3.9950000000000001"/>
    <n v="2.76"/>
    <x v="0"/>
    <n v="-698081.28000000003"/>
    <n v="312366.08000000002"/>
    <n v="310779.26555000007"/>
    <x v="1"/>
    <x v="0"/>
    <x v="1"/>
    <x v="8"/>
    <x v="0"/>
    <x v="0"/>
    <x v="0"/>
    <n v="300965.18"/>
    <n v="302501.89"/>
    <x v="0"/>
    <x v="0"/>
    <x v="0"/>
    <n v="-251643.13"/>
    <n v="-300965.18"/>
    <n v="0"/>
    <x v="0"/>
    <s v="Hedge against AES Storage"/>
  </r>
  <r>
    <n v="25346"/>
    <n v="680"/>
    <d v="2001-06-25T00:00:00"/>
    <x v="3"/>
    <n v="9994155"/>
    <x v="8"/>
    <x v="0"/>
    <n v="-297932"/>
    <n v="-74957"/>
    <n v="-74576.22"/>
    <n v="74957"/>
    <n v="3.9950000000000001"/>
    <n v="2.76"/>
    <x v="0"/>
    <n v="-206881.32"/>
    <n v="92571.895000000019"/>
    <n v="92101.631700000027"/>
    <x v="1"/>
    <x v="0"/>
    <x v="1"/>
    <x v="8"/>
    <x v="0"/>
    <x v="0"/>
    <x v="0"/>
    <n v="89193.16"/>
    <n v="89648.57"/>
    <x v="0"/>
    <x v="4"/>
    <x v="0"/>
    <n v="-74576.22"/>
    <n v="-89193.16"/>
    <n v="0"/>
    <x v="0"/>
    <m/>
  </r>
  <r>
    <n v="25404"/>
    <n v="708"/>
    <d v="2001-06-28T00:00:00"/>
    <x v="3"/>
    <n v="9994196"/>
    <x v="8"/>
    <x v="0"/>
    <n v="-301871.17"/>
    <n v="-77500"/>
    <n v="-77106.3"/>
    <n v="77500"/>
    <n v="3.915"/>
    <n v="2.76"/>
    <x v="0"/>
    <n v="-213900"/>
    <n v="89512.5"/>
    <n v="89057.776500000022"/>
    <x v="1"/>
    <x v="0"/>
    <x v="1"/>
    <x v="8"/>
    <x v="0"/>
    <x v="0"/>
    <x v="0"/>
    <n v="86050.63"/>
    <n v="86490"/>
    <x v="0"/>
    <x v="1"/>
    <x v="0"/>
    <n v="-77106.3"/>
    <n v="-86050.63"/>
    <n v="0"/>
    <x v="0"/>
    <m/>
  </r>
  <r>
    <n v="26611"/>
    <n v="723"/>
    <d v="2001-07-05T00:00:00"/>
    <x v="3"/>
    <n v="9995403"/>
    <x v="8"/>
    <x v="0"/>
    <n v="-591405.32999999996"/>
    <n v="-155000"/>
    <n v="-154212.6"/>
    <n v="155000"/>
    <n v="3.835"/>
    <n v="2.76"/>
    <x v="0"/>
    <n v="-427800"/>
    <n v="166625"/>
    <n v="165778.54500000004"/>
    <x v="1"/>
    <x v="0"/>
    <x v="1"/>
    <x v="8"/>
    <x v="0"/>
    <x v="0"/>
    <x v="0"/>
    <n v="159764.26"/>
    <n v="160580"/>
    <x v="0"/>
    <x v="1"/>
    <x v="0"/>
    <n v="-154212.6"/>
    <n v="-159764.26"/>
    <n v="0"/>
    <x v="0"/>
    <m/>
  </r>
  <r>
    <n v="26682"/>
    <n v="730"/>
    <d v="2001-07-11T00:00:00"/>
    <x v="3"/>
    <n v="9995474"/>
    <x v="8"/>
    <x v="0"/>
    <n v="-265345.17"/>
    <n v="-70000"/>
    <n v="-69644.399999999994"/>
    <n v="70000"/>
    <n v="3.81"/>
    <n v="2.76"/>
    <x v="0"/>
    <n v="-193200"/>
    <n v="73500"/>
    <n v="73126.62"/>
    <x v="1"/>
    <x v="0"/>
    <x v="1"/>
    <x v="8"/>
    <x v="0"/>
    <x v="0"/>
    <x v="0"/>
    <n v="70410.490000000005"/>
    <n v="70770"/>
    <x v="0"/>
    <x v="1"/>
    <x v="0"/>
    <n v="-69644.399999999994"/>
    <n v="-70410.490000000005"/>
    <n v="0"/>
    <x v="0"/>
    <m/>
  </r>
  <r>
    <n v="26695"/>
    <n v="733"/>
    <d v="2001-07-12T00:00:00"/>
    <x v="3"/>
    <n v="9995487"/>
    <x v="8"/>
    <x v="0"/>
    <n v="-308039.67"/>
    <n v="-77500"/>
    <n v="-77106.3"/>
    <n v="77500"/>
    <n v="3.9950000000000001"/>
    <n v="2.76"/>
    <x v="0"/>
    <n v="-213900"/>
    <n v="95712.5"/>
    <n v="95226.280500000023"/>
    <x v="1"/>
    <x v="0"/>
    <x v="1"/>
    <x v="8"/>
    <x v="0"/>
    <x v="0"/>
    <x v="0"/>
    <n v="92219.14"/>
    <n v="92690"/>
    <x v="0"/>
    <x v="1"/>
    <x v="0"/>
    <n v="-77106.3"/>
    <n v="-92219.14"/>
    <n v="0"/>
    <x v="0"/>
    <m/>
  </r>
  <r>
    <n v="26698"/>
    <n v="735"/>
    <d v="2001-07-12T00:00:00"/>
    <x v="3"/>
    <n v="9995490"/>
    <x v="8"/>
    <x v="0"/>
    <n v="-305726.48"/>
    <n v="-77500"/>
    <n v="-77106.3"/>
    <n v="77500"/>
    <n v="3.9649999999999999"/>
    <n v="2.76"/>
    <x v="0"/>
    <n v="-213900"/>
    <n v="93387.5"/>
    <n v="92913.09150000001"/>
    <x v="1"/>
    <x v="0"/>
    <x v="1"/>
    <x v="8"/>
    <x v="0"/>
    <x v="0"/>
    <x v="0"/>
    <n v="89905.95"/>
    <n v="90365"/>
    <x v="0"/>
    <x v="1"/>
    <x v="0"/>
    <n v="-77106.3"/>
    <n v="-89905.95"/>
    <n v="0"/>
    <x v="0"/>
    <m/>
  </r>
  <r>
    <n v="26850"/>
    <n v="721"/>
    <d v="2001-07-27T00:00:00"/>
    <x v="3"/>
    <n v="9995399"/>
    <x v="8"/>
    <x v="0"/>
    <n v="-295702.65999999997"/>
    <n v="-77500"/>
    <n v="-77106.3"/>
    <n v="77500"/>
    <n v="3.835"/>
    <n v="2.76"/>
    <x v="0"/>
    <n v="-213900"/>
    <n v="83312.5"/>
    <n v="82889.272500000021"/>
    <x v="1"/>
    <x v="0"/>
    <x v="1"/>
    <x v="8"/>
    <x v="0"/>
    <x v="0"/>
    <x v="0"/>
    <n v="79882.13"/>
    <n v="80290"/>
    <x v="0"/>
    <x v="4"/>
    <x v="0"/>
    <n v="-77106.3"/>
    <n v="-79882.13"/>
    <n v="0"/>
    <x v="0"/>
    <m/>
  </r>
  <r>
    <n v="28127"/>
    <n v="843"/>
    <d v="2001-09-19T00:00:00"/>
    <x v="3"/>
    <n v="9996592"/>
    <x v="8"/>
    <x v="0"/>
    <n v="-649339.1"/>
    <n v="-216254"/>
    <n v="-215155.43"/>
    <n v="216254"/>
    <n v="3.0179999999999998"/>
    <n v="2.76"/>
    <x v="0"/>
    <n v="-596861.04"/>
    <n v="55793.531999999999"/>
    <n v="55510.100939999997"/>
    <x v="1"/>
    <x v="0"/>
    <x v="1"/>
    <x v="8"/>
    <x v="0"/>
    <x v="0"/>
    <x v="0"/>
    <n v="47119.040000000001"/>
    <n v="47359.63"/>
    <x v="0"/>
    <x v="4"/>
    <x v="0"/>
    <n v="-215155.43"/>
    <n v="-47119.040000000001"/>
    <n v="0"/>
    <x v="0"/>
    <m/>
  </r>
  <r>
    <n v="28130"/>
    <n v="843"/>
    <d v="2001-09-19T00:00:00"/>
    <x v="3"/>
    <n v="9996592"/>
    <x v="8"/>
    <x v="0"/>
    <n v="-130315.82"/>
    <n v="-43400"/>
    <n v="-43179.53"/>
    <n v="43400"/>
    <n v="3.0179999999999998"/>
    <n v="2.76"/>
    <x v="0"/>
    <n v="-119784"/>
    <n v="11197.2"/>
    <n v="11140.318740000001"/>
    <x v="1"/>
    <x v="0"/>
    <x v="1"/>
    <x v="8"/>
    <x v="0"/>
    <x v="0"/>
    <x v="0"/>
    <n v="9456.32"/>
    <n v="9504.6"/>
    <x v="0"/>
    <x v="1"/>
    <x v="0"/>
    <n v="-43179.53"/>
    <n v="-9456.32"/>
    <n v="0"/>
    <x v="0"/>
    <m/>
  </r>
  <r>
    <n v="28131"/>
    <n v="843"/>
    <d v="2001-09-19T00:00:00"/>
    <x v="3"/>
    <n v="9996592"/>
    <x v="8"/>
    <x v="0"/>
    <n v="-13319.84"/>
    <n v="-4436"/>
    <n v="-4413.47"/>
    <n v="4436"/>
    <n v="3.0179999999999998"/>
    <n v="2.76"/>
    <x v="0"/>
    <n v="-12243.36"/>
    <n v="1144.4880000000001"/>
    <n v="1138.6752600000002"/>
    <x v="1"/>
    <x v="0"/>
    <x v="1"/>
    <x v="8"/>
    <x v="0"/>
    <x v="0"/>
    <x v="0"/>
    <n v="966.55"/>
    <n v="971.48"/>
    <x v="0"/>
    <x v="3"/>
    <x v="0"/>
    <n v="-4413.47"/>
    <n v="-966.55"/>
    <n v="0"/>
    <x v="0"/>
    <m/>
  </r>
  <r>
    <n v="28457"/>
    <n v="917"/>
    <d v="2001-10-16T00:00:00"/>
    <x v="3"/>
    <n v="9996946"/>
    <x v="8"/>
    <x v="0"/>
    <n v="-3036993.34"/>
    <n v="-1000000"/>
    <n v="-994920.01"/>
    <n v="1000000"/>
    <n v="3.0525000000000002"/>
    <n v="2.76"/>
    <x v="0"/>
    <n v="-2760000"/>
    <n v="292500"/>
    <n v="291014.10292500042"/>
    <x v="1"/>
    <x v="0"/>
    <x v="1"/>
    <x v="8"/>
    <x v="0"/>
    <x v="0"/>
    <x v="0"/>
    <n v="252212.22"/>
    <n v="253500"/>
    <x v="0"/>
    <x v="1"/>
    <x v="0"/>
    <n v="-994920.01"/>
    <n v="-252212.22"/>
    <n v="0"/>
    <x v="0"/>
    <m/>
  </r>
  <r>
    <n v="28462"/>
    <n v="896"/>
    <d v="2001-10-18T00:00:00"/>
    <x v="3"/>
    <n v="9996951"/>
    <x v="8"/>
    <x v="0"/>
    <n v="-2551969.83"/>
    <n v="-900000"/>
    <n v="-895428.01"/>
    <n v="900000"/>
    <n v="2.85"/>
    <n v="2.76"/>
    <x v="0"/>
    <n v="-2484000"/>
    <n v="81000.000000000276"/>
    <n v="80588.520900000265"/>
    <x v="1"/>
    <x v="0"/>
    <x v="1"/>
    <x v="8"/>
    <x v="0"/>
    <x v="0"/>
    <x v="0"/>
    <n v="45666.83"/>
    <n v="45900"/>
    <x v="0"/>
    <x v="1"/>
    <x v="0"/>
    <n v="-895428.01"/>
    <n v="-45666.83"/>
    <n v="0"/>
    <x v="0"/>
    <m/>
  </r>
  <r>
    <n v="28463"/>
    <n v="919"/>
    <d v="2001-10-18T00:00:00"/>
    <x v="3"/>
    <n v="9996952"/>
    <x v="8"/>
    <x v="0"/>
    <n v="-594962.17000000004"/>
    <n v="-200000"/>
    <n v="-198984"/>
    <n v="200000"/>
    <n v="2.99"/>
    <n v="2.76"/>
    <x v="0"/>
    <n v="-552000"/>
    <n v="46000.000000000087"/>
    <n v="45766.320000000087"/>
    <x v="1"/>
    <x v="0"/>
    <x v="1"/>
    <x v="8"/>
    <x v="0"/>
    <x v="0"/>
    <x v="0"/>
    <n v="38005.94"/>
    <n v="38200"/>
    <x v="0"/>
    <x v="1"/>
    <x v="0"/>
    <n v="-198984"/>
    <n v="-38005.94"/>
    <n v="0"/>
    <x v="0"/>
    <m/>
  </r>
  <r>
    <n v="28465"/>
    <n v="921"/>
    <d v="2001-10-18T00:00:00"/>
    <x v="3"/>
    <n v="9996954"/>
    <x v="8"/>
    <x v="0"/>
    <n v="-472738.22"/>
    <n v="-167013"/>
    <n v="-166164.57999999999"/>
    <n v="167013"/>
    <n v="2.8450000000000002"/>
    <n v="2.76"/>
    <x v="0"/>
    <n v="-460955.88"/>
    <n v="14196.105000000069"/>
    <n v="14123.989300000067"/>
    <x v="1"/>
    <x v="0"/>
    <x v="1"/>
    <x v="8"/>
    <x v="0"/>
    <x v="0"/>
    <x v="0"/>
    <n v="7643.57"/>
    <n v="7682.6"/>
    <x v="0"/>
    <x v="1"/>
    <x v="0"/>
    <n v="-166164.57999999999"/>
    <n v="-7643.57"/>
    <n v="0"/>
    <x v="0"/>
    <m/>
  </r>
  <r>
    <n v="9916"/>
    <m/>
    <d v="2000-07-07T00:00:00"/>
    <x v="3"/>
    <n v="319916"/>
    <x v="8"/>
    <x v="0"/>
    <n v="1641.48"/>
    <n v="673"/>
    <n v="669.58"/>
    <n v="673"/>
    <n v="2.4514999999999998"/>
    <n v="2.78"/>
    <x v="0"/>
    <n v="1870.94"/>
    <n v="221.0805"/>
    <n v="219.95703000000003"/>
    <x v="1"/>
    <x v="0"/>
    <x v="1"/>
    <x v="8"/>
    <x v="0"/>
    <x v="1"/>
    <x v="0"/>
    <n v="232.68"/>
    <n v="233.87"/>
    <x v="0"/>
    <x v="0"/>
    <x v="0"/>
    <n v="669.58"/>
    <n v="-232.68"/>
    <n v="0"/>
    <x v="0"/>
    <s v="Nymex Buy N67489.1"/>
  </r>
  <r>
    <n v="9917"/>
    <m/>
    <d v="2000-07-07T00:00:00"/>
    <x v="3"/>
    <n v="319917"/>
    <x v="8"/>
    <x v="0"/>
    <n v="813.67"/>
    <n v="293"/>
    <n v="291.51"/>
    <n v="293"/>
    <n v="2.7911999999999999"/>
    <n v="2.78"/>
    <x v="0"/>
    <n v="814.54"/>
    <n v="-3.2816000000000289"/>
    <n v="-3.2649120000000287"/>
    <x v="1"/>
    <x v="0"/>
    <x v="1"/>
    <x v="8"/>
    <x v="0"/>
    <x v="1"/>
    <x v="0"/>
    <n v="2.27"/>
    <n v="2.29"/>
    <x v="0"/>
    <x v="0"/>
    <x v="0"/>
    <n v="291.51"/>
    <n v="-2.27"/>
    <n v="0"/>
    <x v="0"/>
    <s v="Nymex Buy N73425.1"/>
  </r>
  <r>
    <n v="21724"/>
    <m/>
    <d v="2000-12-13T00:00:00"/>
    <x v="3"/>
    <n v="9991135"/>
    <x v="8"/>
    <x v="0"/>
    <n v="375681.8"/>
    <n v="80000"/>
    <n v="79593.600000000006"/>
    <n v="80000"/>
    <n v="4.72"/>
    <n v="2.78"/>
    <x v="0"/>
    <n v="222400"/>
    <n v="-155200"/>
    <n v="-154411.584"/>
    <x v="1"/>
    <x v="0"/>
    <x v="1"/>
    <x v="8"/>
    <x v="0"/>
    <x v="1"/>
    <x v="0"/>
    <n v="-152899.31"/>
    <n v="-153680"/>
    <x v="0"/>
    <x v="0"/>
    <x v="0"/>
    <n v="79593.600000000006"/>
    <n v="152899.31"/>
    <n v="0"/>
    <x v="0"/>
    <m/>
  </r>
  <r>
    <n v="22088"/>
    <n v="198"/>
    <d v="2001-01-10T00:00:00"/>
    <x v="3"/>
    <n v="9991347"/>
    <x v="8"/>
    <x v="0"/>
    <n v="1274741.27"/>
    <n v="250000"/>
    <n v="248730"/>
    <n v="250000"/>
    <n v="5.125"/>
    <n v="2.78"/>
    <x v="0"/>
    <n v="695000"/>
    <n v="-586250"/>
    <n v="-583271.85"/>
    <x v="1"/>
    <x v="0"/>
    <x v="0"/>
    <x v="8"/>
    <x v="0"/>
    <x v="1"/>
    <x v="0"/>
    <n v="-578545.99"/>
    <n v="-581500"/>
    <x v="0"/>
    <x v="2"/>
    <x v="0"/>
    <n v="248730"/>
    <n v="578545.99"/>
    <n v="0"/>
    <x v="0"/>
    <s v="DS #000198"/>
  </r>
  <r>
    <n v="22094"/>
    <n v="202"/>
    <d v="2001-01-10T00:00:00"/>
    <x v="3"/>
    <n v="9991352"/>
    <x v="8"/>
    <x v="0"/>
    <n v="603418.99"/>
    <n v="100000"/>
    <n v="99492"/>
    <n v="100000"/>
    <n v="6.0650000000000004"/>
    <n v="2.78"/>
    <x v="0"/>
    <n v="278000"/>
    <n v="-328500"/>
    <n v="-326831.21999999997"/>
    <x v="1"/>
    <x v="0"/>
    <x v="0"/>
    <x v="8"/>
    <x v="0"/>
    <x v="1"/>
    <x v="0"/>
    <n v="-324940.88"/>
    <n v="-326600"/>
    <x v="0"/>
    <x v="1"/>
    <x v="0"/>
    <n v="99492"/>
    <n v="324940.88"/>
    <n v="0"/>
    <x v="0"/>
    <s v="DS #000202"/>
  </r>
  <r>
    <n v="22095"/>
    <n v="203"/>
    <d v="2001-01-10T00:00:00"/>
    <x v="3"/>
    <n v="9991353"/>
    <x v="8"/>
    <x v="0"/>
    <n v="908859.43"/>
    <n v="150000"/>
    <n v="149238"/>
    <n v="150000"/>
    <n v="6.09"/>
    <n v="2.78"/>
    <x v="0"/>
    <n v="417000"/>
    <n v="-496500"/>
    <n v="-493977.78"/>
    <x v="1"/>
    <x v="0"/>
    <x v="0"/>
    <x v="8"/>
    <x v="0"/>
    <x v="1"/>
    <x v="0"/>
    <n v="-491142.26"/>
    <n v="-493650"/>
    <x v="0"/>
    <x v="1"/>
    <x v="0"/>
    <n v="149238"/>
    <n v="491142.26"/>
    <n v="0"/>
    <x v="0"/>
    <s v="DS #000203"/>
  </r>
  <r>
    <n v="22186"/>
    <n v="251"/>
    <d v="2001-01-26T00:00:00"/>
    <x v="3"/>
    <n v="9991435"/>
    <x v="8"/>
    <x v="0"/>
    <n v="235467.72"/>
    <n v="42000"/>
    <n v="41786.639999999999"/>
    <n v="42000"/>
    <n v="5.6349999999999998"/>
    <n v="2.78"/>
    <x v="0"/>
    <n v="116760"/>
    <n v="-119910"/>
    <n v="-119300.8572"/>
    <x v="1"/>
    <x v="0"/>
    <x v="1"/>
    <x v="8"/>
    <x v="0"/>
    <x v="1"/>
    <x v="0"/>
    <n v="-118506.91"/>
    <n v="-119112"/>
    <x v="0"/>
    <x v="0"/>
    <x v="0"/>
    <n v="41786.639999999999"/>
    <n v="118506.91"/>
    <n v="0"/>
    <x v="0"/>
    <s v="DS #000251"/>
  </r>
  <r>
    <n v="22187"/>
    <n v="251"/>
    <d v="2001-01-26T00:00:00"/>
    <x v="3"/>
    <n v="9991435"/>
    <x v="8"/>
    <x v="0"/>
    <n v="134552.98000000001"/>
    <n v="24000"/>
    <n v="23878.080000000002"/>
    <n v="24000"/>
    <n v="5.6349999999999998"/>
    <n v="2.78"/>
    <x v="0"/>
    <n v="66720"/>
    <n v="-68520"/>
    <n v="-68171.91840000001"/>
    <x v="1"/>
    <x v="0"/>
    <x v="1"/>
    <x v="8"/>
    <x v="0"/>
    <x v="1"/>
    <x v="0"/>
    <n v="-67718.240000000005"/>
    <n v="-68064"/>
    <x v="0"/>
    <x v="2"/>
    <x v="0"/>
    <n v="23878.080000000002"/>
    <n v="67718.240000000005"/>
    <n v="0"/>
    <x v="0"/>
    <s v="DS #000251"/>
  </r>
  <r>
    <n v="22188"/>
    <n v="251"/>
    <d v="2001-01-26T00:00:00"/>
    <x v="3"/>
    <n v="9991435"/>
    <x v="8"/>
    <x v="0"/>
    <n v="22425.5"/>
    <n v="4000"/>
    <n v="3979.68"/>
    <n v="4000"/>
    <n v="5.6349999999999998"/>
    <n v="2.78"/>
    <x v="0"/>
    <n v="11120"/>
    <n v="-11420"/>
    <n v="-11361.9864"/>
    <x v="1"/>
    <x v="0"/>
    <x v="1"/>
    <x v="8"/>
    <x v="0"/>
    <x v="1"/>
    <x v="0"/>
    <n v="-11286.37"/>
    <n v="-11344"/>
    <x v="0"/>
    <x v="0"/>
    <x v="0"/>
    <n v="3979.68"/>
    <n v="11286.37"/>
    <n v="0"/>
    <x v="0"/>
    <s v="DS #000251"/>
  </r>
  <r>
    <n v="22251"/>
    <n v="232"/>
    <d v="2001-01-26T00:00:00"/>
    <x v="3"/>
    <n v="9991400"/>
    <x v="8"/>
    <x v="0"/>
    <n v="874733.68"/>
    <n v="160000"/>
    <n v="159187.20000000001"/>
    <n v="160000"/>
    <n v="5.4950000000000001"/>
    <n v="2.78"/>
    <x v="0"/>
    <n v="444800"/>
    <n v="-434400"/>
    <n v="-432193.24800000008"/>
    <x v="1"/>
    <x v="0"/>
    <x v="1"/>
    <x v="8"/>
    <x v="0"/>
    <x v="1"/>
    <x v="0"/>
    <n v="-429168.7"/>
    <n v="-431360"/>
    <x v="0"/>
    <x v="2"/>
    <x v="0"/>
    <n v="159187.20000000001"/>
    <n v="429168.7"/>
    <n v="0"/>
    <x v="0"/>
    <s v="DS #000232"/>
  </r>
  <r>
    <n v="22256"/>
    <n v="191"/>
    <d v="2001-01-26T00:00:00"/>
    <x v="3"/>
    <n v="9991338"/>
    <x v="8"/>
    <x v="0"/>
    <n v="542231.41"/>
    <n v="100000"/>
    <n v="99492"/>
    <n v="100000"/>
    <n v="5.45"/>
    <n v="2.78"/>
    <x v="0"/>
    <n v="278000"/>
    <n v="-267000"/>
    <n v="-265643.64"/>
    <x v="1"/>
    <x v="0"/>
    <x v="1"/>
    <x v="8"/>
    <x v="0"/>
    <x v="1"/>
    <x v="0"/>
    <n v="-263753.3"/>
    <n v="-265100"/>
    <x v="0"/>
    <x v="2"/>
    <x v="0"/>
    <n v="99492"/>
    <n v="263753.3"/>
    <n v="0"/>
    <x v="0"/>
    <s v="DS #000191"/>
  </r>
  <r>
    <n v="22257"/>
    <n v="191"/>
    <d v="2001-01-26T00:00:00"/>
    <x v="3"/>
    <n v="9991338"/>
    <x v="8"/>
    <x v="0"/>
    <n v="542231.41"/>
    <n v="100000"/>
    <n v="99492"/>
    <n v="100000"/>
    <n v="5.45"/>
    <n v="2.78"/>
    <x v="0"/>
    <n v="278000"/>
    <n v="-267000"/>
    <n v="-265643.64"/>
    <x v="1"/>
    <x v="0"/>
    <x v="1"/>
    <x v="8"/>
    <x v="0"/>
    <x v="1"/>
    <x v="0"/>
    <n v="-263753.3"/>
    <n v="-265100"/>
    <x v="0"/>
    <x v="0"/>
    <x v="0"/>
    <n v="99492"/>
    <n v="263753.3"/>
    <n v="0"/>
    <x v="0"/>
    <s v="DS #000191"/>
  </r>
  <r>
    <n v="22407"/>
    <n v="290"/>
    <d v="2001-02-07T00:00:00"/>
    <x v="3"/>
    <n v="9991518"/>
    <x v="8"/>
    <x v="0"/>
    <n v="328920.56"/>
    <n v="60000"/>
    <n v="59695.199999999997"/>
    <n v="60000"/>
    <n v="5.51"/>
    <n v="2.78"/>
    <x v="0"/>
    <n v="166800"/>
    <n v="-163800"/>
    <n v="-162967.89599999998"/>
    <x v="1"/>
    <x v="0"/>
    <x v="1"/>
    <x v="8"/>
    <x v="0"/>
    <x v="1"/>
    <x v="0"/>
    <n v="-161833.69"/>
    <n v="-162660"/>
    <x v="0"/>
    <x v="2"/>
    <x v="0"/>
    <n v="59695.199999999997"/>
    <n v="161833.69"/>
    <n v="0"/>
    <x v="0"/>
    <s v="DS #000290"/>
  </r>
  <r>
    <n v="22581"/>
    <n v="294"/>
    <d v="2001-02-16T00:00:00"/>
    <x v="3"/>
    <n v="9991565"/>
    <x v="8"/>
    <x v="0"/>
    <n v="568099.32999999996"/>
    <n v="100000"/>
    <n v="99492"/>
    <n v="100000"/>
    <n v="5.71"/>
    <n v="2.78"/>
    <x v="0"/>
    <n v="278000"/>
    <n v="-293000"/>
    <n v="-291511.56"/>
    <x v="1"/>
    <x v="0"/>
    <x v="1"/>
    <x v="8"/>
    <x v="0"/>
    <x v="1"/>
    <x v="0"/>
    <n v="-289621.21999999997"/>
    <n v="-291100"/>
    <x v="0"/>
    <x v="2"/>
    <x v="0"/>
    <n v="99492"/>
    <n v="289621.21999999997"/>
    <n v="0"/>
    <x v="0"/>
    <s v="DS #000294"/>
  </r>
  <r>
    <n v="22584"/>
    <n v="294"/>
    <d v="2001-02-16T00:00:00"/>
    <x v="3"/>
    <n v="9991565"/>
    <x v="8"/>
    <x v="0"/>
    <n v="539694.36"/>
    <n v="95000"/>
    <n v="94517.4"/>
    <n v="95000"/>
    <n v="5.71"/>
    <n v="2.78"/>
    <x v="0"/>
    <n v="264100"/>
    <n v="-278350"/>
    <n v="-276935.98200000002"/>
    <x v="1"/>
    <x v="0"/>
    <x v="1"/>
    <x v="8"/>
    <x v="0"/>
    <x v="1"/>
    <x v="0"/>
    <n v="-275140.15000000002"/>
    <n v="-276545"/>
    <x v="0"/>
    <x v="3"/>
    <x v="0"/>
    <n v="94517.4"/>
    <n v="275140.15000000002"/>
    <n v="0"/>
    <x v="0"/>
    <s v="DS #000294"/>
  </r>
  <r>
    <n v="22597"/>
    <n v="298"/>
    <d v="2001-02-16T00:00:00"/>
    <x v="3"/>
    <n v="9991583"/>
    <x v="8"/>
    <x v="0"/>
    <n v="148044.1"/>
    <n v="30000"/>
    <n v="29847.599999999999"/>
    <n v="30000"/>
    <n v="4.96"/>
    <n v="2.78"/>
    <x v="0"/>
    <n v="83400"/>
    <n v="-65400"/>
    <n v="-65067.768000000004"/>
    <x v="1"/>
    <x v="0"/>
    <x v="1"/>
    <x v="8"/>
    <x v="0"/>
    <x v="1"/>
    <x v="0"/>
    <n v="-64500.66"/>
    <n v="-64830"/>
    <x v="0"/>
    <x v="0"/>
    <x v="0"/>
    <n v="29847.599999999999"/>
    <n v="64500.66"/>
    <n v="0"/>
    <x v="0"/>
    <s v="DS #000298"/>
  </r>
  <r>
    <n v="22609"/>
    <n v="294"/>
    <d v="2001-02-16T00:00:00"/>
    <x v="3"/>
    <n v="9991565"/>
    <x v="8"/>
    <x v="0"/>
    <n v="653314.23"/>
    <n v="115000"/>
    <n v="114415.8"/>
    <n v="115000"/>
    <n v="5.71"/>
    <n v="2.78"/>
    <x v="0"/>
    <n v="319700"/>
    <n v="-336950"/>
    <n v="-335238.29400000005"/>
    <x v="1"/>
    <x v="0"/>
    <x v="1"/>
    <x v="8"/>
    <x v="0"/>
    <x v="1"/>
    <x v="0"/>
    <n v="-333064.40000000002"/>
    <n v="-334765"/>
    <x v="0"/>
    <x v="0"/>
    <x v="0"/>
    <n v="114415.8"/>
    <n v="333064.40000000002"/>
    <n v="0"/>
    <x v="0"/>
    <s v="DS #000294"/>
  </r>
  <r>
    <n v="22611"/>
    <n v="294"/>
    <d v="2001-02-16T00:00:00"/>
    <x v="3"/>
    <n v="9991565"/>
    <x v="8"/>
    <x v="0"/>
    <n v="454479.46"/>
    <n v="80000"/>
    <n v="79593.600000000006"/>
    <n v="80000"/>
    <n v="5.71"/>
    <n v="2.78"/>
    <x v="0"/>
    <n v="222400"/>
    <n v="-234400"/>
    <n v="-233209.24800000002"/>
    <x v="1"/>
    <x v="0"/>
    <x v="1"/>
    <x v="8"/>
    <x v="0"/>
    <x v="1"/>
    <x v="0"/>
    <n v="-231696.97"/>
    <n v="-232880"/>
    <x v="0"/>
    <x v="0"/>
    <x v="0"/>
    <n v="79593.600000000006"/>
    <n v="231696.97"/>
    <n v="0"/>
    <x v="0"/>
    <s v="DS #000294"/>
  </r>
  <r>
    <n v="22637"/>
    <n v="302"/>
    <d v="2001-02-20T00:00:00"/>
    <x v="3"/>
    <n v="9991587"/>
    <x v="8"/>
    <x v="0"/>
    <n v="557652.67000000004"/>
    <n v="100000"/>
    <n v="99492"/>
    <n v="100000"/>
    <n v="5.6050000000000004"/>
    <n v="2.78"/>
    <x v="0"/>
    <n v="278000"/>
    <n v="-282500"/>
    <n v="-281064.90000000002"/>
    <x v="1"/>
    <x v="0"/>
    <x v="1"/>
    <x v="8"/>
    <x v="0"/>
    <x v="1"/>
    <x v="0"/>
    <n v="-279174.56"/>
    <n v="-280600"/>
    <x v="0"/>
    <x v="2"/>
    <x v="0"/>
    <n v="99492"/>
    <n v="279174.56"/>
    <n v="0"/>
    <x v="0"/>
    <s v="DS #000302"/>
  </r>
  <r>
    <n v="22638"/>
    <n v="302"/>
    <d v="2001-02-20T00:00:00"/>
    <x v="3"/>
    <n v="9991587"/>
    <x v="8"/>
    <x v="0"/>
    <n v="278826.33"/>
    <n v="50000"/>
    <n v="49746"/>
    <n v="50000"/>
    <n v="5.6050000000000004"/>
    <n v="2.78"/>
    <x v="0"/>
    <n v="139000"/>
    <n v="-141250"/>
    <n v="-140532.45000000001"/>
    <x v="1"/>
    <x v="0"/>
    <x v="1"/>
    <x v="8"/>
    <x v="0"/>
    <x v="1"/>
    <x v="0"/>
    <n v="-139587.28"/>
    <n v="-140300"/>
    <x v="0"/>
    <x v="0"/>
    <x v="0"/>
    <n v="49746"/>
    <n v="139587.28"/>
    <n v="0"/>
    <x v="0"/>
    <s v="DS#000302"/>
  </r>
  <r>
    <n v="22843"/>
    <n v="325"/>
    <d v="2001-03-07T00:00:00"/>
    <x v="3"/>
    <n v="9991947"/>
    <x v="8"/>
    <x v="0"/>
    <n v="43497.9"/>
    <n v="8000"/>
    <n v="7959.36"/>
    <n v="8000"/>
    <n v="5.4649999999999999"/>
    <n v="2.78"/>
    <x v="0"/>
    <n v="22240"/>
    <n v="-21480"/>
    <n v="-21370.881600000001"/>
    <x v="1"/>
    <x v="0"/>
    <x v="1"/>
    <x v="8"/>
    <x v="0"/>
    <x v="1"/>
    <x v="0"/>
    <n v="-21219.65"/>
    <n v="-21328"/>
    <x v="0"/>
    <x v="2"/>
    <x v="0"/>
    <n v="7959.36"/>
    <n v="21219.65"/>
    <n v="0"/>
    <x v="0"/>
    <s v="DS #000325"/>
  </r>
  <r>
    <n v="22845"/>
    <n v="325"/>
    <d v="2001-03-07T00:00:00"/>
    <x v="3"/>
    <n v="9991947"/>
    <x v="8"/>
    <x v="0"/>
    <n v="21748.95"/>
    <n v="4000"/>
    <n v="3979.68"/>
    <n v="4000"/>
    <n v="5.4649999999999999"/>
    <n v="2.78"/>
    <x v="0"/>
    <n v="11120"/>
    <n v="-10740"/>
    <n v="-10685.4408"/>
    <x v="1"/>
    <x v="0"/>
    <x v="1"/>
    <x v="8"/>
    <x v="0"/>
    <x v="1"/>
    <x v="0"/>
    <n v="-10609.83"/>
    <n v="-10664"/>
    <x v="0"/>
    <x v="2"/>
    <x v="0"/>
    <n v="3979.68"/>
    <n v="10609.83"/>
    <n v="0"/>
    <x v="0"/>
    <s v="DS #000325"/>
  </r>
  <r>
    <n v="22846"/>
    <n v="325"/>
    <d v="2001-03-07T00:00:00"/>
    <x v="3"/>
    <n v="9991947"/>
    <x v="8"/>
    <x v="0"/>
    <n v="81558.570000000007"/>
    <n v="15000"/>
    <n v="14923.8"/>
    <n v="15000"/>
    <n v="5.4649999999999999"/>
    <n v="2.78"/>
    <x v="0"/>
    <n v="41700"/>
    <n v="-40275"/>
    <n v="-40070.402999999998"/>
    <x v="1"/>
    <x v="0"/>
    <x v="1"/>
    <x v="8"/>
    <x v="0"/>
    <x v="1"/>
    <x v="0"/>
    <n v="-39786.85"/>
    <n v="-39990"/>
    <x v="0"/>
    <x v="2"/>
    <x v="0"/>
    <n v="14923.8"/>
    <n v="39786.85"/>
    <n v="0"/>
    <x v="0"/>
    <s v="DS #000325"/>
  </r>
  <r>
    <n v="22847"/>
    <n v="325"/>
    <d v="2001-03-07T00:00:00"/>
    <x v="3"/>
    <n v="9991947"/>
    <x v="8"/>
    <x v="0"/>
    <n v="54372.38"/>
    <n v="10000"/>
    <n v="9949.2000000000007"/>
    <n v="10000"/>
    <n v="5.4649999999999999"/>
    <n v="2.78"/>
    <x v="0"/>
    <n v="27800"/>
    <n v="-26850"/>
    <n v="-26713.602000000003"/>
    <x v="1"/>
    <x v="0"/>
    <x v="1"/>
    <x v="8"/>
    <x v="0"/>
    <x v="1"/>
    <x v="0"/>
    <n v="-26524.57"/>
    <n v="-26660"/>
    <x v="0"/>
    <x v="2"/>
    <x v="0"/>
    <n v="9949.2000000000007"/>
    <n v="26524.57"/>
    <n v="0"/>
    <x v="0"/>
    <s v="DS #000325"/>
  </r>
  <r>
    <n v="22848"/>
    <n v="325"/>
    <d v="2001-03-07T00:00:00"/>
    <x v="3"/>
    <n v="9991947"/>
    <x v="8"/>
    <x v="0"/>
    <n v="21748.95"/>
    <n v="4000"/>
    <n v="3979.68"/>
    <n v="4000"/>
    <n v="5.4649999999999999"/>
    <n v="2.78"/>
    <x v="0"/>
    <n v="11120"/>
    <n v="-10740"/>
    <n v="-10685.4408"/>
    <x v="1"/>
    <x v="0"/>
    <x v="1"/>
    <x v="8"/>
    <x v="0"/>
    <x v="1"/>
    <x v="0"/>
    <n v="-10609.83"/>
    <n v="-10664"/>
    <x v="0"/>
    <x v="2"/>
    <x v="0"/>
    <n v="3979.68"/>
    <n v="10609.83"/>
    <n v="0"/>
    <x v="0"/>
    <s v="DS #000325"/>
  </r>
  <r>
    <n v="22849"/>
    <n v="325"/>
    <d v="2001-03-07T00:00:00"/>
    <x v="3"/>
    <n v="9991947"/>
    <x v="8"/>
    <x v="0"/>
    <n v="21748.95"/>
    <n v="4000"/>
    <n v="3979.68"/>
    <n v="4000"/>
    <n v="5.4649999999999999"/>
    <n v="2.78"/>
    <x v="0"/>
    <n v="11120"/>
    <n v="-10740"/>
    <n v="-10685.4408"/>
    <x v="1"/>
    <x v="0"/>
    <x v="1"/>
    <x v="8"/>
    <x v="0"/>
    <x v="1"/>
    <x v="0"/>
    <n v="-10609.83"/>
    <n v="-10664"/>
    <x v="0"/>
    <x v="0"/>
    <x v="0"/>
    <n v="3979.68"/>
    <n v="10609.83"/>
    <n v="0"/>
    <x v="0"/>
    <s v="DS #000325"/>
  </r>
  <r>
    <n v="23777"/>
    <n v="347"/>
    <d v="2001-03-19T00:00:00"/>
    <x v="3"/>
    <n v="9992814"/>
    <x v="8"/>
    <x v="0"/>
    <n v="383315.68"/>
    <n v="78451"/>
    <n v="78052.47"/>
    <n v="78451"/>
    <n v="4.9109999999999996"/>
    <n v="2.78"/>
    <x v="0"/>
    <n v="218093.78"/>
    <n v="-167179.08099999998"/>
    <n v="-166329.81357"/>
    <x v="1"/>
    <x v="0"/>
    <x v="1"/>
    <x v="8"/>
    <x v="0"/>
    <x v="1"/>
    <x v="0"/>
    <n v="-164846.82"/>
    <n v="-165688.51"/>
    <x v="0"/>
    <x v="2"/>
    <x v="0"/>
    <n v="78052.47"/>
    <n v="164846.82"/>
    <n v="0"/>
    <x v="0"/>
    <s v="DS #000347"/>
  </r>
  <r>
    <n v="23778"/>
    <n v="347"/>
    <d v="2001-03-19T00:00:00"/>
    <x v="3"/>
    <n v="9992814"/>
    <x v="8"/>
    <x v="0"/>
    <n v="219872.35"/>
    <n v="45000"/>
    <n v="44771.4"/>
    <n v="45000"/>
    <n v="4.9109999999999996"/>
    <n v="2.78"/>
    <x v="0"/>
    <n v="125100"/>
    <n v="-95895"/>
    <n v="-95407.853399999993"/>
    <x v="1"/>
    <x v="0"/>
    <x v="1"/>
    <x v="8"/>
    <x v="0"/>
    <x v="1"/>
    <x v="0"/>
    <n v="-94557.2"/>
    <n v="-95040"/>
    <x v="0"/>
    <x v="0"/>
    <x v="0"/>
    <n v="44771.4"/>
    <n v="94557.2"/>
    <n v="0"/>
    <x v="0"/>
    <s v="DS #000347"/>
  </r>
  <r>
    <n v="23779"/>
    <n v="347"/>
    <d v="2001-03-19T00:00:00"/>
    <x v="3"/>
    <n v="9992814"/>
    <x v="8"/>
    <x v="0"/>
    <n v="7329.08"/>
    <n v="1500"/>
    <n v="1492.38"/>
    <n v="1500"/>
    <n v="4.9109999999999996"/>
    <n v="2.78"/>
    <x v="0"/>
    <n v="4170"/>
    <n v="-3196.5"/>
    <n v="-3180.2617799999998"/>
    <x v="1"/>
    <x v="0"/>
    <x v="1"/>
    <x v="8"/>
    <x v="0"/>
    <x v="1"/>
    <x v="0"/>
    <n v="-3151.91"/>
    <n v="-3168"/>
    <x v="0"/>
    <x v="0"/>
    <x v="0"/>
    <n v="1492.38"/>
    <n v="3151.91"/>
    <n v="0"/>
    <x v="0"/>
    <s v="DS #000347"/>
  </r>
  <r>
    <n v="23780"/>
    <n v="347"/>
    <d v="2001-03-19T00:00:00"/>
    <x v="3"/>
    <n v="9992814"/>
    <x v="8"/>
    <x v="0"/>
    <n v="41531.440000000002"/>
    <n v="8500"/>
    <n v="8456.82"/>
    <n v="8500"/>
    <n v="4.9109999999999996"/>
    <n v="2.78"/>
    <x v="0"/>
    <n v="23630"/>
    <n v="-18113.5"/>
    <n v="-18021.483419999997"/>
    <x v="1"/>
    <x v="0"/>
    <x v="1"/>
    <x v="8"/>
    <x v="0"/>
    <x v="1"/>
    <x v="0"/>
    <n v="-17860.8"/>
    <n v="-17952"/>
    <x v="0"/>
    <x v="5"/>
    <x v="0"/>
    <n v="8456.82"/>
    <n v="17860.8"/>
    <n v="0"/>
    <x v="0"/>
    <s v="DS #000347"/>
  </r>
  <r>
    <n v="23782"/>
    <n v="347"/>
    <d v="2001-03-19T00:00:00"/>
    <x v="3"/>
    <n v="9992814"/>
    <x v="8"/>
    <x v="0"/>
    <n v="14658.16"/>
    <n v="3000"/>
    <n v="2984.76"/>
    <n v="3000"/>
    <n v="4.9109999999999996"/>
    <n v="2.78"/>
    <x v="0"/>
    <n v="8340"/>
    <n v="-6393"/>
    <n v="-6360.5235599999996"/>
    <x v="1"/>
    <x v="0"/>
    <x v="1"/>
    <x v="8"/>
    <x v="0"/>
    <x v="1"/>
    <x v="0"/>
    <n v="-6303.81"/>
    <n v="-6336"/>
    <x v="0"/>
    <x v="2"/>
    <x v="0"/>
    <n v="2984.76"/>
    <n v="6303.81"/>
    <n v="0"/>
    <x v="0"/>
    <s v="DS #000347"/>
  </r>
  <r>
    <n v="23793"/>
    <n v="348"/>
    <d v="2001-03-19T00:00:00"/>
    <x v="3"/>
    <n v="9992815"/>
    <x v="8"/>
    <x v="0"/>
    <n v="22368.28"/>
    <n v="4501"/>
    <n v="4478.13"/>
    <n v="4501"/>
    <n v="4.9950000000000001"/>
    <n v="2.78"/>
    <x v="0"/>
    <n v="12512.78"/>
    <n v="-9969.715000000002"/>
    <n v="-9919.0579500000022"/>
    <x v="1"/>
    <x v="0"/>
    <x v="1"/>
    <x v="8"/>
    <x v="0"/>
    <x v="1"/>
    <x v="0"/>
    <n v="-9833.98"/>
    <n v="-9884.2000000000007"/>
    <x v="0"/>
    <x v="2"/>
    <x v="0"/>
    <n v="4478.13"/>
    <n v="9833.98"/>
    <n v="0"/>
    <x v="0"/>
    <s v="DS #000348"/>
  </r>
  <r>
    <n v="23916"/>
    <n v="359"/>
    <d v="2001-03-30T00:00:00"/>
    <x v="3"/>
    <n v="9992882"/>
    <x v="8"/>
    <x v="0"/>
    <n v="77815.710000000006"/>
    <n v="15273"/>
    <n v="15195.41"/>
    <n v="15273"/>
    <n v="5.1210000000000004"/>
    <n v="2.78"/>
    <x v="0"/>
    <n v="42458.94"/>
    <n v="-35754.093000000008"/>
    <n v="-35572.45481000001"/>
    <x v="1"/>
    <x v="0"/>
    <x v="1"/>
    <x v="8"/>
    <x v="0"/>
    <x v="1"/>
    <x v="0"/>
    <n v="-35283.75"/>
    <n v="-35463.910000000003"/>
    <x v="0"/>
    <x v="7"/>
    <x v="0"/>
    <n v="15195.41"/>
    <n v="35283.75"/>
    <n v="0"/>
    <x v="0"/>
    <s v="DS #000359"/>
  </r>
  <r>
    <n v="23920"/>
    <n v="373"/>
    <d v="2001-03-30T00:00:00"/>
    <x v="3"/>
    <n v="9992906"/>
    <x v="8"/>
    <x v="0"/>
    <n v="373616.85"/>
    <n v="74229"/>
    <n v="73851.92"/>
    <n v="74229"/>
    <n v="5.0590000000000002"/>
    <n v="2.78"/>
    <x v="0"/>
    <n v="206356.62"/>
    <n v="-169167.89100000003"/>
    <n v="-168308.52568000002"/>
    <x v="1"/>
    <x v="0"/>
    <x v="1"/>
    <x v="8"/>
    <x v="0"/>
    <x v="1"/>
    <x v="0"/>
    <n v="-166905.32999999999"/>
    <n v="-167757.54"/>
    <x v="0"/>
    <x v="6"/>
    <x v="0"/>
    <n v="73851.92"/>
    <n v="166905.32999999999"/>
    <n v="0"/>
    <x v="0"/>
    <s v="DS#000373"/>
  </r>
  <r>
    <n v="23926"/>
    <n v="375"/>
    <d v="2001-03-30T00:00:00"/>
    <x v="3"/>
    <n v="9992899"/>
    <x v="8"/>
    <x v="0"/>
    <n v="109318.87"/>
    <n v="21672"/>
    <n v="21561.91"/>
    <n v="21672"/>
    <n v="5.07"/>
    <n v="2.78"/>
    <x v="0"/>
    <n v="60248.160000000003"/>
    <n v="-49628.88"/>
    <n v="-49376.773900000007"/>
    <x v="1"/>
    <x v="0"/>
    <x v="1"/>
    <x v="8"/>
    <x v="0"/>
    <x v="1"/>
    <x v="0"/>
    <n v="-48967.09"/>
    <n v="-49217.11"/>
    <x v="0"/>
    <x v="0"/>
    <x v="0"/>
    <n v="21561.91"/>
    <n v="48967.09"/>
    <n v="0"/>
    <x v="0"/>
    <s v="DS#000375"/>
  </r>
  <r>
    <n v="23929"/>
    <n v="375"/>
    <d v="2001-03-30T00:00:00"/>
    <x v="3"/>
    <n v="9992899"/>
    <x v="8"/>
    <x v="0"/>
    <n v="126106.11"/>
    <n v="25000"/>
    <n v="24873"/>
    <n v="25000"/>
    <n v="5.07"/>
    <n v="2.78"/>
    <x v="0"/>
    <n v="69500"/>
    <n v="-57250"/>
    <n v="-56959.17"/>
    <x v="1"/>
    <x v="0"/>
    <x v="1"/>
    <x v="8"/>
    <x v="0"/>
    <x v="1"/>
    <x v="0"/>
    <n v="-56486.58"/>
    <n v="-56775"/>
    <x v="0"/>
    <x v="7"/>
    <x v="0"/>
    <n v="24873"/>
    <n v="56486.58"/>
    <n v="0"/>
    <x v="0"/>
    <s v="DS#000375"/>
  </r>
  <r>
    <n v="23930"/>
    <n v="360"/>
    <d v="2001-03-30T00:00:00"/>
    <x v="3"/>
    <n v="9992884"/>
    <x v="8"/>
    <x v="0"/>
    <n v="96439.43"/>
    <n v="18932"/>
    <n v="18835.830000000002"/>
    <n v="18932"/>
    <n v="5.12"/>
    <n v="2.78"/>
    <x v="0"/>
    <n v="52630.96"/>
    <n v="-44300.88"/>
    <n v="-44075.842200000006"/>
    <x v="1"/>
    <x v="0"/>
    <x v="1"/>
    <x v="8"/>
    <x v="0"/>
    <x v="1"/>
    <x v="0"/>
    <n v="-43717.95"/>
    <n v="-43941.17"/>
    <x v="0"/>
    <x v="6"/>
    <x v="0"/>
    <n v="18835.830000000002"/>
    <n v="43717.95"/>
    <n v="0"/>
    <x v="0"/>
    <s v="DS #000360"/>
  </r>
  <r>
    <n v="23933"/>
    <n v="375"/>
    <d v="2001-03-30T00:00:00"/>
    <x v="3"/>
    <n v="9992899"/>
    <x v="8"/>
    <x v="0"/>
    <n v="126106.11"/>
    <n v="25000"/>
    <n v="24873"/>
    <n v="25000"/>
    <n v="5.07"/>
    <n v="2.78"/>
    <x v="0"/>
    <n v="69500"/>
    <n v="-57250"/>
    <n v="-56959.17"/>
    <x v="1"/>
    <x v="0"/>
    <x v="1"/>
    <x v="8"/>
    <x v="0"/>
    <x v="1"/>
    <x v="0"/>
    <n v="-56486.58"/>
    <n v="-56775"/>
    <x v="0"/>
    <x v="5"/>
    <x v="0"/>
    <n v="24873"/>
    <n v="56486.58"/>
    <n v="0"/>
    <x v="0"/>
    <s v="DS#000375"/>
  </r>
  <r>
    <n v="24140"/>
    <n v="404"/>
    <d v="2001-04-11T00:00:00"/>
    <x v="3"/>
    <n v="9993134"/>
    <x v="8"/>
    <x v="0"/>
    <n v="320563.23"/>
    <n v="60000"/>
    <n v="59695.199999999997"/>
    <n v="60000"/>
    <n v="5.37"/>
    <n v="2.78"/>
    <x v="0"/>
    <n v="166800"/>
    <n v="-155400"/>
    <n v="-154610.568"/>
    <x v="1"/>
    <x v="0"/>
    <x v="1"/>
    <x v="8"/>
    <x v="0"/>
    <x v="1"/>
    <x v="0"/>
    <n v="-153476.35999999999"/>
    <n v="-154260"/>
    <x v="0"/>
    <x v="0"/>
    <x v="0"/>
    <n v="59695.199999999997"/>
    <n v="153476.35999999999"/>
    <n v="0"/>
    <x v="0"/>
    <s v="DS #000404"/>
  </r>
  <r>
    <n v="24141"/>
    <n v="404"/>
    <d v="2001-04-11T00:00:00"/>
    <x v="3"/>
    <n v="9993135"/>
    <x v="8"/>
    <x v="0"/>
    <n v="40887.839999999997"/>
    <n v="7653"/>
    <n v="7614.12"/>
    <n v="7653"/>
    <n v="5.37"/>
    <n v="2.78"/>
    <x v="0"/>
    <n v="21275.34"/>
    <n v="-19821.27"/>
    <n v="-19720.570800000001"/>
    <x v="1"/>
    <x v="0"/>
    <x v="1"/>
    <x v="8"/>
    <x v="0"/>
    <x v="1"/>
    <x v="0"/>
    <n v="-19575.91"/>
    <n v="-19675.86"/>
    <x v="0"/>
    <x v="7"/>
    <x v="0"/>
    <n v="7614.12"/>
    <n v="19575.91"/>
    <n v="0"/>
    <x v="0"/>
    <s v="DS #000404"/>
  </r>
  <r>
    <n v="24148"/>
    <n v="407"/>
    <d v="2001-04-12T00:00:00"/>
    <x v="3"/>
    <n v="9993142"/>
    <x v="8"/>
    <x v="0"/>
    <n v="31744.71"/>
    <n v="6000"/>
    <n v="5969.52"/>
    <n v="6000"/>
    <n v="5.3178000000000001"/>
    <n v="2.78"/>
    <x v="0"/>
    <n v="16680"/>
    <n v="-15226.8"/>
    <n v="-15149.447856000003"/>
    <x v="1"/>
    <x v="0"/>
    <x v="1"/>
    <x v="8"/>
    <x v="0"/>
    <x v="1"/>
    <x v="0"/>
    <n v="-15036.03"/>
    <n v="-15112.8"/>
    <x v="0"/>
    <x v="6"/>
    <x v="0"/>
    <n v="5969.52"/>
    <n v="15036.03"/>
    <n v="0"/>
    <x v="0"/>
    <s v="DS #000407"/>
  </r>
  <r>
    <n v="24151"/>
    <n v="407"/>
    <d v="2001-04-12T00:00:00"/>
    <x v="3"/>
    <n v="9993142"/>
    <x v="8"/>
    <x v="0"/>
    <n v="26454.92"/>
    <n v="5000"/>
    <n v="4974.6000000000004"/>
    <n v="5000"/>
    <n v="5.3179999999999996"/>
    <n v="2.78"/>
    <x v="0"/>
    <n v="13900"/>
    <n v="-12690"/>
    <n v="-12625.534799999999"/>
    <x v="1"/>
    <x v="0"/>
    <x v="1"/>
    <x v="8"/>
    <x v="0"/>
    <x v="1"/>
    <x v="0"/>
    <n v="-12531.02"/>
    <n v="-12595"/>
    <x v="0"/>
    <x v="7"/>
    <x v="0"/>
    <n v="4974.6000000000004"/>
    <n v="12531.02"/>
    <n v="0"/>
    <x v="0"/>
    <s v="DS #000407"/>
  </r>
  <r>
    <n v="24152"/>
    <n v="407"/>
    <d v="2001-04-12T00:00:00"/>
    <x v="3"/>
    <n v="9993142"/>
    <x v="8"/>
    <x v="0"/>
    <n v="31104.53"/>
    <n v="5879"/>
    <n v="5849.13"/>
    <n v="5879"/>
    <n v="5.3178000000000001"/>
    <n v="2.78"/>
    <x v="0"/>
    <n v="16343.62"/>
    <n v="-14919.726200000001"/>
    <n v="-14843.922114000003"/>
    <x v="1"/>
    <x v="0"/>
    <x v="1"/>
    <x v="8"/>
    <x v="0"/>
    <x v="1"/>
    <x v="0"/>
    <n v="-14732.8"/>
    <n v="-14808.03"/>
    <x v="0"/>
    <x v="5"/>
    <x v="0"/>
    <n v="5849.13"/>
    <n v="14732.8"/>
    <n v="0"/>
    <x v="0"/>
    <s v="DS #000407"/>
  </r>
  <r>
    <n v="24153"/>
    <n v="407"/>
    <d v="2001-04-12T00:00:00"/>
    <x v="3"/>
    <n v="9993142"/>
    <x v="8"/>
    <x v="0"/>
    <n v="68780.210000000006"/>
    <n v="13000"/>
    <n v="12933.96"/>
    <n v="13000"/>
    <n v="5.3178000000000001"/>
    <n v="2.78"/>
    <x v="0"/>
    <n v="36140"/>
    <n v="-32991.4"/>
    <n v="-32823.803688"/>
    <x v="1"/>
    <x v="0"/>
    <x v="1"/>
    <x v="8"/>
    <x v="0"/>
    <x v="1"/>
    <x v="0"/>
    <n v="-32578.06"/>
    <n v="-32744.400000000001"/>
    <x v="0"/>
    <x v="2"/>
    <x v="0"/>
    <n v="12933.96"/>
    <n v="32578.06"/>
    <n v="0"/>
    <x v="0"/>
    <s v="DS #000407"/>
  </r>
  <r>
    <n v="24193"/>
    <n v="408"/>
    <d v="2001-04-17T00:00:00"/>
    <x v="3"/>
    <n v="9993174"/>
    <x v="8"/>
    <x v="0"/>
    <n v="430074.79"/>
    <n v="79520"/>
    <n v="79116.039999999994"/>
    <n v="79520"/>
    <n v="5.4359999999999999"/>
    <n v="2.78"/>
    <x v="0"/>
    <n v="221065.60000000001"/>
    <n v="-211205.12"/>
    <n v="-210132.20223999998"/>
    <x v="1"/>
    <x v="0"/>
    <x v="1"/>
    <x v="8"/>
    <x v="0"/>
    <x v="1"/>
    <x v="0"/>
    <n v="-208629"/>
    <n v="-209694.24"/>
    <x v="0"/>
    <x v="0"/>
    <x v="0"/>
    <n v="79116.039999999994"/>
    <n v="208629"/>
    <n v="0"/>
    <x v="0"/>
    <s v="DS #000408"/>
  </r>
  <r>
    <n v="24224"/>
    <n v="412"/>
    <d v="2001-04-18T00:00:00"/>
    <x v="3"/>
    <n v="9993198"/>
    <x v="8"/>
    <x v="0"/>
    <n v="342605.78"/>
    <n v="66019"/>
    <n v="65683.62"/>
    <n v="66019"/>
    <n v="5.2160000000000002"/>
    <n v="2.78"/>
    <x v="0"/>
    <n v="183532.82"/>
    <n v="-160822.28400000001"/>
    <n v="-160005.29832"/>
    <x v="1"/>
    <x v="0"/>
    <x v="1"/>
    <x v="8"/>
    <x v="0"/>
    <x v="1"/>
    <x v="0"/>
    <n v="-158757.32"/>
    <n v="-159567.92000000001"/>
    <x v="0"/>
    <x v="2"/>
    <x v="0"/>
    <n v="65683.62"/>
    <n v="158757.32"/>
    <n v="0"/>
    <x v="0"/>
    <s v="DS#000412"/>
  </r>
  <r>
    <n v="24448"/>
    <n v="404"/>
    <d v="2001-04-26T00:00:00"/>
    <x v="3"/>
    <n v="9993133"/>
    <x v="8"/>
    <x v="0"/>
    <n v="320563.23"/>
    <n v="60000"/>
    <n v="59695.199999999997"/>
    <n v="60000"/>
    <n v="5.37"/>
    <n v="2.78"/>
    <x v="0"/>
    <n v="166800"/>
    <n v="-155400"/>
    <n v="-154610.568"/>
    <x v="1"/>
    <x v="0"/>
    <x v="1"/>
    <x v="8"/>
    <x v="0"/>
    <x v="1"/>
    <x v="0"/>
    <n v="-153476.35999999999"/>
    <n v="-154260"/>
    <x v="0"/>
    <x v="2"/>
    <x v="0"/>
    <n v="59695.199999999997"/>
    <n v="153476.35999999999"/>
    <n v="0"/>
    <x v="0"/>
    <s v="DS #000404"/>
  </r>
  <r>
    <n v="24454"/>
    <n v="438"/>
    <d v="2001-04-26T00:00:00"/>
    <x v="3"/>
    <n v="9993419"/>
    <x v="8"/>
    <x v="0"/>
    <n v="2220.7800000000002"/>
    <n v="440"/>
    <n v="437.76"/>
    <n v="440"/>
    <n v="5.0730000000000004"/>
    <n v="2.78"/>
    <x v="0"/>
    <n v="1223.2"/>
    <n v="-1008.92"/>
    <n v="-1003.7836800000002"/>
    <x v="1"/>
    <x v="0"/>
    <x v="1"/>
    <x v="8"/>
    <x v="0"/>
    <x v="1"/>
    <x v="0"/>
    <n v="-995.48"/>
    <n v="-1000.56"/>
    <x v="0"/>
    <x v="1"/>
    <x v="0"/>
    <n v="437.76"/>
    <n v="995.48"/>
    <n v="0"/>
    <x v="0"/>
    <s v="DS #000438"/>
  </r>
  <r>
    <n v="24748"/>
    <n v="529"/>
    <d v="2001-05-17T00:00:00"/>
    <x v="3"/>
    <n v="9993675"/>
    <x v="8"/>
    <x v="0"/>
    <n v="573899.91"/>
    <n v="124774"/>
    <n v="124140.15"/>
    <n v="124774"/>
    <n v="4.6230000000000002"/>
    <n v="2.78"/>
    <x v="0"/>
    <n v="346871.72"/>
    <n v="-229958.48200000005"/>
    <n v="-228790.29645000005"/>
    <x v="1"/>
    <x v="0"/>
    <x v="1"/>
    <x v="8"/>
    <x v="0"/>
    <x v="1"/>
    <x v="0"/>
    <n v="-226431.63"/>
    <n v="-227587.78"/>
    <x v="0"/>
    <x v="0"/>
    <x v="0"/>
    <n v="124140.15"/>
    <n v="226431.63"/>
    <n v="0"/>
    <x v="0"/>
    <m/>
  </r>
  <r>
    <n v="24869"/>
    <n v="549"/>
    <d v="2001-05-24T00:00:00"/>
    <x v="3"/>
    <n v="9993753"/>
    <x v="8"/>
    <x v="0"/>
    <n v="160273.56"/>
    <n v="35500"/>
    <n v="35319.660000000003"/>
    <n v="35500"/>
    <n v="4.5377999999999998"/>
    <n v="2.78"/>
    <x v="0"/>
    <n v="98690"/>
    <n v="-62401.9"/>
    <n v="-62084.89834800001"/>
    <x v="1"/>
    <x v="0"/>
    <x v="1"/>
    <x v="8"/>
    <x v="0"/>
    <x v="1"/>
    <x v="0"/>
    <n v="-61413.83"/>
    <n v="-61727.4"/>
    <x v="0"/>
    <x v="2"/>
    <x v="0"/>
    <n v="35319.660000000003"/>
    <n v="61413.83"/>
    <n v="0"/>
    <x v="0"/>
    <m/>
  </r>
  <r>
    <n v="24870"/>
    <n v="549"/>
    <d v="2001-05-24T00:00:00"/>
    <x v="3"/>
    <n v="9993754"/>
    <x v="8"/>
    <x v="0"/>
    <n v="332109.38"/>
    <n v="73561"/>
    <n v="73187.31"/>
    <n v="73561"/>
    <n v="4.5377999999999998"/>
    <n v="2.78"/>
    <x v="0"/>
    <n v="204499.58"/>
    <n v="-129305.5258"/>
    <n v="-128648.65351799999"/>
    <x v="1"/>
    <x v="0"/>
    <x v="1"/>
    <x v="8"/>
    <x v="0"/>
    <x v="1"/>
    <x v="0"/>
    <n v="-127258.1"/>
    <n v="-127907.87"/>
    <x v="0"/>
    <x v="0"/>
    <x v="0"/>
    <n v="73187.31"/>
    <n v="127258.1"/>
    <n v="0"/>
    <x v="0"/>
    <m/>
  </r>
  <r>
    <n v="25038"/>
    <n v="596"/>
    <d v="2001-06-04T00:00:00"/>
    <x v="3"/>
    <n v="9993895"/>
    <x v="8"/>
    <x v="0"/>
    <n v="153998.17000000001"/>
    <n v="35714"/>
    <n v="35532.57"/>
    <n v="35714"/>
    <n v="4.3339999999999996"/>
    <n v="2.78"/>
    <x v="0"/>
    <n v="99284.92"/>
    <n v="-55499.555999999997"/>
    <n v="-55217.613779999992"/>
    <x v="1"/>
    <x v="0"/>
    <x v="1"/>
    <x v="8"/>
    <x v="0"/>
    <x v="1"/>
    <x v="0"/>
    <n v="-54542.5"/>
    <n v="-54820.99"/>
    <x v="0"/>
    <x v="4"/>
    <x v="0"/>
    <n v="35532.57"/>
    <n v="54542.5"/>
    <n v="0"/>
    <x v="0"/>
    <m/>
  </r>
  <r>
    <n v="25040"/>
    <n v="352"/>
    <d v="2001-06-05T00:00:00"/>
    <x v="3"/>
    <n v="9992827"/>
    <x v="8"/>
    <x v="0"/>
    <n v="88989.31"/>
    <n v="18033"/>
    <n v="17941.39"/>
    <n v="18033"/>
    <n v="4.96"/>
    <n v="2.78"/>
    <x v="0"/>
    <n v="50131.74"/>
    <n v="-39311.94"/>
    <n v="-39112.230199999998"/>
    <x v="1"/>
    <x v="0"/>
    <x v="1"/>
    <x v="8"/>
    <x v="0"/>
    <x v="1"/>
    <x v="0"/>
    <n v="-38771.35"/>
    <n v="-38969.31"/>
    <x v="0"/>
    <x v="0"/>
    <x v="0"/>
    <n v="17941.39"/>
    <n v="38771.35"/>
    <n v="0"/>
    <x v="0"/>
    <s v="DS# 000352"/>
  </r>
  <r>
    <n v="25059"/>
    <n v="479"/>
    <d v="2001-06-06T00:00:00"/>
    <x v="3"/>
    <n v="9993568"/>
    <x v="8"/>
    <x v="0"/>
    <n v="553248.87"/>
    <n v="121334"/>
    <n v="120717.62"/>
    <n v="121334"/>
    <n v="4.5830000000000002"/>
    <n v="2.78"/>
    <x v="0"/>
    <n v="337308.52"/>
    <n v="-218765.20200000005"/>
    <n v="-217653.86886000005"/>
    <x v="1"/>
    <x v="0"/>
    <x v="1"/>
    <x v="8"/>
    <x v="0"/>
    <x v="1"/>
    <x v="0"/>
    <n v="-215360.24"/>
    <n v="-216459.86"/>
    <x v="0"/>
    <x v="0"/>
    <x v="0"/>
    <n v="120717.62"/>
    <n v="215360.24"/>
    <n v="0"/>
    <x v="0"/>
    <s v="DS #000479"/>
  </r>
  <r>
    <n v="25068"/>
    <n v="593"/>
    <d v="2001-06-06T00:00:00"/>
    <x v="3"/>
    <n v="9993887"/>
    <x v="8"/>
    <x v="0"/>
    <n v="186784.68"/>
    <n v="46298"/>
    <n v="46062.81"/>
    <n v="46298"/>
    <n v="4.0549999999999997"/>
    <n v="2.78"/>
    <x v="0"/>
    <n v="128708.44"/>
    <n v="-59029.95"/>
    <n v="-58730.082749999994"/>
    <x v="1"/>
    <x v="0"/>
    <x v="1"/>
    <x v="8"/>
    <x v="0"/>
    <x v="1"/>
    <x v="0"/>
    <n v="-57854.89"/>
    <n v="-58150.29"/>
    <x v="0"/>
    <x v="0"/>
    <x v="0"/>
    <n v="46062.81"/>
    <n v="57854.89"/>
    <n v="0"/>
    <x v="0"/>
    <m/>
  </r>
  <r>
    <n v="25071"/>
    <n v="445"/>
    <d v="2001-06-06T00:00:00"/>
    <x v="3"/>
    <n v="9993440"/>
    <x v="8"/>
    <x v="0"/>
    <n v="208408.51"/>
    <n v="42275"/>
    <n v="42060.24"/>
    <n v="42275"/>
    <n v="4.9550000000000001"/>
    <n v="2.78"/>
    <x v="0"/>
    <n v="117524.5"/>
    <n v="-91948.125000000015"/>
    <n v="-91481.022000000012"/>
    <x v="1"/>
    <x v="0"/>
    <x v="1"/>
    <x v="8"/>
    <x v="0"/>
    <x v="1"/>
    <x v="0"/>
    <n v="-90681.89"/>
    <n v="-91144.9"/>
    <x v="0"/>
    <x v="0"/>
    <x v="0"/>
    <n v="42060.24"/>
    <n v="90681.89"/>
    <n v="0"/>
    <x v="0"/>
    <s v="DS #000445"/>
  </r>
  <r>
    <n v="25181"/>
    <n v="621"/>
    <d v="2001-06-13T00:00:00"/>
    <x v="3"/>
    <n v="9994009"/>
    <x v="8"/>
    <x v="0"/>
    <n v="229034.5"/>
    <n v="51043"/>
    <n v="50783.7"/>
    <n v="51043"/>
    <n v="4.51"/>
    <n v="2.78"/>
    <x v="0"/>
    <n v="141899.54"/>
    <n v="-88304.39"/>
    <n v="-87855.800999999992"/>
    <x v="1"/>
    <x v="0"/>
    <x v="1"/>
    <x v="8"/>
    <x v="0"/>
    <x v="1"/>
    <x v="0"/>
    <n v="-86890.91"/>
    <n v="-87334.57"/>
    <x v="0"/>
    <x v="0"/>
    <x v="0"/>
    <n v="50783.7"/>
    <n v="86890.91"/>
    <n v="0"/>
    <x v="0"/>
    <m/>
  </r>
  <r>
    <n v="25182"/>
    <n v="621"/>
    <d v="2001-06-13T00:00:00"/>
    <x v="3"/>
    <n v="9994008"/>
    <x v="8"/>
    <x v="0"/>
    <n v="297058.77"/>
    <n v="66203"/>
    <n v="65866.69"/>
    <n v="66203"/>
    <n v="4.51"/>
    <n v="2.78"/>
    <x v="0"/>
    <n v="184044.34"/>
    <n v="-114531.19"/>
    <n v="-113949.3737"/>
    <x v="1"/>
    <x v="0"/>
    <x v="1"/>
    <x v="8"/>
    <x v="0"/>
    <x v="1"/>
    <x v="0"/>
    <n v="-112697.91"/>
    <n v="-113273.33"/>
    <x v="0"/>
    <x v="2"/>
    <x v="0"/>
    <n v="65866.69"/>
    <n v="112697.91"/>
    <n v="0"/>
    <x v="0"/>
    <m/>
  </r>
  <r>
    <n v="25183"/>
    <n v="621"/>
    <d v="2001-06-13T00:00:00"/>
    <x v="3"/>
    <n v="9994010"/>
    <x v="8"/>
    <x v="0"/>
    <n v="61495.56"/>
    <n v="13705"/>
    <n v="13635.38"/>
    <n v="13705"/>
    <n v="4.51"/>
    <n v="2.78"/>
    <x v="0"/>
    <n v="38099.9"/>
    <n v="-23709.65"/>
    <n v="-23589.207399999999"/>
    <x v="1"/>
    <x v="0"/>
    <x v="1"/>
    <x v="8"/>
    <x v="0"/>
    <x v="1"/>
    <x v="0"/>
    <n v="-23330.13"/>
    <n v="-23449.26"/>
    <x v="0"/>
    <x v="7"/>
    <x v="0"/>
    <n v="13635.38"/>
    <n v="23330.13"/>
    <n v="0"/>
    <x v="0"/>
    <m/>
  </r>
  <r>
    <n v="25184"/>
    <n v="621"/>
    <d v="2001-06-13T00:00:00"/>
    <x v="3"/>
    <n v="9994011"/>
    <x v="8"/>
    <x v="0"/>
    <n v="1292.28"/>
    <n v="288"/>
    <n v="286.54000000000002"/>
    <n v="288"/>
    <n v="4.51"/>
    <n v="2.78"/>
    <x v="0"/>
    <n v="800.64"/>
    <n v="-498.24"/>
    <n v="-495.71420000000001"/>
    <x v="1"/>
    <x v="0"/>
    <x v="1"/>
    <x v="8"/>
    <x v="0"/>
    <x v="1"/>
    <x v="0"/>
    <n v="-490.26"/>
    <n v="-492.77"/>
    <x v="0"/>
    <x v="5"/>
    <x v="0"/>
    <n v="286.54000000000002"/>
    <n v="490.26"/>
    <n v="0"/>
    <x v="0"/>
    <m/>
  </r>
  <r>
    <n v="25185"/>
    <n v="621"/>
    <d v="2001-06-13T00:00:00"/>
    <x v="3"/>
    <n v="9994012"/>
    <x v="8"/>
    <x v="0"/>
    <n v="1534.58"/>
    <n v="342"/>
    <n v="340.26"/>
    <n v="342"/>
    <n v="4.51"/>
    <n v="2.78"/>
    <x v="0"/>
    <n v="950.76"/>
    <n v="-591.66"/>
    <n v="-588.64980000000003"/>
    <x v="1"/>
    <x v="0"/>
    <x v="1"/>
    <x v="8"/>
    <x v="0"/>
    <x v="1"/>
    <x v="0"/>
    <n v="-582.19000000000005"/>
    <n v="-585.16"/>
    <x v="0"/>
    <x v="6"/>
    <x v="0"/>
    <n v="340.26"/>
    <n v="582.19000000000005"/>
    <n v="0"/>
    <x v="0"/>
    <m/>
  </r>
  <r>
    <n v="25296"/>
    <n v="665"/>
    <d v="2001-06-21T00:00:00"/>
    <x v="3"/>
    <n v="9994111"/>
    <x v="8"/>
    <x v="0"/>
    <n v="242034.19"/>
    <n v="60000"/>
    <n v="59695.199999999997"/>
    <n v="60000"/>
    <n v="4.0545"/>
    <n v="2.78"/>
    <x v="0"/>
    <n v="166800"/>
    <n v="-76470"/>
    <n v="-76081.532400000011"/>
    <x v="1"/>
    <x v="0"/>
    <x v="1"/>
    <x v="8"/>
    <x v="0"/>
    <x v="1"/>
    <x v="0"/>
    <n v="-74947.320000000007"/>
    <n v="-75330"/>
    <x v="0"/>
    <x v="0"/>
    <x v="0"/>
    <n v="59695.199999999997"/>
    <n v="74947.320000000007"/>
    <n v="0"/>
    <x v="0"/>
    <m/>
  </r>
  <r>
    <n v="26646"/>
    <n v="725"/>
    <d v="2001-07-09T00:00:00"/>
    <x v="3"/>
    <n v="9995438"/>
    <x v="8"/>
    <x v="0"/>
    <n v="17787.98"/>
    <n v="4700"/>
    <n v="4676.12"/>
    <n v="4700"/>
    <n v="3.8039999999999998"/>
    <n v="2.78"/>
    <x v="0"/>
    <n v="13066"/>
    <n v="-4812.8"/>
    <n v="-4788.3468800000001"/>
    <x v="1"/>
    <x v="0"/>
    <x v="1"/>
    <x v="8"/>
    <x v="0"/>
    <x v="1"/>
    <x v="0"/>
    <n v="-4699.5"/>
    <n v="-4723.5"/>
    <x v="0"/>
    <x v="0"/>
    <x v="0"/>
    <n v="4676.12"/>
    <n v="4699.5"/>
    <n v="0"/>
    <x v="0"/>
    <m/>
  </r>
  <r>
    <n v="26703"/>
    <n v="736"/>
    <d v="2001-07-13T00:00:00"/>
    <x v="3"/>
    <n v="9995492"/>
    <x v="8"/>
    <x v="0"/>
    <n v="261166.5"/>
    <n v="70000"/>
    <n v="69644.399999999994"/>
    <n v="70000"/>
    <n v="3.75"/>
    <n v="2.78"/>
    <x v="0"/>
    <n v="194600"/>
    <n v="-67900"/>
    <n v="-67555.068000000014"/>
    <x v="1"/>
    <x v="0"/>
    <x v="1"/>
    <x v="8"/>
    <x v="0"/>
    <x v="1"/>
    <x v="0"/>
    <n v="-66231.83"/>
    <n v="-66570"/>
    <x v="0"/>
    <x v="1"/>
    <x v="0"/>
    <n v="69644.399999999994"/>
    <n v="66231.83"/>
    <n v="0"/>
    <x v="0"/>
    <m/>
  </r>
  <r>
    <n v="26732"/>
    <n v="747"/>
    <d v="2001-07-16T00:00:00"/>
    <x v="3"/>
    <n v="9995521"/>
    <x v="8"/>
    <x v="0"/>
    <n v="469099.81"/>
    <n v="129000"/>
    <n v="128344.68"/>
    <n v="129000"/>
    <n v="3.6549999999999998"/>
    <n v="2.78"/>
    <x v="0"/>
    <n v="358620"/>
    <n v="-112875"/>
    <n v="-112301.595"/>
    <x v="1"/>
    <x v="0"/>
    <x v="1"/>
    <x v="8"/>
    <x v="0"/>
    <x v="1"/>
    <x v="0"/>
    <n v="-109863.05"/>
    <n v="-110424"/>
    <x v="0"/>
    <x v="2"/>
    <x v="0"/>
    <n v="128344.68"/>
    <n v="109863.05"/>
    <n v="0"/>
    <x v="0"/>
    <m/>
  </r>
  <r>
    <n v="26849"/>
    <n v="768"/>
    <d v="2001-07-26T00:00:00"/>
    <x v="3"/>
    <n v="9995637"/>
    <x v="8"/>
    <x v="0"/>
    <n v="83045"/>
    <n v="22111"/>
    <n v="21998.68"/>
    <n v="22111"/>
    <n v="3.7749999999999999"/>
    <n v="2.78"/>
    <x v="0"/>
    <n v="61468.58"/>
    <n v="-22000.445000000003"/>
    <n v="-21888.686600000001"/>
    <x v="1"/>
    <x v="0"/>
    <x v="1"/>
    <x v="8"/>
    <x v="0"/>
    <x v="1"/>
    <x v="0"/>
    <n v="-21470.71"/>
    <n v="-21580.34"/>
    <x v="0"/>
    <x v="2"/>
    <x v="0"/>
    <n v="21998.68"/>
    <n v="21470.71"/>
    <n v="0"/>
    <x v="0"/>
    <m/>
  </r>
  <r>
    <n v="26890"/>
    <n v="776"/>
    <d v="2001-07-30T00:00:00"/>
    <x v="3"/>
    <n v="9995662"/>
    <x v="8"/>
    <x v="0"/>
    <n v="591405.32999999996"/>
    <n v="155000"/>
    <n v="154212.6"/>
    <n v="155000"/>
    <n v="3.835"/>
    <n v="2.78"/>
    <x v="0"/>
    <n v="430900"/>
    <n v="-163525"/>
    <n v="-162694.29300000003"/>
    <x v="1"/>
    <x v="0"/>
    <x v="1"/>
    <x v="8"/>
    <x v="0"/>
    <x v="1"/>
    <x v="0"/>
    <n v="-159764.26"/>
    <n v="-160580"/>
    <x v="0"/>
    <x v="1"/>
    <x v="0"/>
    <n v="154212.6"/>
    <n v="159764.26"/>
    <n v="0"/>
    <x v="0"/>
    <m/>
  </r>
  <r>
    <n v="26896"/>
    <n v="777"/>
    <d v="2001-07-30T00:00:00"/>
    <x v="3"/>
    <n v="9995667"/>
    <x v="8"/>
    <x v="0"/>
    <n v="298786.92"/>
    <n v="77500"/>
    <n v="77106.3"/>
    <n v="77500"/>
    <n v="3.875"/>
    <n v="2.78"/>
    <x v="0"/>
    <n v="215450"/>
    <n v="-84862.5"/>
    <n v="-84431.398500000025"/>
    <x v="1"/>
    <x v="0"/>
    <x v="1"/>
    <x v="8"/>
    <x v="0"/>
    <x v="1"/>
    <x v="0"/>
    <n v="-82966.38"/>
    <n v="-83390"/>
    <x v="0"/>
    <x v="1"/>
    <x v="0"/>
    <n v="77106.3"/>
    <n v="82966.38"/>
    <n v="0"/>
    <x v="0"/>
    <m/>
  </r>
  <r>
    <n v="26901"/>
    <n v="780"/>
    <d v="2001-07-30T00:00:00"/>
    <x v="3"/>
    <n v="9995670"/>
    <x v="8"/>
    <x v="0"/>
    <n v="592176.39"/>
    <n v="155000"/>
    <n v="154212.6"/>
    <n v="155000"/>
    <n v="3.84"/>
    <n v="2.78"/>
    <x v="0"/>
    <n v="430900"/>
    <n v="-164300"/>
    <n v="-163465.35600000003"/>
    <x v="1"/>
    <x v="0"/>
    <x v="1"/>
    <x v="8"/>
    <x v="0"/>
    <x v="1"/>
    <x v="0"/>
    <n v="-160535.32"/>
    <n v="-161355"/>
    <x v="0"/>
    <x v="1"/>
    <x v="0"/>
    <n v="154212.6"/>
    <n v="160535.32"/>
    <n v="0"/>
    <x v="0"/>
    <m/>
  </r>
  <r>
    <n v="26905"/>
    <n v="709"/>
    <d v="2001-07-31T00:00:00"/>
    <x v="3"/>
    <n v="9994223"/>
    <x v="8"/>
    <x v="0"/>
    <n v="37836.81"/>
    <n v="10000"/>
    <n v="9949.2000000000007"/>
    <n v="10000"/>
    <n v="3.8029999999999999"/>
    <n v="2.78"/>
    <x v="0"/>
    <n v="27800"/>
    <n v="-10230"/>
    <n v="-10178.031600000002"/>
    <x v="1"/>
    <x v="0"/>
    <x v="1"/>
    <x v="8"/>
    <x v="0"/>
    <x v="1"/>
    <x v="0"/>
    <n v="-9989"/>
    <n v="-10040"/>
    <x v="0"/>
    <x v="4"/>
    <x v="0"/>
    <n v="9949.2000000000007"/>
    <n v="9989"/>
    <n v="0"/>
    <x v="0"/>
    <m/>
  </r>
  <r>
    <n v="27127"/>
    <n v="821"/>
    <d v="2001-08-15T00:00:00"/>
    <x v="3"/>
    <n v="9995822"/>
    <x v="8"/>
    <x v="0"/>
    <n v="743837.02"/>
    <n v="205000"/>
    <n v="203958.6"/>
    <n v="205000"/>
    <n v="3.6469999999999998"/>
    <n v="2.78"/>
    <x v="0"/>
    <n v="569900"/>
    <n v="-177735"/>
    <n v="-176832.10620000001"/>
    <x v="1"/>
    <x v="0"/>
    <x v="1"/>
    <x v="8"/>
    <x v="0"/>
    <x v="1"/>
    <x v="0"/>
    <n v="-172956.9"/>
    <n v="-173840"/>
    <x v="0"/>
    <x v="0"/>
    <x v="0"/>
    <n v="203958.6"/>
    <n v="172956.9"/>
    <n v="0"/>
    <x v="0"/>
    <m/>
  </r>
  <r>
    <n v="27131"/>
    <n v="821"/>
    <d v="2001-08-15T00:00:00"/>
    <x v="3"/>
    <n v="9995826"/>
    <x v="8"/>
    <x v="0"/>
    <n v="41546.019999999997"/>
    <n v="11450"/>
    <n v="11391.83"/>
    <n v="11450"/>
    <n v="3.6469999999999998"/>
    <n v="2.78"/>
    <x v="0"/>
    <n v="31831"/>
    <n v="-9927.15"/>
    <n v="-9876.7166099999995"/>
    <x v="1"/>
    <x v="0"/>
    <x v="1"/>
    <x v="8"/>
    <x v="0"/>
    <x v="1"/>
    <x v="0"/>
    <n v="-9660.2800000000007"/>
    <n v="-9709.6"/>
    <x v="0"/>
    <x v="8"/>
    <x v="0"/>
    <n v="11391.83"/>
    <n v="9660.2800000000007"/>
    <n v="0"/>
    <x v="0"/>
    <m/>
  </r>
  <r>
    <n v="28056"/>
    <n v="404"/>
    <d v="2001-09-10T00:00:00"/>
    <x v="3"/>
    <n v="9993136"/>
    <x v="8"/>
    <x v="0"/>
    <n v="42741.760000000002"/>
    <n v="8000"/>
    <n v="7959.36"/>
    <n v="8000"/>
    <n v="5.37"/>
    <n v="2.78"/>
    <x v="0"/>
    <n v="22240"/>
    <n v="-20720"/>
    <n v="-20614.742400000003"/>
    <x v="1"/>
    <x v="0"/>
    <x v="1"/>
    <x v="8"/>
    <x v="0"/>
    <x v="1"/>
    <x v="0"/>
    <n v="-20463.509999999998"/>
    <n v="-20568"/>
    <x v="0"/>
    <x v="5"/>
    <x v="0"/>
    <n v="7959.36"/>
    <n v="20463.509999999998"/>
    <n v="0"/>
    <x v="0"/>
    <s v="DS #000404"/>
  </r>
  <r>
    <n v="28058"/>
    <n v="782"/>
    <d v="2001-09-10T00:00:00"/>
    <x v="3"/>
    <n v="9995718"/>
    <x v="8"/>
    <x v="0"/>
    <n v="690300.74"/>
    <n v="182966"/>
    <n v="182036.54"/>
    <n v="182966"/>
    <n v="3.7921"/>
    <n v="2.78"/>
    <x v="0"/>
    <n v="508645.48"/>
    <n v="-185179.88860000003"/>
    <n v="-184239.18213400006"/>
    <x v="1"/>
    <x v="0"/>
    <x v="1"/>
    <x v="8"/>
    <x v="0"/>
    <x v="1"/>
    <x v="0"/>
    <n v="-180780.48"/>
    <n v="-181703.53"/>
    <x v="0"/>
    <x v="2"/>
    <x v="0"/>
    <n v="182036.54"/>
    <n v="180780.48"/>
    <n v="0"/>
    <x v="0"/>
    <m/>
  </r>
  <r>
    <n v="28098"/>
    <n v="843"/>
    <d v="2001-09-18T00:00:00"/>
    <x v="3"/>
    <n v="9996593"/>
    <x v="8"/>
    <x v="0"/>
    <n v="63356.31"/>
    <n v="21100"/>
    <n v="20992.81"/>
    <n v="21100"/>
    <n v="3.0179999999999998"/>
    <n v="2.78"/>
    <x v="0"/>
    <n v="58658"/>
    <n v="-5021.8"/>
    <n v="-4996.2887799999999"/>
    <x v="1"/>
    <x v="0"/>
    <x v="1"/>
    <x v="8"/>
    <x v="0"/>
    <x v="1"/>
    <x v="0"/>
    <n v="-4597.43"/>
    <n v="-4620.8999999999996"/>
    <x v="0"/>
    <x v="9"/>
    <x v="0"/>
    <n v="20992.81"/>
    <n v="4597.43"/>
    <n v="0"/>
    <x v="0"/>
    <m/>
  </r>
  <r>
    <n v="28099"/>
    <n v="843"/>
    <d v="2001-09-18T00:00:00"/>
    <x v="3"/>
    <n v="9996593"/>
    <x v="8"/>
    <x v="0"/>
    <n v="263859.5"/>
    <n v="87875"/>
    <n v="87428.6"/>
    <n v="87875"/>
    <n v="3.0179999999999998"/>
    <n v="2.78"/>
    <x v="0"/>
    <n v="244292.5"/>
    <n v="-20914.25"/>
    <n v="-20808.006799999999"/>
    <x v="1"/>
    <x v="0"/>
    <x v="1"/>
    <x v="8"/>
    <x v="0"/>
    <x v="1"/>
    <x v="0"/>
    <n v="-19146.86"/>
    <n v="-19244.63"/>
    <x v="0"/>
    <x v="0"/>
    <x v="0"/>
    <n v="87428.6"/>
    <n v="19146.86"/>
    <n v="0"/>
    <x v="0"/>
    <m/>
  </r>
  <r>
    <n v="28100"/>
    <n v="843"/>
    <d v="2001-09-18T00:00:00"/>
    <x v="3"/>
    <n v="9996593"/>
    <x v="8"/>
    <x v="0"/>
    <n v="24823.06"/>
    <n v="8267"/>
    <n v="8225"/>
    <n v="8267"/>
    <n v="3.0179999999999998"/>
    <n v="2.78"/>
    <x v="0"/>
    <n v="22982.26"/>
    <n v="-1967.5459999999998"/>
    <n v="-1957.55"/>
    <x v="1"/>
    <x v="0"/>
    <x v="1"/>
    <x v="8"/>
    <x v="0"/>
    <x v="1"/>
    <x v="0"/>
    <n v="-1801.28"/>
    <n v="-1810.47"/>
    <x v="0"/>
    <x v="10"/>
    <x v="0"/>
    <n v="8225"/>
    <n v="1801.28"/>
    <n v="0"/>
    <x v="0"/>
    <m/>
  </r>
  <r>
    <n v="28112"/>
    <n v="825"/>
    <d v="2001-09-18T00:00:00"/>
    <x v="3"/>
    <n v="9995961"/>
    <x v="8"/>
    <x v="0"/>
    <n v="1181428.9099999999"/>
    <n v="318525"/>
    <n v="316906.90000000002"/>
    <n v="318525"/>
    <n v="3.7280000000000002"/>
    <n v="2.78"/>
    <x v="0"/>
    <n v="885499.5"/>
    <n v="-301961.7"/>
    <n v="-300427.74120000016"/>
    <x v="1"/>
    <x v="0"/>
    <x v="1"/>
    <x v="8"/>
    <x v="0"/>
    <x v="1"/>
    <x v="0"/>
    <n v="-294406.51"/>
    <n v="-295909.71999999997"/>
    <x v="0"/>
    <x v="2"/>
    <x v="0"/>
    <n v="316906.90000000002"/>
    <n v="294406.51"/>
    <n v="0"/>
    <x v="0"/>
    <m/>
  </r>
  <r>
    <n v="28134"/>
    <n v="823"/>
    <d v="2001-09-19T00:00:00"/>
    <x v="3"/>
    <n v="9995777"/>
    <x v="8"/>
    <x v="0"/>
    <n v="465951.74"/>
    <n v="132073"/>
    <n v="131402.07"/>
    <n v="132073"/>
    <n v="3.5459999999999998"/>
    <n v="2.78"/>
    <x v="0"/>
    <n v="367162.94"/>
    <n v="-101167.91800000001"/>
    <n v="-100653.98562000001"/>
    <x v="1"/>
    <x v="0"/>
    <x v="1"/>
    <x v="8"/>
    <x v="0"/>
    <x v="1"/>
    <x v="0"/>
    <n v="-98157.35"/>
    <n v="-98658.53"/>
    <x v="0"/>
    <x v="2"/>
    <x v="0"/>
    <n v="131402.07"/>
    <n v="98157.35"/>
    <n v="0"/>
    <x v="0"/>
    <m/>
  </r>
  <r>
    <n v="28136"/>
    <n v="856"/>
    <d v="2001-09-19T00:00:00"/>
    <x v="3"/>
    <n v="9996666"/>
    <x v="8"/>
    <x v="0"/>
    <n v="426977.68"/>
    <n v="136544"/>
    <n v="135850.35999999999"/>
    <n v="136544"/>
    <n v="3.1429999999999998"/>
    <n v="2.78"/>
    <x v="0"/>
    <n v="379592.32"/>
    <n v="-49565.472000000002"/>
    <n v="-49313.68067999999"/>
    <x v="1"/>
    <x v="0"/>
    <x v="1"/>
    <x v="8"/>
    <x v="0"/>
    <x v="1"/>
    <x v="0"/>
    <n v="-46732.52"/>
    <n v="-46971.14"/>
    <x v="0"/>
    <x v="0"/>
    <x v="0"/>
    <n v="135850.35999999999"/>
    <n v="46732.52"/>
    <n v="0"/>
    <x v="0"/>
    <m/>
  </r>
  <r>
    <n v="28137"/>
    <n v="856"/>
    <d v="2001-09-19T00:00:00"/>
    <x v="3"/>
    <n v="9996666"/>
    <x v="8"/>
    <x v="0"/>
    <n v="73228.87"/>
    <n v="23418"/>
    <n v="23299.040000000001"/>
    <n v="23418"/>
    <n v="3.1429999999999998"/>
    <n v="2.78"/>
    <x v="0"/>
    <n v="65102.04"/>
    <n v="-8500.7340000000004"/>
    <n v="-8457.5515200000009"/>
    <x v="1"/>
    <x v="0"/>
    <x v="1"/>
    <x v="8"/>
    <x v="0"/>
    <x v="1"/>
    <x v="0"/>
    <n v="-8014.87"/>
    <n v="-8055.79"/>
    <x v="0"/>
    <x v="10"/>
    <x v="0"/>
    <n v="23299.040000000001"/>
    <n v="8014.87"/>
    <n v="0"/>
    <x v="0"/>
    <m/>
  </r>
  <r>
    <n v="28140"/>
    <n v="856"/>
    <d v="2001-09-19T00:00:00"/>
    <x v="3"/>
    <n v="9996666"/>
    <x v="8"/>
    <x v="0"/>
    <n v="368383.32"/>
    <n v="117806"/>
    <n v="117207.55"/>
    <n v="117806"/>
    <n v="3.1429999999999998"/>
    <n v="2.78"/>
    <x v="0"/>
    <n v="327500.68"/>
    <n v="-42763.578000000001"/>
    <n v="-42546.340649999998"/>
    <x v="1"/>
    <x v="0"/>
    <x v="1"/>
    <x v="8"/>
    <x v="0"/>
    <x v="1"/>
    <x v="0"/>
    <n v="-40319.4"/>
    <n v="-40525.26"/>
    <x v="0"/>
    <x v="2"/>
    <x v="0"/>
    <n v="117207.55"/>
    <n v="40319.4"/>
    <n v="0"/>
    <x v="0"/>
    <m/>
  </r>
  <r>
    <n v="28142"/>
    <n v="856"/>
    <d v="2001-09-19T00:00:00"/>
    <x v="3"/>
    <n v="9996666"/>
    <x v="8"/>
    <x v="0"/>
    <n v="332272.34000000003"/>
    <n v="106258"/>
    <n v="105718.21"/>
    <n v="106258"/>
    <n v="3.1429999999999998"/>
    <n v="2.78"/>
    <x v="0"/>
    <n v="295397.24"/>
    <n v="-38571.654000000002"/>
    <n v="-38375.710230000004"/>
    <x v="1"/>
    <x v="0"/>
    <x v="1"/>
    <x v="8"/>
    <x v="0"/>
    <x v="1"/>
    <x v="0"/>
    <n v="-36367.06"/>
    <n v="-36552.75"/>
    <x v="0"/>
    <x v="9"/>
    <x v="0"/>
    <n v="105718.21"/>
    <n v="36367.06"/>
    <n v="0"/>
    <x v="0"/>
    <m/>
  </r>
  <r>
    <n v="28143"/>
    <n v="856"/>
    <d v="2001-09-19T00:00:00"/>
    <x v="3"/>
    <n v="9996666"/>
    <x v="8"/>
    <x v="0"/>
    <n v="75552.259999999995"/>
    <n v="24161"/>
    <n v="24038.26"/>
    <n v="24161"/>
    <n v="3.1429999999999998"/>
    <n v="2.78"/>
    <x v="0"/>
    <n v="67167.58"/>
    <n v="-8770.4429999999993"/>
    <n v="-8725.8883799999985"/>
    <x v="1"/>
    <x v="0"/>
    <x v="1"/>
    <x v="8"/>
    <x v="0"/>
    <x v="1"/>
    <x v="0"/>
    <n v="-8269.16"/>
    <n v="-8311.3799999999992"/>
    <x v="0"/>
    <x v="5"/>
    <x v="0"/>
    <n v="24038.26"/>
    <n v="8269.16"/>
    <n v="0"/>
    <x v="0"/>
    <m/>
  </r>
  <r>
    <n v="28333"/>
    <n v="879"/>
    <d v="2001-09-27T00:00:00"/>
    <x v="3"/>
    <n v="9996817"/>
    <x v="8"/>
    <x v="0"/>
    <n v="731987.03"/>
    <n v="256350"/>
    <n v="255047.75"/>
    <n v="256350"/>
    <n v="2.87"/>
    <n v="2.78"/>
    <x v="0"/>
    <n v="712653"/>
    <n v="-23071.500000000076"/>
    <n v="-22954.297500000077"/>
    <x v="1"/>
    <x v="0"/>
    <x v="1"/>
    <x v="8"/>
    <x v="0"/>
    <x v="1"/>
    <x v="0"/>
    <n v="-18108.39"/>
    <n v="-18200.849999999999"/>
    <x v="0"/>
    <x v="0"/>
    <x v="0"/>
    <n v="255047.75"/>
    <n v="18108.39"/>
    <n v="0"/>
    <x v="0"/>
    <m/>
  </r>
  <r>
    <n v="28334"/>
    <n v="879"/>
    <d v="2001-09-27T00:00:00"/>
    <x v="3"/>
    <n v="9996817"/>
    <x v="8"/>
    <x v="0"/>
    <n v="101784.32000000001"/>
    <n v="35646"/>
    <n v="35464.92"/>
    <n v="35646"/>
    <n v="2.87"/>
    <n v="2.78"/>
    <x v="0"/>
    <n v="99095.88"/>
    <n v="-3208.1400000000108"/>
    <n v="-3191.8428000000104"/>
    <x v="1"/>
    <x v="0"/>
    <x v="1"/>
    <x v="8"/>
    <x v="0"/>
    <x v="1"/>
    <x v="0"/>
    <n v="-2518.0100000000002"/>
    <n v="-2530.87"/>
    <x v="0"/>
    <x v="1"/>
    <x v="0"/>
    <n v="35464.92"/>
    <n v="2518.0100000000002"/>
    <n v="0"/>
    <x v="0"/>
    <m/>
  </r>
  <r>
    <n v="25098"/>
    <n v="437"/>
    <d v="2001-06-07T00:00:00"/>
    <x v="4"/>
    <n v="9993933"/>
    <x v="0"/>
    <x v="0"/>
    <n v="119477.85"/>
    <n v="453847"/>
    <n v="450859.82"/>
    <n v="453847"/>
    <n v="0.26500000000000001"/>
    <n v="0.16"/>
    <x v="0"/>
    <n v="72615.520000000004"/>
    <n v="-47653.935000000005"/>
    <n v="-47340.281100000007"/>
    <x v="0"/>
    <x v="0"/>
    <x v="0"/>
    <x v="0"/>
    <x v="0"/>
    <x v="1"/>
    <x v="0"/>
    <n v="-51848.88"/>
    <n v="-52192.41"/>
    <x v="0"/>
    <x v="0"/>
    <x v="0"/>
    <n v="0"/>
    <n v="51848.88"/>
    <n v="450859.82"/>
    <x v="0"/>
    <m/>
  </r>
  <r>
    <n v="25442"/>
    <n v="713"/>
    <d v="2001-06-29T00:00:00"/>
    <x v="4"/>
    <n v="9994234"/>
    <x v="0"/>
    <x v="0"/>
    <n v="90938.82"/>
    <n v="508563"/>
    <n v="505215.68"/>
    <n v="508563"/>
    <n v="0.18"/>
    <n v="0.16"/>
    <x v="0"/>
    <n v="81370.080000000002"/>
    <n v="-10171.26"/>
    <n v="-10104.313599999994"/>
    <x v="0"/>
    <x v="0"/>
    <x v="0"/>
    <x v="0"/>
    <x v="0"/>
    <x v="1"/>
    <x v="0"/>
    <n v="-15156.47"/>
    <n v="-15256.89"/>
    <x v="0"/>
    <x v="0"/>
    <x v="0"/>
    <n v="0"/>
    <n v="15156.47"/>
    <n v="505215.68"/>
    <x v="0"/>
    <m/>
  </r>
  <r>
    <n v="9934"/>
    <m/>
    <d v="2000-07-07T00:00:00"/>
    <x v="4"/>
    <n v="319934"/>
    <x v="3"/>
    <x v="0"/>
    <n v="15.83"/>
    <n v="177"/>
    <n v="175.84"/>
    <n v="177"/>
    <n v="0.09"/>
    <n v="-2.5000000000000001E-2"/>
    <x v="0"/>
    <n v="-4.4249999999999998"/>
    <n v="-20.355"/>
    <n v="-20.221599999999999"/>
    <x v="0"/>
    <x v="0"/>
    <x v="0"/>
    <x v="3"/>
    <x v="0"/>
    <x v="1"/>
    <x v="0"/>
    <n v="-20.22"/>
    <n v="-20.36"/>
    <x v="0"/>
    <x v="2"/>
    <x v="0"/>
    <n v="0"/>
    <n v="20.22"/>
    <n v="175.84"/>
    <x v="0"/>
    <s v="Sonat Buy Financial - N67489.B"/>
  </r>
  <r>
    <n v="20890"/>
    <m/>
    <d v="2000-11-06T00:00:00"/>
    <x v="4"/>
    <n v="319933"/>
    <x v="3"/>
    <x v="0"/>
    <n v="-7.82"/>
    <n v="315"/>
    <n v="312.93"/>
    <n v="315"/>
    <n v="-2.5000000000000001E-2"/>
    <n v="-2.5000000000000001E-2"/>
    <x v="0"/>
    <n v="-7.875"/>
    <n v="0"/>
    <n v="0"/>
    <x v="0"/>
    <x v="0"/>
    <x v="0"/>
    <x v="3"/>
    <x v="0"/>
    <x v="1"/>
    <x v="0"/>
    <n v="0"/>
    <n v="0"/>
    <x v="0"/>
    <x v="2"/>
    <x v="0"/>
    <n v="0"/>
    <n v="0"/>
    <n v="312.93"/>
    <x v="0"/>
    <s v="Sonat Financial Buy - N73427.B Input as Physical s/b Financi"/>
  </r>
  <r>
    <n v="27284"/>
    <n v="824"/>
    <d v="2001-08-20T00:00:00"/>
    <x v="4"/>
    <n v="9995964"/>
    <x v="3"/>
    <x v="0"/>
    <n v="-5289.09"/>
    <n v="425931"/>
    <n v="423127.56"/>
    <n v="425931"/>
    <n v="-1.2500000000000001E-2"/>
    <n v="-2.5000000000000001E-2"/>
    <x v="0"/>
    <n v="-10648.275000000001"/>
    <n v="-5324.1375000000007"/>
    <n v="-5289.0945000000002"/>
    <x v="0"/>
    <x v="0"/>
    <x v="0"/>
    <x v="3"/>
    <x v="0"/>
    <x v="1"/>
    <x v="0"/>
    <n v="-5289.09"/>
    <n v="-5324.14"/>
    <x v="0"/>
    <x v="2"/>
    <x v="0"/>
    <n v="0"/>
    <n v="5289.09"/>
    <n v="423127.56"/>
    <x v="0"/>
    <m/>
  </r>
  <r>
    <n v="9941"/>
    <m/>
    <d v="2000-07-07T00:00:00"/>
    <x v="4"/>
    <n v="319941"/>
    <x v="4"/>
    <x v="0"/>
    <n v="133.52000000000001"/>
    <n v="-3840"/>
    <n v="-3814.73"/>
    <n v="3840"/>
    <n v="-3.5000000000000003E-2"/>
    <n v="-0.05"/>
    <x v="0"/>
    <n v="192"/>
    <n v="57.6"/>
    <n v="57.220949999999995"/>
    <x v="0"/>
    <x v="0"/>
    <x v="0"/>
    <x v="4"/>
    <x v="0"/>
    <x v="0"/>
    <x v="0"/>
    <n v="114.44"/>
    <n v="115.2"/>
    <x v="0"/>
    <x v="0"/>
    <x v="0"/>
    <n v="0"/>
    <n v="-114.44"/>
    <n v="-3814.73"/>
    <x v="0"/>
    <s v="Tetco-ELA Sale Financial - N73425.A"/>
  </r>
  <r>
    <n v="9952"/>
    <m/>
    <d v="2000-07-07T00:00:00"/>
    <x v="4"/>
    <n v="319952"/>
    <x v="5"/>
    <x v="0"/>
    <n v="-103.71"/>
    <n v="3480"/>
    <n v="3457.09"/>
    <n v="3480"/>
    <n v="-0.03"/>
    <n v="0.35"/>
    <x v="0"/>
    <n v="1218"/>
    <n v="1322.4"/>
    <n v="1313.6942000000001"/>
    <x v="0"/>
    <x v="0"/>
    <x v="0"/>
    <x v="5"/>
    <x v="0"/>
    <x v="1"/>
    <x v="0"/>
    <n v="1313.7"/>
    <n v="1322.4"/>
    <x v="0"/>
    <x v="0"/>
    <x v="0"/>
    <n v="0"/>
    <n v="-1313.7"/>
    <n v="3457.09"/>
    <x v="0"/>
    <s v="TetcoM3 Buy Financial - N73425.8"/>
  </r>
  <r>
    <n v="27285"/>
    <n v="822"/>
    <d v="2001-08-20T00:00:00"/>
    <x v="4"/>
    <n v="9995965"/>
    <x v="6"/>
    <x v="0"/>
    <n v="8011.89"/>
    <n v="111241"/>
    <n v="110508.82"/>
    <n v="111241"/>
    <n v="7.2499999999999995E-2"/>
    <n v="4.4999999999999998E-2"/>
    <x v="0"/>
    <n v="5005.8450000000003"/>
    <n v="-3059.1274999999996"/>
    <n v="-3038.9925499999999"/>
    <x v="0"/>
    <x v="0"/>
    <x v="0"/>
    <x v="6"/>
    <x v="0"/>
    <x v="1"/>
    <x v="0"/>
    <n v="-3591.54"/>
    <n v="-3615.33"/>
    <x v="0"/>
    <x v="2"/>
    <x v="0"/>
    <n v="0"/>
    <n v="3591.54"/>
    <n v="110508.82"/>
    <x v="0"/>
    <m/>
  </r>
  <r>
    <n v="22124"/>
    <n v="218"/>
    <d v="2001-01-17T00:00:00"/>
    <x v="4"/>
    <n v="9991378"/>
    <x v="8"/>
    <x v="0"/>
    <n v="-543598.38"/>
    <n v="-120000"/>
    <n v="-119210.17"/>
    <n v="120000"/>
    <n v="4.5599999999999996"/>
    <n v="2.72"/>
    <x v="0"/>
    <n v="-326400"/>
    <n v="220800"/>
    <n v="219346.71279999992"/>
    <x v="1"/>
    <x v="0"/>
    <x v="1"/>
    <x v="8"/>
    <x v="0"/>
    <x v="0"/>
    <x v="0"/>
    <n v="214697.52"/>
    <n v="216120"/>
    <x v="0"/>
    <x v="2"/>
    <x v="0"/>
    <n v="-119210.17"/>
    <n v="-214697.52"/>
    <n v="0"/>
    <x v="0"/>
    <s v="DS #000218"/>
  </r>
  <r>
    <n v="23849"/>
    <n v="375"/>
    <d v="2001-03-23T00:00:00"/>
    <x v="4"/>
    <n v="9992901"/>
    <x v="8"/>
    <x v="0"/>
    <n v="-183838.84"/>
    <n v="-39995"/>
    <n v="-39731.760000000002"/>
    <n v="39995"/>
    <n v="4.6269999999999998"/>
    <n v="2.72"/>
    <x v="0"/>
    <n v="-108786.4"/>
    <n v="76270.464999999982"/>
    <n v="75768.466319999992"/>
    <x v="1"/>
    <x v="0"/>
    <x v="1"/>
    <x v="8"/>
    <x v="0"/>
    <x v="0"/>
    <x v="0"/>
    <n v="74218.92"/>
    <n v="74710.66"/>
    <x v="0"/>
    <x v="1"/>
    <x v="0"/>
    <n v="-39731.760000000002"/>
    <n v="-74218.92"/>
    <n v="0"/>
    <x v="0"/>
    <s v="DS#000375"/>
  </r>
  <r>
    <n v="24215"/>
    <n v="409"/>
    <d v="2001-04-18T00:00:00"/>
    <x v="4"/>
    <n v="9993176"/>
    <x v="8"/>
    <x v="0"/>
    <n v="-230442.21"/>
    <n v="-49492"/>
    <n v="-49166.25"/>
    <n v="49492"/>
    <n v="4.6870000000000003"/>
    <n v="2.72"/>
    <x v="0"/>
    <n v="-134618.23999999999"/>
    <n v="97350.76400000001"/>
    <n v="96710.013749999998"/>
    <x v="1"/>
    <x v="0"/>
    <x v="1"/>
    <x v="8"/>
    <x v="0"/>
    <x v="0"/>
    <x v="0"/>
    <n v="94792.53"/>
    <n v="95420.58"/>
    <x v="0"/>
    <x v="1"/>
    <x v="0"/>
    <n v="-49166.25"/>
    <n v="-94792.53"/>
    <n v="0"/>
    <x v="0"/>
    <s v="DS #000409"/>
  </r>
  <r>
    <n v="25042"/>
    <n v="352"/>
    <d v="2001-06-05T00:00:00"/>
    <x v="4"/>
    <n v="9992828"/>
    <x v="8"/>
    <x v="0"/>
    <n v="-272430.95"/>
    <n v="-60021"/>
    <n v="-59625.95"/>
    <n v="60021"/>
    <n v="4.569"/>
    <n v="2.72"/>
    <x v="0"/>
    <n v="-163257.12"/>
    <n v="110978.82899999998"/>
    <n v="110248.38154999998"/>
    <x v="1"/>
    <x v="0"/>
    <x v="1"/>
    <x v="8"/>
    <x v="0"/>
    <x v="0"/>
    <x v="0"/>
    <n v="107922.96"/>
    <n v="108638.01"/>
    <x v="0"/>
    <x v="3"/>
    <x v="0"/>
    <n v="-59625.95"/>
    <n v="-107922.96"/>
    <n v="0"/>
    <x v="0"/>
    <s v="DS #000352"/>
  </r>
  <r>
    <n v="25057"/>
    <n v="438"/>
    <d v="2001-06-06T00:00:00"/>
    <x v="4"/>
    <n v="9993419"/>
    <x v="8"/>
    <x v="0"/>
    <n v="-187624.93"/>
    <n v="-40854"/>
    <n v="-40585.1"/>
    <n v="40854"/>
    <n v="4.6230000000000002"/>
    <n v="2.72"/>
    <x v="0"/>
    <n v="-111122.88"/>
    <n v="77745.161999999997"/>
    <n v="77233.445299999992"/>
    <x v="1"/>
    <x v="0"/>
    <x v="1"/>
    <x v="8"/>
    <x v="0"/>
    <x v="0"/>
    <x v="0"/>
    <n v="75650.63"/>
    <n v="76151.86"/>
    <x v="0"/>
    <x v="2"/>
    <x v="0"/>
    <n v="-40585.1"/>
    <n v="-75650.63"/>
    <n v="0"/>
    <x v="0"/>
    <s v="DS #000438"/>
  </r>
  <r>
    <n v="26682"/>
    <n v="730"/>
    <d v="2001-07-11T00:00:00"/>
    <x v="4"/>
    <n v="9995474"/>
    <x v="8"/>
    <x v="0"/>
    <n v="-264944.59999999998"/>
    <n v="-70000"/>
    <n v="-69539.27"/>
    <n v="70000"/>
    <n v="3.81"/>
    <n v="2.72"/>
    <x v="0"/>
    <n v="-190400"/>
    <n v="76300"/>
    <n v="75797.804299999989"/>
    <x v="1"/>
    <x v="0"/>
    <x v="1"/>
    <x v="8"/>
    <x v="0"/>
    <x v="0"/>
    <x v="0"/>
    <n v="73085.77"/>
    <n v="73570"/>
    <x v="0"/>
    <x v="1"/>
    <x v="0"/>
    <n v="-69539.27"/>
    <n v="-73085.77"/>
    <n v="0"/>
    <x v="0"/>
    <m/>
  </r>
  <r>
    <n v="28127"/>
    <n v="843"/>
    <d v="2001-09-19T00:00:00"/>
    <x v="4"/>
    <n v="9996592"/>
    <x v="8"/>
    <x v="0"/>
    <n v="-164680.54999999999"/>
    <n v="-56616"/>
    <n v="-56243.360000000001"/>
    <n v="56616"/>
    <n v="2.9279999999999999"/>
    <n v="2.72"/>
    <x v="0"/>
    <n v="-153995.51999999999"/>
    <n v="11776.127999999986"/>
    <n v="11698.618879999985"/>
    <x v="1"/>
    <x v="0"/>
    <x v="1"/>
    <x v="8"/>
    <x v="0"/>
    <x v="0"/>
    <x v="0"/>
    <n v="9505.1299999999992"/>
    <n v="9568.1"/>
    <x v="0"/>
    <x v="4"/>
    <x v="0"/>
    <n v="-56243.360000000001"/>
    <n v="-9505.1299999999992"/>
    <n v="0"/>
    <x v="0"/>
    <m/>
  </r>
  <r>
    <n v="28128"/>
    <n v="843"/>
    <d v="2001-09-19T00:00:00"/>
    <x v="4"/>
    <n v="9996592"/>
    <x v="8"/>
    <x v="0"/>
    <n v="-119144.41"/>
    <n v="-40961"/>
    <n v="-40691.4"/>
    <n v="40961"/>
    <n v="2.9279999999999999"/>
    <n v="2.72"/>
    <x v="0"/>
    <n v="-111413.92"/>
    <n v="8519.8879999999899"/>
    <n v="8463.8111999999892"/>
    <x v="1"/>
    <x v="0"/>
    <x v="1"/>
    <x v="8"/>
    <x v="0"/>
    <x v="0"/>
    <x v="0"/>
    <n v="6876.85"/>
    <n v="6922.41"/>
    <x v="0"/>
    <x v="9"/>
    <x v="0"/>
    <n v="-40691.4"/>
    <n v="-6876.85"/>
    <n v="0"/>
    <x v="0"/>
    <m/>
  </r>
  <r>
    <n v="28130"/>
    <n v="843"/>
    <d v="2001-09-19T00:00:00"/>
    <x v="4"/>
    <n v="9996592"/>
    <x v="8"/>
    <x v="0"/>
    <n v="-83663.75"/>
    <n v="-28763"/>
    <n v="-28573.68"/>
    <n v="28763"/>
    <n v="2.9279999999999999"/>
    <n v="2.72"/>
    <x v="0"/>
    <n v="-78235.360000000001"/>
    <n v="5982.7039999999924"/>
    <n v="5943.3254399999923"/>
    <x v="1"/>
    <x v="0"/>
    <x v="1"/>
    <x v="8"/>
    <x v="0"/>
    <x v="0"/>
    <x v="0"/>
    <n v="4828.95"/>
    <n v="4860.95"/>
    <x v="0"/>
    <x v="1"/>
    <x v="0"/>
    <n v="-28573.68"/>
    <n v="-4828.95"/>
    <n v="0"/>
    <x v="0"/>
    <m/>
  </r>
  <r>
    <n v="28457"/>
    <n v="917"/>
    <d v="2001-10-16T00:00:00"/>
    <x v="4"/>
    <n v="9996946"/>
    <x v="8"/>
    <x v="0"/>
    <n v="-3032408.72"/>
    <n v="-1000000"/>
    <n v="-993418.09"/>
    <n v="1000000"/>
    <n v="3.0525000000000002"/>
    <n v="2.72"/>
    <x v="0"/>
    <n v="-2720000"/>
    <n v="332500"/>
    <n v="330311.51492500002"/>
    <x v="1"/>
    <x v="0"/>
    <x v="1"/>
    <x v="8"/>
    <x v="0"/>
    <x v="0"/>
    <x v="0"/>
    <n v="291568.21000000002"/>
    <n v="293500"/>
    <x v="0"/>
    <x v="1"/>
    <x v="0"/>
    <n v="-993418.09"/>
    <n v="-291568.21000000002"/>
    <n v="0"/>
    <x v="0"/>
    <m/>
  </r>
  <r>
    <n v="28463"/>
    <n v="919"/>
    <d v="2001-10-18T00:00:00"/>
    <x v="4"/>
    <n v="9996952"/>
    <x v="8"/>
    <x v="0"/>
    <n v="-594064.02"/>
    <n v="-200000"/>
    <n v="-198683.62"/>
    <n v="200000"/>
    <n v="2.99"/>
    <n v="2.72"/>
    <x v="0"/>
    <n v="-544000"/>
    <n v="54000"/>
    <n v="53644.577400000002"/>
    <x v="1"/>
    <x v="0"/>
    <x v="1"/>
    <x v="8"/>
    <x v="0"/>
    <x v="0"/>
    <x v="0"/>
    <n v="45895.92"/>
    <n v="46200"/>
    <x v="0"/>
    <x v="1"/>
    <x v="0"/>
    <n v="-198683.62"/>
    <n v="-45895.92"/>
    <n v="0"/>
    <x v="0"/>
    <m/>
  </r>
  <r>
    <n v="28465"/>
    <n v="921"/>
    <d v="2001-10-18T00:00:00"/>
    <x v="4"/>
    <n v="9996954"/>
    <x v="8"/>
    <x v="0"/>
    <n v="-7731822.1100000003"/>
    <n v="-2735694"/>
    <n v="-2717687.91"/>
    <n v="2735694"/>
    <n v="2.8450000000000002"/>
    <n v="2.72"/>
    <x v="0"/>
    <n v="-7441087.6800000006"/>
    <n v="341961.75"/>
    <n v="339710.98875000002"/>
    <x v="1"/>
    <x v="0"/>
    <x v="1"/>
    <x v="8"/>
    <x v="0"/>
    <x v="0"/>
    <x v="0"/>
    <n v="233721.16"/>
    <n v="235269.68"/>
    <x v="0"/>
    <x v="1"/>
    <x v="0"/>
    <n v="-2717687.91"/>
    <n v="-233721.16"/>
    <n v="0"/>
    <x v="0"/>
    <m/>
  </r>
  <r>
    <n v="9916"/>
    <m/>
    <d v="2000-07-07T00:00:00"/>
    <x v="4"/>
    <n v="319916"/>
    <x v="8"/>
    <x v="0"/>
    <n v="437.25"/>
    <n v="177"/>
    <n v="175.84"/>
    <n v="177"/>
    <n v="2.4866999999999999"/>
    <n v="2.74"/>
    <x v="0"/>
    <n v="484.98"/>
    <n v="44.834100000000056"/>
    <n v="44.540272000000051"/>
    <x v="1"/>
    <x v="0"/>
    <x v="1"/>
    <x v="8"/>
    <x v="0"/>
    <x v="1"/>
    <x v="0"/>
    <n v="47.88"/>
    <n v="48.2"/>
    <x v="0"/>
    <x v="0"/>
    <x v="0"/>
    <n v="175.84"/>
    <n v="-47.88"/>
    <n v="0"/>
    <x v="0"/>
    <s v="Nymex Buy N67489.1"/>
  </r>
  <r>
    <n v="9917"/>
    <m/>
    <d v="2000-07-07T00:00:00"/>
    <x v="4"/>
    <n v="319917"/>
    <x v="8"/>
    <x v="0"/>
    <n v="869.4"/>
    <n v="315"/>
    <n v="312.93"/>
    <n v="315"/>
    <n v="2.7783000000000002"/>
    <n v="2.74"/>
    <x v="0"/>
    <n v="863.1"/>
    <n v="-12.064500000000001"/>
    <n v="-11.985219000000001"/>
    <x v="1"/>
    <x v="0"/>
    <x v="1"/>
    <x v="8"/>
    <x v="0"/>
    <x v="1"/>
    <x v="0"/>
    <n v="-6.04"/>
    <n v="-6.08"/>
    <x v="0"/>
    <x v="0"/>
    <x v="0"/>
    <n v="312.93"/>
    <n v="6.04"/>
    <n v="0"/>
    <x v="0"/>
    <s v="Nymex Buy N73425.1"/>
  </r>
  <r>
    <n v="22078"/>
    <n v="189"/>
    <d v="2001-01-09T00:00:00"/>
    <x v="4"/>
    <n v="9991337"/>
    <x v="8"/>
    <x v="0"/>
    <n v="1130013.08"/>
    <n v="250000"/>
    <n v="248354.52"/>
    <n v="250000"/>
    <n v="4.55"/>
    <n v="2.74"/>
    <x v="0"/>
    <n v="685000"/>
    <n v="-452500"/>
    <n v="-449521.68119999988"/>
    <x v="1"/>
    <x v="0"/>
    <x v="0"/>
    <x v="8"/>
    <x v="0"/>
    <x v="1"/>
    <x v="0"/>
    <n v="-444802.95"/>
    <n v="-447750"/>
    <x v="0"/>
    <x v="0"/>
    <x v="0"/>
    <n v="248354.52"/>
    <n v="444802.95"/>
    <n v="0"/>
    <x v="0"/>
    <s v="DS #000189"/>
  </r>
  <r>
    <n v="22243"/>
    <n v="231"/>
    <d v="2001-01-26T00:00:00"/>
    <x v="4"/>
    <n v="9991399"/>
    <x v="8"/>
    <x v="0"/>
    <n v="309449.74"/>
    <n v="70000"/>
    <n v="69539.27"/>
    <n v="70000"/>
    <n v="4.45"/>
    <n v="2.74"/>
    <x v="0"/>
    <n v="191800"/>
    <n v="-119700"/>
    <n v="-118912.1517"/>
    <x v="1"/>
    <x v="0"/>
    <x v="1"/>
    <x v="8"/>
    <x v="0"/>
    <x v="1"/>
    <x v="0"/>
    <n v="-117590.9"/>
    <n v="-118370"/>
    <x v="0"/>
    <x v="2"/>
    <x v="0"/>
    <n v="69539.27"/>
    <n v="117590.9"/>
    <n v="0"/>
    <x v="0"/>
    <s v="DS #000231"/>
  </r>
  <r>
    <n v="22256"/>
    <n v="191"/>
    <d v="2001-01-26T00:00:00"/>
    <x v="4"/>
    <n v="9991338"/>
    <x v="8"/>
    <x v="0"/>
    <n v="431143.45"/>
    <n v="100000"/>
    <n v="99341.81"/>
    <n v="100000"/>
    <n v="4.34"/>
    <n v="2.74"/>
    <x v="0"/>
    <n v="274000"/>
    <n v="-160000"/>
    <n v="-158946.89599999995"/>
    <x v="1"/>
    <x v="0"/>
    <x v="1"/>
    <x v="8"/>
    <x v="0"/>
    <x v="1"/>
    <x v="0"/>
    <n v="-157059.4"/>
    <n v="-158100"/>
    <x v="0"/>
    <x v="2"/>
    <x v="0"/>
    <n v="99341.81"/>
    <n v="157059.4"/>
    <n v="0"/>
    <x v="0"/>
    <s v="DS #000191"/>
  </r>
  <r>
    <n v="22304"/>
    <n v="198"/>
    <d v="2001-01-30T00:00:00"/>
    <x v="4"/>
    <n v="9991350"/>
    <x v="8"/>
    <x v="0"/>
    <n v="203650.71"/>
    <n v="40000"/>
    <n v="39736.720000000001"/>
    <n v="40000"/>
    <n v="5.125"/>
    <n v="2.74"/>
    <x v="0"/>
    <n v="109600"/>
    <n v="-95400"/>
    <n v="-94772.0772"/>
    <x v="1"/>
    <x v="0"/>
    <x v="1"/>
    <x v="8"/>
    <x v="0"/>
    <x v="1"/>
    <x v="0"/>
    <n v="-94017.09"/>
    <n v="-94640"/>
    <x v="0"/>
    <x v="1"/>
    <x v="0"/>
    <n v="39736.720000000001"/>
    <n v="94017.09"/>
    <n v="0"/>
    <x v="0"/>
    <s v="DS #000198"/>
  </r>
  <r>
    <n v="22305"/>
    <n v="198"/>
    <d v="2001-01-30T00:00:00"/>
    <x v="4"/>
    <n v="9991350"/>
    <x v="8"/>
    <x v="0"/>
    <n v="509126.77"/>
    <n v="100000"/>
    <n v="99341.81"/>
    <n v="100000"/>
    <n v="5.125"/>
    <n v="2.74"/>
    <x v="0"/>
    <n v="274000"/>
    <n v="-238500"/>
    <n v="-236930.21684999997"/>
    <x v="1"/>
    <x v="0"/>
    <x v="1"/>
    <x v="8"/>
    <x v="0"/>
    <x v="1"/>
    <x v="0"/>
    <n v="-235042.72"/>
    <n v="-236600"/>
    <x v="0"/>
    <x v="0"/>
    <x v="0"/>
    <n v="99341.81"/>
    <n v="235042.72"/>
    <n v="0"/>
    <x v="0"/>
    <s v="DS #000198"/>
  </r>
  <r>
    <n v="22306"/>
    <n v="198"/>
    <d v="2001-01-30T00:00:00"/>
    <x v="4"/>
    <n v="9991350"/>
    <x v="8"/>
    <x v="0"/>
    <n v="356388.74"/>
    <n v="70000"/>
    <n v="69539.27"/>
    <n v="70000"/>
    <n v="5.125"/>
    <n v="2.74"/>
    <x v="0"/>
    <n v="191800"/>
    <n v="-166950"/>
    <n v="-165851.15894999998"/>
    <x v="1"/>
    <x v="0"/>
    <x v="1"/>
    <x v="8"/>
    <x v="0"/>
    <x v="1"/>
    <x v="0"/>
    <n v="-164529.9"/>
    <n v="-165620"/>
    <x v="0"/>
    <x v="0"/>
    <x v="0"/>
    <n v="69539.27"/>
    <n v="164529.9"/>
    <n v="0"/>
    <x v="0"/>
    <s v="DS #000198"/>
  </r>
  <r>
    <n v="22307"/>
    <n v="198"/>
    <d v="2001-01-30T00:00:00"/>
    <x v="4"/>
    <n v="9991350"/>
    <x v="8"/>
    <x v="0"/>
    <n v="203650.71"/>
    <n v="40000"/>
    <n v="39736.720000000001"/>
    <n v="40000"/>
    <n v="5.125"/>
    <n v="2.74"/>
    <x v="0"/>
    <n v="109600"/>
    <n v="-95400"/>
    <n v="-94772.0772"/>
    <x v="1"/>
    <x v="0"/>
    <x v="1"/>
    <x v="8"/>
    <x v="0"/>
    <x v="1"/>
    <x v="0"/>
    <n v="-94017.09"/>
    <n v="-94640"/>
    <x v="0"/>
    <x v="0"/>
    <x v="0"/>
    <n v="39736.720000000001"/>
    <n v="94017.09"/>
    <n v="0"/>
    <x v="0"/>
    <s v="DS #000198"/>
  </r>
  <r>
    <n v="22570"/>
    <n v="295"/>
    <d v="2001-02-16T00:00:00"/>
    <x v="4"/>
    <n v="9991566"/>
    <x v="8"/>
    <x v="0"/>
    <n v="222277.3"/>
    <n v="50000"/>
    <n v="49670.9"/>
    <n v="50000"/>
    <n v="4.4749999999999996"/>
    <n v="2.74"/>
    <x v="0"/>
    <n v="137000"/>
    <n v="-86750"/>
    <n v="-86179.011499999979"/>
    <x v="1"/>
    <x v="0"/>
    <x v="1"/>
    <x v="8"/>
    <x v="0"/>
    <x v="1"/>
    <x v="0"/>
    <n v="-85235.27"/>
    <n v="-85800"/>
    <x v="0"/>
    <x v="2"/>
    <x v="0"/>
    <n v="49670.9"/>
    <n v="85235.27"/>
    <n v="0"/>
    <x v="0"/>
    <s v="DS #000295"/>
  </r>
  <r>
    <n v="22573"/>
    <n v="295"/>
    <d v="2001-02-16T00:00:00"/>
    <x v="4"/>
    <n v="9991566"/>
    <x v="8"/>
    <x v="0"/>
    <n v="155594.10999999999"/>
    <n v="35000"/>
    <n v="34769.629999999997"/>
    <n v="35000"/>
    <n v="4.4749999999999996"/>
    <n v="2.74"/>
    <x v="0"/>
    <n v="95900"/>
    <n v="-60725"/>
    <n v="-60325.308049999978"/>
    <x v="1"/>
    <x v="0"/>
    <x v="1"/>
    <x v="8"/>
    <x v="0"/>
    <x v="1"/>
    <x v="0"/>
    <n v="-59664.69"/>
    <n v="-60060"/>
    <x v="0"/>
    <x v="3"/>
    <x v="0"/>
    <n v="34769.629999999997"/>
    <n v="59664.69"/>
    <n v="0"/>
    <x v="0"/>
    <s v="DS #000295"/>
  </r>
  <r>
    <n v="22597"/>
    <n v="298"/>
    <d v="2001-02-16T00:00:00"/>
    <x v="4"/>
    <n v="9991583"/>
    <x v="8"/>
    <x v="0"/>
    <n v="98547.07"/>
    <n v="20000"/>
    <n v="19868.36"/>
    <n v="20000"/>
    <n v="4.96"/>
    <n v="2.74"/>
    <x v="0"/>
    <n v="54800"/>
    <n v="-44400"/>
    <n v="-44107.759199999993"/>
    <x v="1"/>
    <x v="0"/>
    <x v="1"/>
    <x v="8"/>
    <x v="0"/>
    <x v="1"/>
    <x v="0"/>
    <n v="-43730.26"/>
    <n v="-44020"/>
    <x v="0"/>
    <x v="0"/>
    <x v="0"/>
    <n v="19868.36"/>
    <n v="43730.26"/>
    <n v="0"/>
    <x v="0"/>
    <s v="DS #000298"/>
  </r>
  <r>
    <n v="22598"/>
    <n v="298"/>
    <d v="2001-02-16T00:00:00"/>
    <x v="4"/>
    <n v="9991583"/>
    <x v="8"/>
    <x v="0"/>
    <n v="49273.54"/>
    <n v="10000"/>
    <n v="9934.18"/>
    <n v="10000"/>
    <n v="4.96"/>
    <n v="2.74"/>
    <x v="0"/>
    <n v="27400"/>
    <n v="-22200"/>
    <n v="-22053.879599999997"/>
    <x v="1"/>
    <x v="0"/>
    <x v="1"/>
    <x v="8"/>
    <x v="0"/>
    <x v="1"/>
    <x v="0"/>
    <n v="-21865.13"/>
    <n v="-22010"/>
    <x v="0"/>
    <x v="2"/>
    <x v="0"/>
    <n v="9934.18"/>
    <n v="21865.13"/>
    <n v="0"/>
    <x v="0"/>
    <s v="DS #000298"/>
  </r>
  <r>
    <n v="22612"/>
    <n v="295"/>
    <d v="2001-02-16T00:00:00"/>
    <x v="4"/>
    <n v="9991566"/>
    <x v="8"/>
    <x v="0"/>
    <n v="333415.95"/>
    <n v="75000"/>
    <n v="74506.36"/>
    <n v="75000"/>
    <n v="4.4749999999999996"/>
    <n v="2.74"/>
    <x v="0"/>
    <n v="205500"/>
    <n v="-130125"/>
    <n v="-129268.53459999996"/>
    <x v="1"/>
    <x v="0"/>
    <x v="1"/>
    <x v="8"/>
    <x v="0"/>
    <x v="1"/>
    <x v="0"/>
    <n v="-127852.91"/>
    <n v="-128700"/>
    <x v="0"/>
    <x v="0"/>
    <x v="0"/>
    <n v="74506.36"/>
    <n v="127852.91"/>
    <n v="0"/>
    <x v="0"/>
    <s v="DS #000295"/>
  </r>
  <r>
    <n v="22613"/>
    <n v="295"/>
    <d v="2001-02-16T00:00:00"/>
    <x v="4"/>
    <n v="9991566"/>
    <x v="8"/>
    <x v="0"/>
    <n v="333415.95"/>
    <n v="75000"/>
    <n v="74506.36"/>
    <n v="75000"/>
    <n v="4.4749999999999996"/>
    <n v="2.74"/>
    <x v="0"/>
    <n v="205500"/>
    <n v="-130125"/>
    <n v="-129268.53459999996"/>
    <x v="1"/>
    <x v="0"/>
    <x v="1"/>
    <x v="8"/>
    <x v="0"/>
    <x v="1"/>
    <x v="0"/>
    <n v="-127852.91"/>
    <n v="-128700"/>
    <x v="0"/>
    <x v="0"/>
    <x v="0"/>
    <n v="74506.36"/>
    <n v="127852.91"/>
    <n v="0"/>
    <x v="0"/>
    <s v="DS #000295"/>
  </r>
  <r>
    <n v="22640"/>
    <n v="304"/>
    <d v="2001-02-20T00:00:00"/>
    <x v="4"/>
    <n v="9991589"/>
    <x v="8"/>
    <x v="0"/>
    <n v="222028.94"/>
    <n v="50000"/>
    <n v="49670.9"/>
    <n v="50000"/>
    <n v="4.47"/>
    <n v="2.74"/>
    <x v="0"/>
    <n v="137000"/>
    <n v="-86500"/>
    <n v="-85930.656999999977"/>
    <x v="1"/>
    <x v="0"/>
    <x v="1"/>
    <x v="8"/>
    <x v="0"/>
    <x v="1"/>
    <x v="0"/>
    <n v="-84986.92"/>
    <n v="-85550"/>
    <x v="0"/>
    <x v="2"/>
    <x v="0"/>
    <n v="49670.9"/>
    <n v="84986.92"/>
    <n v="0"/>
    <x v="0"/>
    <s v="DS #000304"/>
  </r>
  <r>
    <n v="22641"/>
    <n v="304"/>
    <d v="2001-02-20T00:00:00"/>
    <x v="4"/>
    <n v="9991589"/>
    <x v="8"/>
    <x v="0"/>
    <n v="177623.15"/>
    <n v="40000"/>
    <n v="39736.720000000001"/>
    <n v="40000"/>
    <n v="4.47"/>
    <n v="2.74"/>
    <x v="0"/>
    <n v="109600"/>
    <n v="-69200"/>
    <n v="-68744.525599999979"/>
    <x v="1"/>
    <x v="0"/>
    <x v="1"/>
    <x v="8"/>
    <x v="0"/>
    <x v="1"/>
    <x v="0"/>
    <n v="-67989.53"/>
    <n v="-68440"/>
    <x v="0"/>
    <x v="0"/>
    <x v="0"/>
    <n v="39736.720000000001"/>
    <n v="67989.53"/>
    <n v="0"/>
    <x v="0"/>
    <s v="DS#000304"/>
  </r>
  <r>
    <n v="22844"/>
    <n v="325"/>
    <d v="2001-03-07T00:00:00"/>
    <x v="4"/>
    <n v="9991947"/>
    <x v="8"/>
    <x v="0"/>
    <n v="32574.18"/>
    <n v="6000"/>
    <n v="5960.51"/>
    <n v="6000"/>
    <n v="5.4649999999999999"/>
    <n v="2.74"/>
    <x v="0"/>
    <n v="16440"/>
    <n v="-16350"/>
    <n v="-16242.389749999998"/>
    <x v="1"/>
    <x v="0"/>
    <x v="1"/>
    <x v="8"/>
    <x v="0"/>
    <x v="1"/>
    <x v="0"/>
    <n v="-16129.14"/>
    <n v="-16236"/>
    <x v="0"/>
    <x v="2"/>
    <x v="0"/>
    <n v="5960.51"/>
    <n v="16129.14"/>
    <n v="0"/>
    <x v="0"/>
    <s v="DS #000325"/>
  </r>
  <r>
    <n v="22845"/>
    <n v="325"/>
    <d v="2001-03-07T00:00:00"/>
    <x v="4"/>
    <n v="9991947"/>
    <x v="8"/>
    <x v="0"/>
    <n v="21716.12"/>
    <n v="4000"/>
    <n v="3973.67"/>
    <n v="4000"/>
    <n v="5.4649999999999999"/>
    <n v="2.74"/>
    <x v="0"/>
    <n v="10960"/>
    <n v="-10900"/>
    <n v="-10828.250749999999"/>
    <x v="1"/>
    <x v="0"/>
    <x v="1"/>
    <x v="8"/>
    <x v="0"/>
    <x v="1"/>
    <x v="0"/>
    <n v="-10752.76"/>
    <n v="-10824"/>
    <x v="0"/>
    <x v="2"/>
    <x v="0"/>
    <n v="3973.67"/>
    <n v="10752.76"/>
    <n v="0"/>
    <x v="0"/>
    <s v="DS #000325"/>
  </r>
  <r>
    <n v="22846"/>
    <n v="325"/>
    <d v="2001-03-07T00:00:00"/>
    <x v="4"/>
    <n v="9991947"/>
    <x v="8"/>
    <x v="0"/>
    <n v="108580.6"/>
    <n v="20000"/>
    <n v="19868.36"/>
    <n v="20000"/>
    <n v="5.4649999999999999"/>
    <n v="2.74"/>
    <x v="0"/>
    <n v="54800"/>
    <n v="-54500"/>
    <n v="-54141.280999999995"/>
    <x v="1"/>
    <x v="0"/>
    <x v="1"/>
    <x v="8"/>
    <x v="0"/>
    <x v="1"/>
    <x v="0"/>
    <n v="-53763.79"/>
    <n v="-54120"/>
    <x v="0"/>
    <x v="2"/>
    <x v="0"/>
    <n v="19868.36"/>
    <n v="53763.79"/>
    <n v="0"/>
    <x v="0"/>
    <s v="DS #000325"/>
  </r>
  <r>
    <n v="22848"/>
    <n v="325"/>
    <d v="2001-03-07T00:00:00"/>
    <x v="4"/>
    <n v="9991947"/>
    <x v="8"/>
    <x v="0"/>
    <n v="10858.06"/>
    <n v="2000"/>
    <n v="1986.84"/>
    <n v="2000"/>
    <n v="5.4649999999999999"/>
    <n v="2.74"/>
    <x v="0"/>
    <n v="5480"/>
    <n v="-5450"/>
    <n v="-5414.1389999999992"/>
    <x v="1"/>
    <x v="0"/>
    <x v="1"/>
    <x v="8"/>
    <x v="0"/>
    <x v="1"/>
    <x v="0"/>
    <n v="-5376.38"/>
    <n v="-5412"/>
    <x v="0"/>
    <x v="2"/>
    <x v="0"/>
    <n v="1986.84"/>
    <n v="5376.38"/>
    <n v="0"/>
    <x v="0"/>
    <s v="DS #000325"/>
  </r>
  <r>
    <n v="22850"/>
    <n v="325"/>
    <d v="2001-03-07T00:00:00"/>
    <x v="4"/>
    <n v="9991947"/>
    <x v="8"/>
    <x v="0"/>
    <n v="70577.39"/>
    <n v="13000"/>
    <n v="12914.44"/>
    <n v="13000"/>
    <n v="5.4649999999999999"/>
    <n v="2.74"/>
    <x v="0"/>
    <n v="35620"/>
    <n v="-35425"/>
    <n v="-35191.848999999995"/>
    <x v="1"/>
    <x v="0"/>
    <x v="1"/>
    <x v="8"/>
    <x v="0"/>
    <x v="1"/>
    <x v="0"/>
    <n v="-34946.46"/>
    <n v="-35178"/>
    <x v="0"/>
    <x v="3"/>
    <x v="0"/>
    <n v="12914.44"/>
    <n v="34946.46"/>
    <n v="0"/>
    <x v="0"/>
    <s v="DS #000325"/>
  </r>
  <r>
    <n v="23777"/>
    <n v="347"/>
    <d v="2001-03-19T00:00:00"/>
    <x v="4"/>
    <n v="9992814"/>
    <x v="8"/>
    <x v="0"/>
    <n v="184021.77"/>
    <n v="40793"/>
    <n v="40524.5"/>
    <n v="40793"/>
    <n v="4.5410000000000004"/>
    <n v="2.74"/>
    <x v="0"/>
    <n v="111772.82"/>
    <n v="-73468.192999999999"/>
    <n v="-72984.624500000005"/>
    <x v="1"/>
    <x v="0"/>
    <x v="1"/>
    <x v="8"/>
    <x v="0"/>
    <x v="1"/>
    <x v="0"/>
    <n v="-72214.67"/>
    <n v="-72693.13"/>
    <x v="0"/>
    <x v="2"/>
    <x v="0"/>
    <n v="40524.5"/>
    <n v="72214.67"/>
    <n v="0"/>
    <x v="0"/>
    <s v="DS #000347"/>
  </r>
  <r>
    <n v="23778"/>
    <n v="347"/>
    <d v="2001-03-19T00:00:00"/>
    <x v="4"/>
    <n v="9992814"/>
    <x v="8"/>
    <x v="0"/>
    <n v="135333.35"/>
    <n v="30000"/>
    <n v="29802.54"/>
    <n v="30000"/>
    <n v="4.5410000000000004"/>
    <n v="2.74"/>
    <x v="0"/>
    <n v="82200"/>
    <n v="-54030"/>
    <n v="-53674.374540000004"/>
    <x v="1"/>
    <x v="0"/>
    <x v="1"/>
    <x v="8"/>
    <x v="0"/>
    <x v="1"/>
    <x v="0"/>
    <n v="-53108.13"/>
    <n v="-53460"/>
    <x v="0"/>
    <x v="0"/>
    <x v="0"/>
    <n v="29802.54"/>
    <n v="53108.13"/>
    <n v="0"/>
    <x v="0"/>
    <s v="DS #000347"/>
  </r>
  <r>
    <n v="23779"/>
    <n v="347"/>
    <d v="2001-03-19T00:00:00"/>
    <x v="4"/>
    <n v="9992814"/>
    <x v="8"/>
    <x v="0"/>
    <n v="6315.56"/>
    <n v="1400"/>
    <n v="1390.79"/>
    <n v="1400"/>
    <n v="4.5410000000000004"/>
    <n v="2.74"/>
    <x v="0"/>
    <n v="3836"/>
    <n v="-2521.4"/>
    <n v="-2504.8127899999999"/>
    <x v="1"/>
    <x v="0"/>
    <x v="1"/>
    <x v="8"/>
    <x v="0"/>
    <x v="1"/>
    <x v="0"/>
    <n v="-2478.38"/>
    <n v="-2494.8000000000002"/>
    <x v="0"/>
    <x v="0"/>
    <x v="0"/>
    <n v="1390.79"/>
    <n v="2478.38"/>
    <n v="0"/>
    <x v="0"/>
    <s v="DS #000347"/>
  </r>
  <r>
    <n v="23780"/>
    <n v="347"/>
    <d v="2001-03-19T00:00:00"/>
    <x v="4"/>
    <n v="9992814"/>
    <x v="8"/>
    <x v="0"/>
    <n v="18044.45"/>
    <n v="4000"/>
    <n v="3973.67"/>
    <n v="4000"/>
    <n v="4.5410000000000004"/>
    <n v="2.74"/>
    <x v="0"/>
    <n v="10960"/>
    <n v="-7204"/>
    <n v="-7156.579670000001"/>
    <x v="1"/>
    <x v="0"/>
    <x v="1"/>
    <x v="8"/>
    <x v="0"/>
    <x v="1"/>
    <x v="0"/>
    <n v="-7081.08"/>
    <n v="-7128"/>
    <x v="0"/>
    <x v="5"/>
    <x v="0"/>
    <n v="3973.67"/>
    <n v="7081.08"/>
    <n v="0"/>
    <x v="0"/>
    <s v="DS #000347"/>
  </r>
  <r>
    <n v="23782"/>
    <n v="347"/>
    <d v="2001-03-19T00:00:00"/>
    <x v="4"/>
    <n v="9992814"/>
    <x v="8"/>
    <x v="0"/>
    <n v="7217.78"/>
    <n v="1600"/>
    <n v="1589.47"/>
    <n v="1600"/>
    <n v="4.5410000000000004"/>
    <n v="2.74"/>
    <x v="0"/>
    <n v="4384"/>
    <n v="-2881.6"/>
    <n v="-2862.6354700000002"/>
    <x v="1"/>
    <x v="0"/>
    <x v="1"/>
    <x v="8"/>
    <x v="0"/>
    <x v="1"/>
    <x v="0"/>
    <n v="-2832.43"/>
    <n v="-2851.2"/>
    <x v="0"/>
    <x v="2"/>
    <x v="0"/>
    <n v="1589.47"/>
    <n v="2832.43"/>
    <n v="0"/>
    <x v="0"/>
    <s v="DS #000347"/>
  </r>
  <r>
    <n v="23796"/>
    <n v="348"/>
    <d v="2001-03-19T00:00:00"/>
    <x v="4"/>
    <n v="9992815"/>
    <x v="8"/>
    <x v="0"/>
    <n v="76747.509999999995"/>
    <n v="16704"/>
    <n v="16594.060000000001"/>
    <n v="16704"/>
    <n v="4.625"/>
    <n v="2.74"/>
    <x v="0"/>
    <n v="45768.959999999999"/>
    <n v="-31487.040000000001"/>
    <n v="-31279.803099999997"/>
    <x v="1"/>
    <x v="0"/>
    <x v="1"/>
    <x v="8"/>
    <x v="0"/>
    <x v="1"/>
    <x v="0"/>
    <n v="-30964.51"/>
    <n v="-31169.66"/>
    <x v="0"/>
    <x v="2"/>
    <x v="0"/>
    <n v="16594.060000000001"/>
    <n v="30964.51"/>
    <n v="0"/>
    <x v="0"/>
    <s v="DS #000348"/>
  </r>
  <r>
    <n v="23797"/>
    <n v="348"/>
    <d v="2001-03-19T00:00:00"/>
    <x v="4"/>
    <n v="9992815"/>
    <x v="8"/>
    <x v="0"/>
    <n v="22972.79"/>
    <n v="5000"/>
    <n v="4967.09"/>
    <n v="5000"/>
    <n v="4.625"/>
    <n v="2.74"/>
    <x v="0"/>
    <n v="13700"/>
    <n v="-9425"/>
    <n v="-9362.9646499999999"/>
    <x v="1"/>
    <x v="0"/>
    <x v="1"/>
    <x v="8"/>
    <x v="0"/>
    <x v="1"/>
    <x v="0"/>
    <n v="-9268.59"/>
    <n v="-9330"/>
    <x v="0"/>
    <x v="5"/>
    <x v="0"/>
    <n v="4967.09"/>
    <n v="9268.59"/>
    <n v="0"/>
    <x v="0"/>
    <s v="DS #000348"/>
  </r>
  <r>
    <n v="23905"/>
    <n v="373"/>
    <d v="2001-03-30T00:00:00"/>
    <x v="4"/>
    <n v="9992906"/>
    <x v="8"/>
    <x v="0"/>
    <n v="68009.399999999994"/>
    <n v="15000"/>
    <n v="14901.27"/>
    <n v="15000"/>
    <n v="4.5640000000000001"/>
    <n v="2.74"/>
    <x v="0"/>
    <n v="41100"/>
    <n v="-27360"/>
    <n v="-27179.91648"/>
    <x v="1"/>
    <x v="0"/>
    <x v="1"/>
    <x v="8"/>
    <x v="0"/>
    <x v="1"/>
    <x v="0"/>
    <n v="-26896.79"/>
    <n v="-27075"/>
    <x v="0"/>
    <x v="0"/>
    <x v="0"/>
    <n v="14901.27"/>
    <n v="26896.79"/>
    <n v="0"/>
    <x v="0"/>
    <s v="DS#000373"/>
  </r>
  <r>
    <n v="23913"/>
    <n v="373"/>
    <d v="2001-03-30T00:00:00"/>
    <x v="4"/>
    <n v="9992906"/>
    <x v="8"/>
    <x v="0"/>
    <n v="18135.84"/>
    <n v="4000"/>
    <n v="3973.67"/>
    <n v="4000"/>
    <n v="4.5640000000000001"/>
    <n v="2.74"/>
    <x v="0"/>
    <n v="10960"/>
    <n v="-7296"/>
    <n v="-7247.97408"/>
    <x v="1"/>
    <x v="0"/>
    <x v="1"/>
    <x v="8"/>
    <x v="0"/>
    <x v="1"/>
    <x v="0"/>
    <n v="-7172.48"/>
    <n v="-7220"/>
    <x v="0"/>
    <x v="2"/>
    <x v="0"/>
    <n v="3973.67"/>
    <n v="7172.48"/>
    <n v="0"/>
    <x v="0"/>
    <s v="DS#000373"/>
  </r>
  <r>
    <n v="23916"/>
    <n v="359"/>
    <d v="2001-03-30T00:00:00"/>
    <x v="4"/>
    <n v="9992882"/>
    <x v="8"/>
    <x v="0"/>
    <n v="43594.94"/>
    <n v="9266"/>
    <n v="9205.01"/>
    <n v="9266"/>
    <n v="4.7359999999999998"/>
    <n v="2.74"/>
    <x v="0"/>
    <n v="25388.84"/>
    <n v="-18494.935999999994"/>
    <n v="-18373.199959999998"/>
    <x v="1"/>
    <x v="0"/>
    <x v="1"/>
    <x v="8"/>
    <x v="0"/>
    <x v="1"/>
    <x v="0"/>
    <n v="-18198.310000000001"/>
    <n v="-18318.88"/>
    <x v="0"/>
    <x v="7"/>
    <x v="0"/>
    <n v="9205.01"/>
    <n v="18198.310000000001"/>
    <n v="0"/>
    <x v="0"/>
    <s v="DS #000359"/>
  </r>
  <r>
    <n v="23917"/>
    <n v="373"/>
    <d v="2001-03-30T00:00:00"/>
    <x v="4"/>
    <n v="9992906"/>
    <x v="8"/>
    <x v="0"/>
    <n v="93168.35"/>
    <n v="20549"/>
    <n v="20413.75"/>
    <n v="20549"/>
    <n v="4.5640000000000001"/>
    <n v="2.74"/>
    <x v="0"/>
    <n v="56304.26"/>
    <n v="-37481.375999999997"/>
    <n v="-37234.68"/>
    <x v="1"/>
    <x v="0"/>
    <x v="1"/>
    <x v="8"/>
    <x v="0"/>
    <x v="1"/>
    <x v="0"/>
    <n v="-36846.82"/>
    <n v="-37090.949999999997"/>
    <x v="0"/>
    <x v="7"/>
    <x v="0"/>
    <n v="20413.75"/>
    <n v="36846.82"/>
    <n v="0"/>
    <x v="0"/>
    <s v="DS#000373"/>
  </r>
  <r>
    <n v="23925"/>
    <n v="360"/>
    <d v="2001-03-30T00:00:00"/>
    <x v="4"/>
    <n v="9992884"/>
    <x v="8"/>
    <x v="0"/>
    <n v="55726.33"/>
    <n v="11847"/>
    <n v="11769.02"/>
    <n v="11847"/>
    <n v="4.7350000000000003"/>
    <n v="2.74"/>
    <x v="0"/>
    <n v="32460.78"/>
    <n v="-23634.765000000003"/>
    <n v="-23479.194900000002"/>
    <x v="1"/>
    <x v="0"/>
    <x v="1"/>
    <x v="8"/>
    <x v="0"/>
    <x v="1"/>
    <x v="0"/>
    <n v="-23255.59"/>
    <n v="-23409.67"/>
    <x v="0"/>
    <x v="3"/>
    <x v="0"/>
    <n v="11769.02"/>
    <n v="23255.59"/>
    <n v="0"/>
    <x v="0"/>
    <s v="DS #000360"/>
  </r>
  <r>
    <n v="23933"/>
    <n v="375"/>
    <d v="2001-03-30T00:00:00"/>
    <x v="4"/>
    <n v="9992899"/>
    <x v="8"/>
    <x v="0"/>
    <n v="45965.46"/>
    <n v="10000"/>
    <n v="9934.18"/>
    <n v="10000"/>
    <n v="4.6269999999999998"/>
    <n v="2.74"/>
    <x v="0"/>
    <n v="27400"/>
    <n v="-18870"/>
    <n v="-18745.797659999997"/>
    <x v="1"/>
    <x v="0"/>
    <x v="1"/>
    <x v="8"/>
    <x v="0"/>
    <x v="1"/>
    <x v="0"/>
    <n v="-18557.05"/>
    <n v="-18680"/>
    <x v="0"/>
    <x v="5"/>
    <x v="0"/>
    <n v="9934.18"/>
    <n v="18557.05"/>
    <n v="0"/>
    <x v="0"/>
    <s v="DS#000375"/>
  </r>
  <r>
    <n v="23935"/>
    <n v="375"/>
    <d v="2001-03-30T00:00:00"/>
    <x v="4"/>
    <n v="9992899"/>
    <x v="8"/>
    <x v="0"/>
    <n v="234102.06"/>
    <n v="50930"/>
    <n v="50594.78"/>
    <n v="50930"/>
    <n v="4.6269999999999998"/>
    <n v="2.74"/>
    <x v="0"/>
    <n v="139548.20000000001"/>
    <n v="-96104.91"/>
    <n v="-95472.349859999973"/>
    <x v="1"/>
    <x v="0"/>
    <x v="1"/>
    <x v="8"/>
    <x v="0"/>
    <x v="1"/>
    <x v="0"/>
    <n v="-94511.06"/>
    <n v="-95137.24"/>
    <x v="0"/>
    <x v="6"/>
    <x v="0"/>
    <n v="50594.78"/>
    <n v="94511.06"/>
    <n v="0"/>
    <x v="0"/>
    <s v="DS#000375"/>
  </r>
  <r>
    <n v="24140"/>
    <n v="404"/>
    <d v="2001-04-11T00:00:00"/>
    <x v="4"/>
    <n v="9993134"/>
    <x v="8"/>
    <x v="0"/>
    <n v="189941.54"/>
    <n v="40000"/>
    <n v="39736.720000000001"/>
    <n v="40000"/>
    <n v="4.78"/>
    <n v="2.74"/>
    <x v="0"/>
    <n v="109600"/>
    <n v="-81600"/>
    <n v="-81062.908800000005"/>
    <x v="1"/>
    <x v="0"/>
    <x v="1"/>
    <x v="8"/>
    <x v="0"/>
    <x v="1"/>
    <x v="0"/>
    <n v="-80307.92"/>
    <n v="-80840"/>
    <x v="0"/>
    <x v="0"/>
    <x v="0"/>
    <n v="39736.720000000001"/>
    <n v="80307.92"/>
    <n v="0"/>
    <x v="0"/>
    <s v="DS #000404"/>
  </r>
  <r>
    <n v="24141"/>
    <n v="404"/>
    <d v="2001-04-11T00:00:00"/>
    <x v="4"/>
    <n v="9993135"/>
    <x v="8"/>
    <x v="0"/>
    <n v="31012.7"/>
    <n v="6531"/>
    <n v="6488.01"/>
    <n v="6531"/>
    <n v="4.78"/>
    <n v="2.74"/>
    <x v="0"/>
    <n v="17894.939999999999"/>
    <n v="-13323.24"/>
    <n v="-13235.5404"/>
    <x v="1"/>
    <x v="0"/>
    <x v="1"/>
    <x v="8"/>
    <x v="0"/>
    <x v="1"/>
    <x v="0"/>
    <n v="-13112.28"/>
    <n v="-13199.15"/>
    <x v="0"/>
    <x v="7"/>
    <x v="0"/>
    <n v="6488.01"/>
    <n v="13112.28"/>
    <n v="0"/>
    <x v="0"/>
    <s v="DS #000404"/>
  </r>
  <r>
    <n v="24148"/>
    <n v="407"/>
    <d v="2001-04-12T00:00:00"/>
    <x v="4"/>
    <n v="9993142"/>
    <x v="8"/>
    <x v="0"/>
    <n v="9462.9"/>
    <n v="2000"/>
    <n v="1986.84"/>
    <n v="2000"/>
    <n v="4.7628000000000004"/>
    <n v="2.74"/>
    <x v="0"/>
    <n v="5480"/>
    <n v="-4045.6"/>
    <n v="-4018.9799520000001"/>
    <x v="1"/>
    <x v="0"/>
    <x v="1"/>
    <x v="8"/>
    <x v="0"/>
    <x v="1"/>
    <x v="0"/>
    <n v="-3981.22"/>
    <n v="-4007.6"/>
    <x v="0"/>
    <x v="6"/>
    <x v="0"/>
    <n v="1986.84"/>
    <n v="3981.22"/>
    <n v="0"/>
    <x v="0"/>
    <s v="DS #000407"/>
  </r>
  <r>
    <n v="24151"/>
    <n v="407"/>
    <d v="2001-04-12T00:00:00"/>
    <x v="4"/>
    <n v="9993142"/>
    <x v="8"/>
    <x v="0"/>
    <n v="18926.599999999999"/>
    <n v="4000"/>
    <n v="3973.67"/>
    <n v="4000"/>
    <n v="4.7629999999999999"/>
    <n v="2.74"/>
    <x v="0"/>
    <n v="10960"/>
    <n v="-8092"/>
    <n v="-8038.7344099999991"/>
    <x v="1"/>
    <x v="0"/>
    <x v="1"/>
    <x v="8"/>
    <x v="0"/>
    <x v="1"/>
    <x v="0"/>
    <n v="-7963.24"/>
    <n v="-8016"/>
    <x v="0"/>
    <x v="7"/>
    <x v="0"/>
    <n v="3973.67"/>
    <n v="7963.24"/>
    <n v="0"/>
    <x v="0"/>
    <s v="DS #000407"/>
  </r>
  <r>
    <n v="24153"/>
    <n v="407"/>
    <d v="2001-04-12T00:00:00"/>
    <x v="4"/>
    <n v="9993142"/>
    <x v="8"/>
    <x v="0"/>
    <n v="28388.71"/>
    <n v="6000"/>
    <n v="5960.51"/>
    <n v="6000"/>
    <n v="4.7628000000000004"/>
    <n v="2.74"/>
    <x v="0"/>
    <n v="16440"/>
    <n v="-12136.8"/>
    <n v="-12056.919628000001"/>
    <x v="1"/>
    <x v="0"/>
    <x v="1"/>
    <x v="8"/>
    <x v="0"/>
    <x v="1"/>
    <x v="0"/>
    <n v="-11943.67"/>
    <n v="-12022.8"/>
    <x v="0"/>
    <x v="2"/>
    <x v="0"/>
    <n v="5960.51"/>
    <n v="11943.67"/>
    <n v="0"/>
    <x v="0"/>
    <s v="DS #000407"/>
  </r>
  <r>
    <n v="24154"/>
    <n v="407"/>
    <d v="2001-04-12T00:00:00"/>
    <x v="4"/>
    <n v="9993142"/>
    <x v="8"/>
    <x v="0"/>
    <n v="50711.7"/>
    <n v="10718"/>
    <n v="10647.46"/>
    <n v="10718"/>
    <n v="4.7628000000000004"/>
    <n v="2.74"/>
    <x v="0"/>
    <n v="29367.32"/>
    <n v="-21680.370400000003"/>
    <n v="-21537.682088000001"/>
    <x v="1"/>
    <x v="0"/>
    <x v="1"/>
    <x v="8"/>
    <x v="0"/>
    <x v="1"/>
    <x v="0"/>
    <n v="-21335.37"/>
    <n v="-21476.73"/>
    <x v="0"/>
    <x v="0"/>
    <x v="0"/>
    <n v="10647.46"/>
    <n v="21335.37"/>
    <n v="0"/>
    <x v="0"/>
    <s v="DS #000407"/>
  </r>
  <r>
    <n v="24193"/>
    <n v="408"/>
    <d v="2001-04-17T00:00:00"/>
    <x v="4"/>
    <n v="9993174"/>
    <x v="8"/>
    <x v="0"/>
    <n v="238140.82"/>
    <n v="49264"/>
    <n v="48939.75"/>
    <n v="49264"/>
    <n v="4.8659999999999997"/>
    <n v="2.74"/>
    <x v="0"/>
    <n v="134983.35999999999"/>
    <n v="-104735.26399999997"/>
    <n v="-104045.90849999998"/>
    <x v="1"/>
    <x v="0"/>
    <x v="1"/>
    <x v="8"/>
    <x v="0"/>
    <x v="1"/>
    <x v="0"/>
    <n v="-103116.05"/>
    <n v="-103799.25"/>
    <x v="0"/>
    <x v="0"/>
    <x v="0"/>
    <n v="48939.75"/>
    <n v="103116.05"/>
    <n v="0"/>
    <x v="0"/>
    <s v="DS #000408"/>
  </r>
  <r>
    <n v="24224"/>
    <n v="412"/>
    <d v="2001-04-18T00:00:00"/>
    <x v="4"/>
    <n v="9993198"/>
    <x v="8"/>
    <x v="0"/>
    <n v="165707.03"/>
    <n v="35370"/>
    <n v="35137.199999999997"/>
    <n v="35370"/>
    <n v="4.7160000000000002"/>
    <n v="2.74"/>
    <x v="0"/>
    <n v="96913.8"/>
    <n v="-69891.12"/>
    <n v="-69431.107199999999"/>
    <x v="1"/>
    <x v="0"/>
    <x v="1"/>
    <x v="8"/>
    <x v="0"/>
    <x v="1"/>
    <x v="0"/>
    <n v="-68763.5"/>
    <n v="-69219.09"/>
    <x v="0"/>
    <x v="2"/>
    <x v="0"/>
    <n v="35137.199999999997"/>
    <n v="68763.5"/>
    <n v="0"/>
    <x v="0"/>
    <s v="DS#000412"/>
  </r>
  <r>
    <n v="24448"/>
    <n v="404"/>
    <d v="2001-04-26T00:00:00"/>
    <x v="4"/>
    <n v="9993133"/>
    <x v="8"/>
    <x v="0"/>
    <n v="142456.15"/>
    <n v="30000"/>
    <n v="29802.54"/>
    <n v="30000"/>
    <n v="4.78"/>
    <n v="2.74"/>
    <x v="0"/>
    <n v="82200"/>
    <n v="-61200"/>
    <n v="-60797.181600000004"/>
    <x v="1"/>
    <x v="0"/>
    <x v="1"/>
    <x v="8"/>
    <x v="0"/>
    <x v="1"/>
    <x v="0"/>
    <n v="-60230.94"/>
    <n v="-60630"/>
    <x v="0"/>
    <x v="2"/>
    <x v="0"/>
    <n v="29802.54"/>
    <n v="60230.94"/>
    <n v="0"/>
    <x v="0"/>
    <s v="DS #000404"/>
  </r>
  <r>
    <n v="24454"/>
    <n v="438"/>
    <d v="2001-04-26T00:00:00"/>
    <x v="4"/>
    <n v="9993419"/>
    <x v="8"/>
    <x v="0"/>
    <n v="1451.25"/>
    <n v="316"/>
    <n v="313.92"/>
    <n v="316"/>
    <n v="4.6230000000000002"/>
    <n v="2.74"/>
    <x v="0"/>
    <n v="865.84"/>
    <n v="-595.02800000000002"/>
    <n v="-591.11135999999999"/>
    <x v="1"/>
    <x v="0"/>
    <x v="1"/>
    <x v="8"/>
    <x v="0"/>
    <x v="1"/>
    <x v="0"/>
    <n v="-585.15"/>
    <n v="-589.02"/>
    <x v="0"/>
    <x v="1"/>
    <x v="0"/>
    <n v="313.92"/>
    <n v="585.15"/>
    <n v="0"/>
    <x v="0"/>
    <s v="DS #000438"/>
  </r>
  <r>
    <n v="24748"/>
    <n v="529"/>
    <d v="2001-05-17T00:00:00"/>
    <x v="4"/>
    <n v="9993675"/>
    <x v="8"/>
    <x v="0"/>
    <n v="322591.69"/>
    <n v="75889"/>
    <n v="75389.509999999995"/>
    <n v="75889"/>
    <n v="4.2789999999999999"/>
    <n v="2.74"/>
    <x v="0"/>
    <n v="207935.86"/>
    <n v="-116793.17099999997"/>
    <n v="-116024.45588999997"/>
    <x v="1"/>
    <x v="0"/>
    <x v="1"/>
    <x v="8"/>
    <x v="0"/>
    <x v="1"/>
    <x v="0"/>
    <n v="-114592.05"/>
    <n v="-115351.28"/>
    <x v="0"/>
    <x v="0"/>
    <x v="0"/>
    <n v="75389.509999999995"/>
    <n v="114592.05"/>
    <n v="0"/>
    <x v="0"/>
    <m/>
  </r>
  <r>
    <n v="24826"/>
    <n v="538"/>
    <d v="2001-05-23T00:00:00"/>
    <x v="4"/>
    <n v="9993710"/>
    <x v="8"/>
    <x v="0"/>
    <n v="4994906.16"/>
    <n v="1200000"/>
    <n v="1192101.71"/>
    <n v="1200000"/>
    <n v="4.1900000000000004"/>
    <n v="2.74"/>
    <x v="0"/>
    <n v="3288000"/>
    <n v="-1740000"/>
    <n v="-1728547.4795000001"/>
    <x v="1"/>
    <x v="0"/>
    <x v="1"/>
    <x v="8"/>
    <x v="0"/>
    <x v="1"/>
    <x v="0"/>
    <n v="-1705897.55"/>
    <n v="-1717200"/>
    <x v="0"/>
    <x v="11"/>
    <x v="0"/>
    <n v="1192101.71"/>
    <n v="1705897.55"/>
    <n v="0"/>
    <x v="0"/>
    <m/>
  </r>
  <r>
    <n v="24869"/>
    <n v="549"/>
    <d v="2001-05-24T00:00:00"/>
    <x v="4"/>
    <n v="9993753"/>
    <x v="8"/>
    <x v="0"/>
    <n v="79610.740000000005"/>
    <n v="19000"/>
    <n v="18874.939999999999"/>
    <n v="19000"/>
    <n v="4.2178000000000004"/>
    <n v="2.74"/>
    <x v="0"/>
    <n v="52060"/>
    <n v="-28078.2"/>
    <n v="-27893.386332000002"/>
    <x v="1"/>
    <x v="0"/>
    <x v="1"/>
    <x v="8"/>
    <x v="0"/>
    <x v="1"/>
    <x v="0"/>
    <n v="-27534.77"/>
    <n v="-27717.200000000001"/>
    <x v="0"/>
    <x v="2"/>
    <x v="0"/>
    <n v="18874.939999999999"/>
    <n v="27534.77"/>
    <n v="0"/>
    <x v="0"/>
    <m/>
  </r>
  <r>
    <n v="24870"/>
    <n v="549"/>
    <d v="2001-05-24T00:00:00"/>
    <x v="4"/>
    <n v="9993754"/>
    <x v="8"/>
    <x v="0"/>
    <n v="188526.61"/>
    <n v="44994"/>
    <n v="44697.85"/>
    <n v="44994"/>
    <n v="4.2178000000000004"/>
    <n v="2.74"/>
    <x v="0"/>
    <n v="123283.56"/>
    <n v="-66492.133200000011"/>
    <n v="-66054.482730000003"/>
    <x v="1"/>
    <x v="0"/>
    <x v="1"/>
    <x v="8"/>
    <x v="0"/>
    <x v="1"/>
    <x v="0"/>
    <n v="-65205.23"/>
    <n v="-65637.25"/>
    <x v="0"/>
    <x v="0"/>
    <x v="0"/>
    <n v="44697.85"/>
    <n v="65205.23"/>
    <n v="0"/>
    <x v="0"/>
    <m/>
  </r>
  <r>
    <n v="25038"/>
    <n v="596"/>
    <d v="2001-06-04T00:00:00"/>
    <x v="4"/>
    <n v="9993895"/>
    <x v="8"/>
    <x v="0"/>
    <n v="80869.27"/>
    <n v="20433"/>
    <n v="20298.509999999998"/>
    <n v="20433"/>
    <n v="3.984"/>
    <n v="2.74"/>
    <x v="0"/>
    <n v="55986.42"/>
    <n v="-25418.651999999995"/>
    <n v="-25251.346439999994"/>
    <x v="1"/>
    <x v="0"/>
    <x v="1"/>
    <x v="8"/>
    <x v="0"/>
    <x v="1"/>
    <x v="0"/>
    <n v="-24865.68"/>
    <n v="-25030.42"/>
    <x v="0"/>
    <x v="4"/>
    <x v="0"/>
    <n v="20298.509999999998"/>
    <n v="24865.68"/>
    <n v="0"/>
    <x v="0"/>
    <m/>
  </r>
  <r>
    <n v="25059"/>
    <n v="479"/>
    <d v="2001-06-06T00:00:00"/>
    <x v="4"/>
    <n v="9993568"/>
    <x v="8"/>
    <x v="0"/>
    <n v="294693.84000000003"/>
    <n v="69668"/>
    <n v="69209.45"/>
    <n v="69668"/>
    <n v="4.258"/>
    <n v="2.74"/>
    <x v="0"/>
    <n v="190890.32"/>
    <n v="-105756.02399999999"/>
    <n v="-105059.94509999998"/>
    <x v="1"/>
    <x v="0"/>
    <x v="1"/>
    <x v="8"/>
    <x v="0"/>
    <x v="1"/>
    <x v="0"/>
    <n v="-103744.97"/>
    <n v="-104432.33"/>
    <x v="0"/>
    <x v="0"/>
    <x v="0"/>
    <n v="69209.45"/>
    <n v="103744.97"/>
    <n v="0"/>
    <x v="0"/>
    <s v="DS #000479"/>
  </r>
  <r>
    <n v="25069"/>
    <n v="593"/>
    <d v="2001-06-06T00:00:00"/>
    <x v="4"/>
    <n v="9993887"/>
    <x v="8"/>
    <x v="0"/>
    <n v="104957.63"/>
    <n v="26055"/>
    <n v="25883.51"/>
    <n v="26055"/>
    <n v="4.0549999999999997"/>
    <n v="2.74"/>
    <x v="0"/>
    <n v="71390.7"/>
    <n v="-34262.32499999999"/>
    <n v="-34036.815649999982"/>
    <x v="1"/>
    <x v="0"/>
    <x v="1"/>
    <x v="8"/>
    <x v="0"/>
    <x v="1"/>
    <x v="0"/>
    <n v="-33545.03"/>
    <n v="-33767.279999999999"/>
    <x v="0"/>
    <x v="2"/>
    <x v="0"/>
    <n v="25883.51"/>
    <n v="33545.03"/>
    <n v="0"/>
    <x v="0"/>
    <m/>
  </r>
  <r>
    <n v="25071"/>
    <n v="445"/>
    <d v="2001-06-06T00:00:00"/>
    <x v="4"/>
    <n v="9993440"/>
    <x v="8"/>
    <x v="0"/>
    <n v="178123.6"/>
    <n v="39321"/>
    <n v="39062.19"/>
    <n v="39321"/>
    <n v="4.5599999999999996"/>
    <n v="2.74"/>
    <x v="0"/>
    <n v="107739.54"/>
    <n v="-71564.22"/>
    <n v="-71093.185799999977"/>
    <x v="1"/>
    <x v="0"/>
    <x v="1"/>
    <x v="8"/>
    <x v="0"/>
    <x v="1"/>
    <x v="0"/>
    <n v="-70351.009999999995"/>
    <n v="-70817.119999999995"/>
    <x v="0"/>
    <x v="0"/>
    <x v="0"/>
    <n v="39062.19"/>
    <n v="70351.009999999995"/>
    <n v="0"/>
    <x v="0"/>
    <s v="DS #000445"/>
  </r>
  <r>
    <n v="25181"/>
    <n v="621"/>
    <d v="2001-06-13T00:00:00"/>
    <x v="4"/>
    <n v="9994009"/>
    <x v="8"/>
    <x v="0"/>
    <n v="133497.03"/>
    <n v="32816"/>
    <n v="32600.01"/>
    <n v="32816"/>
    <n v="4.0949999999999998"/>
    <n v="2.74"/>
    <x v="0"/>
    <n v="89915.839999999997"/>
    <n v="-44465.68"/>
    <n v="-44173.013549999981"/>
    <x v="1"/>
    <x v="0"/>
    <x v="1"/>
    <x v="8"/>
    <x v="0"/>
    <x v="1"/>
    <x v="0"/>
    <n v="-43553.61"/>
    <n v="-43842.18"/>
    <x v="0"/>
    <x v="0"/>
    <x v="0"/>
    <n v="32600.01"/>
    <n v="43553.61"/>
    <n v="0"/>
    <x v="0"/>
    <m/>
  </r>
  <r>
    <n v="25182"/>
    <n v="621"/>
    <d v="2001-06-13T00:00:00"/>
    <x v="4"/>
    <n v="9994008"/>
    <x v="8"/>
    <x v="0"/>
    <n v="141230.39000000001"/>
    <n v="34717"/>
    <n v="34488.5"/>
    <n v="34717"/>
    <n v="4.0949999999999998"/>
    <n v="2.74"/>
    <x v="0"/>
    <n v="95124.58"/>
    <n v="-47041.534999999982"/>
    <n v="-46731.917499999981"/>
    <x v="1"/>
    <x v="0"/>
    <x v="1"/>
    <x v="8"/>
    <x v="0"/>
    <x v="1"/>
    <x v="0"/>
    <n v="-46076.63"/>
    <n v="-46381.91"/>
    <x v="0"/>
    <x v="2"/>
    <x v="0"/>
    <n v="34488.5"/>
    <n v="46076.63"/>
    <n v="0"/>
    <x v="0"/>
    <m/>
  </r>
  <r>
    <n v="25183"/>
    <n v="621"/>
    <d v="2001-06-13T00:00:00"/>
    <x v="4"/>
    <n v="9994010"/>
    <x v="8"/>
    <x v="0"/>
    <n v="42279.21"/>
    <n v="10393"/>
    <n v="10324.59"/>
    <n v="10393"/>
    <n v="4.0949999999999998"/>
    <n v="2.74"/>
    <x v="0"/>
    <n v="28476.82"/>
    <n v="-14082.514999999996"/>
    <n v="-13989.819449999995"/>
    <x v="1"/>
    <x v="0"/>
    <x v="1"/>
    <x v="8"/>
    <x v="0"/>
    <x v="1"/>
    <x v="0"/>
    <n v="-13793.66"/>
    <n v="-13885.05"/>
    <x v="0"/>
    <x v="7"/>
    <x v="0"/>
    <n v="10324.59"/>
    <n v="13793.66"/>
    <n v="0"/>
    <x v="0"/>
    <m/>
  </r>
  <r>
    <n v="25184"/>
    <n v="621"/>
    <d v="2001-06-13T00:00:00"/>
    <x v="4"/>
    <n v="9994011"/>
    <x v="8"/>
    <x v="0"/>
    <n v="598"/>
    <n v="147"/>
    <n v="146.03"/>
    <n v="147"/>
    <n v="4.0949999999999998"/>
    <n v="2.74"/>
    <x v="0"/>
    <n v="402.78"/>
    <n v="-199.185"/>
    <n v="-197.87064999999993"/>
    <x v="1"/>
    <x v="0"/>
    <x v="1"/>
    <x v="8"/>
    <x v="0"/>
    <x v="1"/>
    <x v="0"/>
    <n v="-195.1"/>
    <n v="-196.39"/>
    <x v="0"/>
    <x v="5"/>
    <x v="0"/>
    <n v="146.03"/>
    <n v="195.1"/>
    <n v="0"/>
    <x v="0"/>
    <m/>
  </r>
  <r>
    <n v="25185"/>
    <n v="621"/>
    <d v="2001-06-13T00:00:00"/>
    <x v="4"/>
    <n v="9994012"/>
    <x v="8"/>
    <x v="0"/>
    <n v="805.47"/>
    <n v="198"/>
    <n v="196.7"/>
    <n v="198"/>
    <n v="4.0949999999999998"/>
    <n v="2.74"/>
    <x v="0"/>
    <n v="542.52"/>
    <n v="-268.29000000000002"/>
    <n v="-266.52849999999989"/>
    <x v="1"/>
    <x v="0"/>
    <x v="1"/>
    <x v="8"/>
    <x v="0"/>
    <x v="1"/>
    <x v="0"/>
    <n v="-262.79000000000002"/>
    <n v="-264.52999999999997"/>
    <x v="0"/>
    <x v="6"/>
    <x v="0"/>
    <n v="196.7"/>
    <n v="262.79000000000002"/>
    <n v="0"/>
    <x v="0"/>
    <m/>
  </r>
  <r>
    <n v="25296"/>
    <n v="665"/>
    <d v="2001-06-21T00:00:00"/>
    <x v="4"/>
    <n v="9994111"/>
    <x v="8"/>
    <x v="0"/>
    <n v="36006.44"/>
    <n v="10000"/>
    <n v="9934.18"/>
    <n v="10000"/>
    <n v="3.6244999999999998"/>
    <n v="2.74"/>
    <x v="0"/>
    <n v="27400"/>
    <n v="-8845"/>
    <n v="-8786.7822099999958"/>
    <x v="1"/>
    <x v="0"/>
    <x v="1"/>
    <x v="8"/>
    <x v="0"/>
    <x v="1"/>
    <x v="0"/>
    <n v="-8598.0300000000007"/>
    <n v="-8655"/>
    <x v="0"/>
    <x v="0"/>
    <x v="0"/>
    <n v="9934.18"/>
    <n v="8598.0300000000007"/>
    <n v="0"/>
    <x v="0"/>
    <m/>
  </r>
  <r>
    <n v="26646"/>
    <n v="725"/>
    <d v="2001-07-09T00:00:00"/>
    <x v="4"/>
    <n v="9995438"/>
    <x v="8"/>
    <x v="0"/>
    <n v="129677.27"/>
    <n v="36422"/>
    <n v="36182.269999999997"/>
    <n v="36422"/>
    <n v="3.5840000000000001"/>
    <n v="2.74"/>
    <x v="0"/>
    <n v="99796.28"/>
    <n v="-30740.167999999994"/>
    <n v="-30537.835879999991"/>
    <x v="1"/>
    <x v="0"/>
    <x v="1"/>
    <x v="8"/>
    <x v="0"/>
    <x v="1"/>
    <x v="0"/>
    <n v="-29850.38"/>
    <n v="-30048.15"/>
    <x v="0"/>
    <x v="0"/>
    <x v="0"/>
    <n v="36182.269999999997"/>
    <n v="29850.38"/>
    <n v="0"/>
    <x v="0"/>
    <m/>
  </r>
  <r>
    <n v="26703"/>
    <n v="736"/>
    <d v="2001-07-13T00:00:00"/>
    <x v="4"/>
    <n v="9995492"/>
    <x v="8"/>
    <x v="0"/>
    <n v="260772.25"/>
    <n v="70000"/>
    <n v="69539.27"/>
    <n v="70000"/>
    <n v="3.75"/>
    <n v="2.74"/>
    <x v="0"/>
    <n v="191800"/>
    <n v="-70700"/>
    <n v="-70234.662699999986"/>
    <x v="1"/>
    <x v="0"/>
    <x v="1"/>
    <x v="8"/>
    <x v="0"/>
    <x v="1"/>
    <x v="0"/>
    <n v="-68913.41"/>
    <n v="-69370"/>
    <x v="0"/>
    <x v="1"/>
    <x v="0"/>
    <n v="69539.27"/>
    <n v="68913.41"/>
    <n v="0"/>
    <x v="0"/>
    <m/>
  </r>
  <r>
    <n v="26732"/>
    <n v="747"/>
    <d v="2001-07-16T00:00:00"/>
    <x v="4"/>
    <n v="9995521"/>
    <x v="8"/>
    <x v="0"/>
    <n v="286844.51"/>
    <n v="79000"/>
    <n v="78480.03"/>
    <n v="79000"/>
    <n v="3.6549999999999998"/>
    <n v="2.74"/>
    <x v="0"/>
    <n v="216460"/>
    <n v="-72285"/>
    <n v="-71809.227449999962"/>
    <x v="1"/>
    <x v="0"/>
    <x v="1"/>
    <x v="8"/>
    <x v="0"/>
    <x v="1"/>
    <x v="0"/>
    <n v="-70318.11"/>
    <n v="-70784"/>
    <x v="0"/>
    <x v="2"/>
    <x v="0"/>
    <n v="78480.03"/>
    <n v="70318.11"/>
    <n v="0"/>
    <x v="0"/>
    <m/>
  </r>
  <r>
    <n v="26849"/>
    <n v="768"/>
    <d v="2001-07-26T00:00:00"/>
    <x v="4"/>
    <n v="9995637"/>
    <x v="8"/>
    <x v="0"/>
    <n v="86679.95"/>
    <n v="24271"/>
    <n v="24111.25"/>
    <n v="24271"/>
    <n v="3.5950000000000002"/>
    <n v="2.74"/>
    <x v="0"/>
    <n v="66502.539999999994"/>
    <n v="-20751.704999999998"/>
    <n v="-20615.118749999998"/>
    <x v="1"/>
    <x v="0"/>
    <x v="1"/>
    <x v="8"/>
    <x v="0"/>
    <x v="1"/>
    <x v="0"/>
    <n v="-20157.009999999998"/>
    <n v="-20290.560000000001"/>
    <x v="0"/>
    <x v="2"/>
    <x v="0"/>
    <n v="24111.25"/>
    <n v="20157.009999999998"/>
    <n v="0"/>
    <x v="0"/>
    <m/>
  </r>
  <r>
    <n v="26851"/>
    <n v="709"/>
    <d v="2001-07-27T00:00:00"/>
    <x v="4"/>
    <n v="9994223"/>
    <x v="8"/>
    <x v="0"/>
    <n v="335848.95"/>
    <n v="95962"/>
    <n v="95330.39"/>
    <n v="95962"/>
    <n v="3.5230000000000001"/>
    <n v="2.74"/>
    <x v="0"/>
    <n v="262935.88"/>
    <n v="-75138.245999999999"/>
    <n v="-74643.695369999987"/>
    <x v="1"/>
    <x v="0"/>
    <x v="1"/>
    <x v="8"/>
    <x v="0"/>
    <x v="1"/>
    <x v="0"/>
    <n v="-72832.42"/>
    <n v="-73314.97"/>
    <x v="0"/>
    <x v="2"/>
    <x v="0"/>
    <n v="95330.39"/>
    <n v="72832.42"/>
    <n v="0"/>
    <x v="0"/>
    <m/>
  </r>
  <r>
    <n v="27127"/>
    <n v="821"/>
    <d v="2001-08-15T00:00:00"/>
    <x v="4"/>
    <n v="9995822"/>
    <x v="8"/>
    <x v="0"/>
    <n v="507926.72"/>
    <n v="146000"/>
    <n v="145039.04000000001"/>
    <n v="146000"/>
    <n v="3.5019999999999998"/>
    <n v="2.74"/>
    <x v="0"/>
    <n v="400040"/>
    <n v="-111252"/>
    <n v="-110519.74847999994"/>
    <x v="1"/>
    <x v="0"/>
    <x v="1"/>
    <x v="8"/>
    <x v="0"/>
    <x v="1"/>
    <x v="0"/>
    <n v="-107764.01"/>
    <n v="-108478"/>
    <x v="0"/>
    <x v="0"/>
    <x v="0"/>
    <n v="145039.04000000001"/>
    <n v="107764.01"/>
    <n v="0"/>
    <x v="0"/>
    <m/>
  </r>
  <r>
    <n v="27131"/>
    <n v="821"/>
    <d v="2001-08-15T00:00:00"/>
    <x v="4"/>
    <n v="9995826"/>
    <x v="8"/>
    <x v="0"/>
    <n v="35460.94"/>
    <n v="10193"/>
    <n v="10125.91"/>
    <n v="10193"/>
    <n v="3.5019999999999998"/>
    <n v="2.74"/>
    <x v="0"/>
    <n v="27928.82"/>
    <n v="-7767.0659999999953"/>
    <n v="-7715.9434199999951"/>
    <x v="1"/>
    <x v="0"/>
    <x v="1"/>
    <x v="8"/>
    <x v="0"/>
    <x v="1"/>
    <x v="0"/>
    <n v="-7523.55"/>
    <n v="-7573.4"/>
    <x v="0"/>
    <x v="8"/>
    <x v="0"/>
    <n v="10125.91"/>
    <n v="7523.55"/>
    <n v="0"/>
    <x v="0"/>
    <m/>
  </r>
  <r>
    <n v="28056"/>
    <n v="404"/>
    <d v="2001-09-10T00:00:00"/>
    <x v="4"/>
    <n v="9993136"/>
    <x v="8"/>
    <x v="0"/>
    <n v="18994.150000000001"/>
    <n v="4000"/>
    <n v="3973.67"/>
    <n v="4000"/>
    <n v="4.78"/>
    <n v="2.74"/>
    <x v="0"/>
    <n v="10960"/>
    <n v="-8160"/>
    <n v="-8106.2867999999999"/>
    <x v="1"/>
    <x v="0"/>
    <x v="1"/>
    <x v="8"/>
    <x v="0"/>
    <x v="1"/>
    <x v="0"/>
    <n v="-8030.79"/>
    <n v="-8084"/>
    <x v="0"/>
    <x v="5"/>
    <x v="0"/>
    <n v="3973.67"/>
    <n v="8030.79"/>
    <n v="0"/>
    <x v="0"/>
    <s v="DS #000404"/>
  </r>
  <r>
    <n v="28058"/>
    <n v="782"/>
    <d v="2001-09-10T00:00:00"/>
    <x v="4"/>
    <n v="9995718"/>
    <x v="8"/>
    <x v="0"/>
    <n v="347794.16"/>
    <n v="97112"/>
    <n v="96472.82"/>
    <n v="97112"/>
    <n v="3.6051000000000002"/>
    <n v="2.74"/>
    <x v="0"/>
    <n v="266086.88"/>
    <n v="-84011.591199999995"/>
    <n v="-83458.636582000006"/>
    <x v="1"/>
    <x v="0"/>
    <x v="1"/>
    <x v="8"/>
    <x v="0"/>
    <x v="1"/>
    <x v="0"/>
    <n v="-81625.649999999994"/>
    <n v="-82166.460000000006"/>
    <x v="0"/>
    <x v="2"/>
    <x v="0"/>
    <n v="96472.82"/>
    <n v="81625.649999999994"/>
    <n v="0"/>
    <x v="0"/>
    <m/>
  </r>
  <r>
    <n v="28098"/>
    <n v="843"/>
    <d v="2001-09-18T00:00:00"/>
    <x v="4"/>
    <n v="9996593"/>
    <x v="8"/>
    <x v="0"/>
    <n v="34322.99"/>
    <n v="11800"/>
    <n v="11722.33"/>
    <n v="11800"/>
    <n v="2.9279999999999999"/>
    <n v="2.74"/>
    <x v="0"/>
    <n v="32332"/>
    <n v="-2218.4"/>
    <n v="-2203.7980399999969"/>
    <x v="1"/>
    <x v="0"/>
    <x v="1"/>
    <x v="8"/>
    <x v="0"/>
    <x v="1"/>
    <x v="0"/>
    <n v="-1981.07"/>
    <n v="-1994.2"/>
    <x v="0"/>
    <x v="9"/>
    <x v="0"/>
    <n v="11722.33"/>
    <n v="1981.07"/>
    <n v="0"/>
    <x v="0"/>
    <m/>
  </r>
  <r>
    <n v="28099"/>
    <n v="843"/>
    <d v="2001-09-18T00:00:00"/>
    <x v="4"/>
    <n v="9996593"/>
    <x v="8"/>
    <x v="0"/>
    <n v="155762.39000000001"/>
    <n v="53550"/>
    <n v="53197.54"/>
    <n v="53550"/>
    <n v="2.9279999999999999"/>
    <n v="2.74"/>
    <x v="0"/>
    <n v="146727"/>
    <n v="-10067.4"/>
    <n v="-10001.137519999986"/>
    <x v="1"/>
    <x v="0"/>
    <x v="1"/>
    <x v="8"/>
    <x v="0"/>
    <x v="1"/>
    <x v="0"/>
    <n v="-8990.3799999999992"/>
    <n v="-9049.9500000000007"/>
    <x v="0"/>
    <x v="0"/>
    <x v="0"/>
    <n v="53197.54"/>
    <n v="8990.3799999999992"/>
    <n v="0"/>
    <x v="0"/>
    <m/>
  </r>
  <r>
    <n v="28100"/>
    <n v="843"/>
    <d v="2001-09-18T00:00:00"/>
    <x v="4"/>
    <n v="9996593"/>
    <x v="8"/>
    <x v="0"/>
    <n v="13380.15"/>
    <n v="4600"/>
    <n v="4569.72"/>
    <n v="4600"/>
    <n v="2.9279999999999999"/>
    <n v="2.74"/>
    <x v="0"/>
    <n v="12604"/>
    <n v="-864.7999999999987"/>
    <n v="-859.10735999999883"/>
    <x v="1"/>
    <x v="0"/>
    <x v="1"/>
    <x v="8"/>
    <x v="0"/>
    <x v="1"/>
    <x v="0"/>
    <n v="-772.28"/>
    <n v="-777.4"/>
    <x v="0"/>
    <x v="10"/>
    <x v="0"/>
    <n v="4569.72"/>
    <n v="772.28"/>
    <n v="0"/>
    <x v="0"/>
    <m/>
  </r>
  <r>
    <n v="28112"/>
    <n v="825"/>
    <d v="2001-09-18T00:00:00"/>
    <x v="4"/>
    <n v="9995961"/>
    <x v="8"/>
    <x v="0"/>
    <n v="231905.46"/>
    <n v="65335"/>
    <n v="64904.97"/>
    <n v="65335"/>
    <n v="3.573"/>
    <n v="2.74"/>
    <x v="0"/>
    <n v="179017.9"/>
    <n v="-54424.054999999986"/>
    <n v="-54065.840009999985"/>
    <x v="1"/>
    <x v="0"/>
    <x v="1"/>
    <x v="8"/>
    <x v="0"/>
    <x v="1"/>
    <x v="0"/>
    <n v="-52832.65"/>
    <n v="-53182.69"/>
    <x v="0"/>
    <x v="2"/>
    <x v="0"/>
    <n v="64904.97"/>
    <n v="52832.65"/>
    <n v="0"/>
    <x v="0"/>
    <m/>
  </r>
  <r>
    <n v="28113"/>
    <n v="825"/>
    <d v="2001-09-18T00:00:00"/>
    <x v="4"/>
    <n v="9995961"/>
    <x v="8"/>
    <x v="0"/>
    <n v="489413.34"/>
    <n v="137883"/>
    <n v="136975.47"/>
    <n v="137883"/>
    <n v="3.573"/>
    <n v="2.74"/>
    <x v="0"/>
    <n v="377799.42"/>
    <n v="-114856.53899999996"/>
    <n v="-114100.56650999996"/>
    <x v="1"/>
    <x v="0"/>
    <x v="1"/>
    <x v="8"/>
    <x v="0"/>
    <x v="1"/>
    <x v="0"/>
    <n v="-111498.03"/>
    <n v="-112236.76"/>
    <x v="0"/>
    <x v="9"/>
    <x v="0"/>
    <n v="136975.47"/>
    <n v="111498.03"/>
    <n v="0"/>
    <x v="0"/>
    <m/>
  </r>
  <r>
    <n v="28116"/>
    <n v="825"/>
    <d v="2001-09-18T00:00:00"/>
    <x v="4"/>
    <n v="9995961"/>
    <x v="8"/>
    <x v="0"/>
    <n v="33787.53"/>
    <n v="9519"/>
    <n v="9456.35"/>
    <n v="9519"/>
    <n v="3.573"/>
    <n v="2.74"/>
    <x v="0"/>
    <n v="26082.06"/>
    <n v="-7929.3269999999975"/>
    <n v="-7877.1395499999981"/>
    <x v="1"/>
    <x v="0"/>
    <x v="1"/>
    <x v="8"/>
    <x v="0"/>
    <x v="1"/>
    <x v="0"/>
    <n v="-7697.47"/>
    <n v="-7748.47"/>
    <x v="0"/>
    <x v="10"/>
    <x v="0"/>
    <n v="9456.35"/>
    <n v="7697.47"/>
    <n v="0"/>
    <x v="0"/>
    <m/>
  </r>
  <r>
    <n v="28134"/>
    <n v="823"/>
    <d v="2001-09-19T00:00:00"/>
    <x v="4"/>
    <n v="9995777"/>
    <x v="8"/>
    <x v="0"/>
    <n v="281517.40999999997"/>
    <n v="83201"/>
    <n v="82653.38"/>
    <n v="83201"/>
    <n v="3.4060000000000001"/>
    <n v="2.74"/>
    <x v="0"/>
    <n v="227970.74"/>
    <n v="-55411.865999999995"/>
    <n v="-55047.151079999996"/>
    <x v="1"/>
    <x v="0"/>
    <x v="1"/>
    <x v="8"/>
    <x v="0"/>
    <x v="1"/>
    <x v="0"/>
    <n v="-53476.74"/>
    <n v="-53831.05"/>
    <x v="0"/>
    <x v="2"/>
    <x v="0"/>
    <n v="82653.38"/>
    <n v="53476.74"/>
    <n v="0"/>
    <x v="0"/>
    <m/>
  </r>
  <r>
    <n v="28136"/>
    <n v="856"/>
    <d v="2001-09-19T00:00:00"/>
    <x v="4"/>
    <n v="9996666"/>
    <x v="8"/>
    <x v="0"/>
    <n v="674016.05"/>
    <n v="222599"/>
    <n v="221133.87"/>
    <n v="222599"/>
    <n v="3.048"/>
    <n v="2.74"/>
    <x v="0"/>
    <n v="609921.26"/>
    <n v="-68560.491999999969"/>
    <n v="-68109.231959999961"/>
    <x v="1"/>
    <x v="0"/>
    <x v="1"/>
    <x v="8"/>
    <x v="0"/>
    <x v="1"/>
    <x v="0"/>
    <n v="-63907.69"/>
    <n v="-64331.11"/>
    <x v="0"/>
    <x v="0"/>
    <x v="0"/>
    <n v="221133.87"/>
    <n v="63907.69"/>
    <n v="0"/>
    <x v="0"/>
    <m/>
  </r>
  <r>
    <n v="28141"/>
    <n v="856"/>
    <d v="2001-09-19T00:00:00"/>
    <x v="4"/>
    <n v="9996666"/>
    <x v="8"/>
    <x v="0"/>
    <n v="2622.19"/>
    <n v="866"/>
    <n v="860.3"/>
    <n v="866"/>
    <n v="3.048"/>
    <n v="2.74"/>
    <x v="0"/>
    <n v="2372.84"/>
    <n v="-266.72799999999984"/>
    <n v="-264.97239999999982"/>
    <x v="1"/>
    <x v="0"/>
    <x v="1"/>
    <x v="8"/>
    <x v="0"/>
    <x v="1"/>
    <x v="0"/>
    <n v="-248.63"/>
    <n v="-250.27"/>
    <x v="0"/>
    <x v="7"/>
    <x v="0"/>
    <n v="860.3"/>
    <n v="248.63"/>
    <n v="0"/>
    <x v="0"/>
    <m/>
  </r>
  <r>
    <n v="28143"/>
    <n v="856"/>
    <d v="2001-09-19T00:00:00"/>
    <x v="4"/>
    <n v="9996666"/>
    <x v="8"/>
    <x v="0"/>
    <n v="41243.550000000003"/>
    <n v="13621"/>
    <n v="13531.35"/>
    <n v="13621"/>
    <n v="3.048"/>
    <n v="2.74"/>
    <x v="0"/>
    <n v="37321.54"/>
    <n v="-4195.2679999999973"/>
    <n v="-4167.6557999999977"/>
    <x v="1"/>
    <x v="0"/>
    <x v="1"/>
    <x v="8"/>
    <x v="0"/>
    <x v="1"/>
    <x v="0"/>
    <n v="-3910.56"/>
    <n v="-3936.47"/>
    <x v="0"/>
    <x v="5"/>
    <x v="0"/>
    <n v="13531.35"/>
    <n v="3910.56"/>
    <n v="0"/>
    <x v="0"/>
    <m/>
  </r>
  <r>
    <n v="28333"/>
    <n v="879"/>
    <d v="2001-09-27T00:00:00"/>
    <x v="4"/>
    <n v="9996817"/>
    <x v="8"/>
    <x v="0"/>
    <n v="544468.59"/>
    <n v="196232"/>
    <n v="194940.42"/>
    <n v="196232"/>
    <n v="2.7930000000000001"/>
    <n v="2.74"/>
    <x v="0"/>
    <n v="537675.68000000005"/>
    <n v="-10400.295999999988"/>
    <n v="-10331.842259999989"/>
    <x v="1"/>
    <x v="0"/>
    <x v="1"/>
    <x v="8"/>
    <x v="0"/>
    <x v="1"/>
    <x v="0"/>
    <n v="-6627.97"/>
    <n v="-6671.89"/>
    <x v="0"/>
    <x v="0"/>
    <x v="0"/>
    <n v="194940.42"/>
    <n v="6627.97"/>
    <n v="0"/>
    <x v="0"/>
    <m/>
  </r>
  <r>
    <n v="28334"/>
    <n v="879"/>
    <d v="2001-09-27T00:00:00"/>
    <x v="4"/>
    <n v="9996817"/>
    <x v="8"/>
    <x v="0"/>
    <n v="57767.519999999997"/>
    <n v="20820"/>
    <n v="20682.96"/>
    <n v="20820"/>
    <n v="2.7930000000000001"/>
    <n v="2.74"/>
    <x v="0"/>
    <n v="57046.8"/>
    <n v="-1103.46"/>
    <n v="-1096.1968799999986"/>
    <x v="1"/>
    <x v="0"/>
    <x v="1"/>
    <x v="8"/>
    <x v="0"/>
    <x v="1"/>
    <x v="0"/>
    <n v="-703.22"/>
    <n v="-707.88"/>
    <x v="0"/>
    <x v="1"/>
    <x v="0"/>
    <n v="20682.96"/>
    <n v="703.22"/>
    <n v="0"/>
    <x v="0"/>
    <m/>
  </r>
  <r>
    <n v="25098"/>
    <n v="437"/>
    <d v="2001-06-07T00:00:00"/>
    <x v="5"/>
    <n v="9993933"/>
    <x v="0"/>
    <x v="0"/>
    <n v="62713.23"/>
    <n v="238624"/>
    <n v="236653.7"/>
    <n v="238624"/>
    <n v="0.26500000000000001"/>
    <n v="0.16"/>
    <x v="0"/>
    <n v="38179.839999999997"/>
    <n v="-25055.52"/>
    <n v="-24848.638500000005"/>
    <x v="0"/>
    <x v="0"/>
    <x v="0"/>
    <x v="0"/>
    <x v="0"/>
    <x v="1"/>
    <x v="0"/>
    <n v="-31948.25"/>
    <n v="-32214.240000000002"/>
    <x v="0"/>
    <x v="0"/>
    <x v="0"/>
    <n v="0"/>
    <n v="31948.25"/>
    <n v="236653.7"/>
    <x v="0"/>
    <m/>
  </r>
  <r>
    <n v="25442"/>
    <n v="713"/>
    <d v="2001-06-29T00:00:00"/>
    <x v="5"/>
    <n v="9994234"/>
    <x v="0"/>
    <x v="0"/>
    <n v="46292.9"/>
    <n v="259324"/>
    <n v="257182.78"/>
    <n v="259324"/>
    <n v="0.18"/>
    <n v="0.16"/>
    <x v="0"/>
    <n v="41491.839999999997"/>
    <n v="-5186.4799999999996"/>
    <n v="-5143.6555999999973"/>
    <x v="0"/>
    <x v="0"/>
    <x v="0"/>
    <x v="0"/>
    <x v="0"/>
    <x v="1"/>
    <x v="0"/>
    <n v="-12859.14"/>
    <n v="-12966.2"/>
    <x v="0"/>
    <x v="0"/>
    <x v="0"/>
    <n v="0"/>
    <n v="12859.14"/>
    <n v="257182.78"/>
    <x v="0"/>
    <m/>
  </r>
  <r>
    <n v="9934"/>
    <m/>
    <d v="2000-07-07T00:00:00"/>
    <x v="5"/>
    <n v="319934"/>
    <x v="3"/>
    <x v="0"/>
    <n v="15.71"/>
    <n v="176"/>
    <n v="174.55"/>
    <n v="176"/>
    <n v="0.09"/>
    <n v="-2.5000000000000001E-2"/>
    <x v="0"/>
    <n v="-4.4000000000000004"/>
    <n v="-20.239999999999998"/>
    <n v="-20.073249999999998"/>
    <x v="0"/>
    <x v="0"/>
    <x v="0"/>
    <x v="3"/>
    <x v="0"/>
    <x v="1"/>
    <x v="0"/>
    <n v="-20.07"/>
    <n v="-20.239999999999998"/>
    <x v="0"/>
    <x v="2"/>
    <x v="0"/>
    <n v="0"/>
    <n v="20.07"/>
    <n v="174.55"/>
    <x v="0"/>
    <s v="Sonat Buy Financial - N67489.B"/>
  </r>
  <r>
    <n v="20890"/>
    <m/>
    <d v="2000-11-06T00:00:00"/>
    <x v="5"/>
    <n v="319933"/>
    <x v="3"/>
    <x v="0"/>
    <n v="-7.69"/>
    <n v="310"/>
    <n v="307.44"/>
    <n v="310"/>
    <n v="-2.5000000000000001E-2"/>
    <n v="-2.5000000000000001E-2"/>
    <x v="0"/>
    <n v="-7.75"/>
    <n v="0"/>
    <n v="0"/>
    <x v="0"/>
    <x v="0"/>
    <x v="0"/>
    <x v="3"/>
    <x v="0"/>
    <x v="1"/>
    <x v="0"/>
    <n v="0"/>
    <n v="0"/>
    <x v="0"/>
    <x v="2"/>
    <x v="0"/>
    <n v="0"/>
    <n v="0"/>
    <n v="307.44"/>
    <x v="0"/>
    <s v="Sonat Financial Buy - N73427.B Input as Physical s/b Financi"/>
  </r>
  <r>
    <n v="27284"/>
    <n v="824"/>
    <d v="2001-08-20T00:00:00"/>
    <x v="5"/>
    <n v="9995964"/>
    <x v="3"/>
    <x v="0"/>
    <n v="-2901.39"/>
    <n v="234044"/>
    <n v="232111.52"/>
    <n v="234044"/>
    <n v="-1.2500000000000001E-2"/>
    <n v="-2.5000000000000001E-2"/>
    <x v="0"/>
    <n v="-5851.1"/>
    <n v="-2925.55"/>
    <n v="-2901.3940000000002"/>
    <x v="0"/>
    <x v="0"/>
    <x v="0"/>
    <x v="3"/>
    <x v="0"/>
    <x v="1"/>
    <x v="0"/>
    <n v="-2901.39"/>
    <n v="-2925.55"/>
    <x v="0"/>
    <x v="2"/>
    <x v="0"/>
    <n v="0"/>
    <n v="2901.39"/>
    <n v="232111.52"/>
    <x v="0"/>
    <m/>
  </r>
  <r>
    <n v="9941"/>
    <m/>
    <d v="2000-07-07T00:00:00"/>
    <x v="5"/>
    <n v="319941"/>
    <x v="4"/>
    <x v="0"/>
    <n v="137.72999999999999"/>
    <n v="-3968"/>
    <n v="-3935.24"/>
    <n v="3968"/>
    <n v="-3.5000000000000003E-2"/>
    <n v="-0.05"/>
    <x v="0"/>
    <n v="198.4"/>
    <n v="59.52"/>
    <n v="59.028599999999997"/>
    <x v="0"/>
    <x v="0"/>
    <x v="0"/>
    <x v="4"/>
    <x v="0"/>
    <x v="0"/>
    <x v="0"/>
    <n v="118.06"/>
    <n v="119.04"/>
    <x v="0"/>
    <x v="0"/>
    <x v="0"/>
    <n v="0"/>
    <n v="-118.06"/>
    <n v="-3935.24"/>
    <x v="0"/>
    <s v="Tetco-ELA Sale Financial - N73425.A"/>
  </r>
  <r>
    <n v="9952"/>
    <m/>
    <d v="2000-07-07T00:00:00"/>
    <x v="5"/>
    <n v="319952"/>
    <x v="5"/>
    <x v="0"/>
    <n v="-106.99"/>
    <n v="3596"/>
    <n v="3566.31"/>
    <n v="3596"/>
    <n v="-0.03"/>
    <n v="0.3125"/>
    <x v="0"/>
    <n v="1123.75"/>
    <n v="1231.6300000000001"/>
    <n v="1221.4611750000001"/>
    <x v="0"/>
    <x v="0"/>
    <x v="0"/>
    <x v="5"/>
    <x v="0"/>
    <x v="1"/>
    <x v="0"/>
    <n v="1221.46"/>
    <n v="1231.6300000000001"/>
    <x v="0"/>
    <x v="0"/>
    <x v="0"/>
    <n v="0"/>
    <n v="-1221.46"/>
    <n v="3566.31"/>
    <x v="0"/>
    <s v="TetcoM3 Buy Financial - N73425.8"/>
  </r>
  <r>
    <n v="27285"/>
    <n v="822"/>
    <d v="2001-08-20T00:00:00"/>
    <x v="5"/>
    <n v="9995965"/>
    <x v="6"/>
    <x v="0"/>
    <n v="4399.07"/>
    <n v="61182"/>
    <n v="60676.83"/>
    <n v="61182"/>
    <n v="7.2499999999999995E-2"/>
    <n v="4.4999999999999998E-2"/>
    <x v="0"/>
    <n v="2753.19"/>
    <n v="-1682.5050000000001"/>
    <n v="-1668.6128249999999"/>
    <x v="0"/>
    <x v="0"/>
    <x v="0"/>
    <x v="6"/>
    <x v="0"/>
    <x v="1"/>
    <x v="0"/>
    <n v="-1972"/>
    <n v="-1988.42"/>
    <x v="0"/>
    <x v="2"/>
    <x v="0"/>
    <n v="0"/>
    <n v="1972"/>
    <n v="60676.83"/>
    <x v="0"/>
    <m/>
  </r>
  <r>
    <n v="22124"/>
    <n v="218"/>
    <d v="2001-01-17T00:00:00"/>
    <x v="5"/>
    <n v="9991378"/>
    <x v="8"/>
    <x v="0"/>
    <n v="-542681.81999999995"/>
    <n v="-120000"/>
    <n v="-119009.17"/>
    <n v="120000"/>
    <n v="4.5599999999999996"/>
    <n v="2.77"/>
    <x v="0"/>
    <n v="-332400"/>
    <n v="214800"/>
    <n v="213026.41429999995"/>
    <x v="1"/>
    <x v="0"/>
    <x v="1"/>
    <x v="8"/>
    <x v="0"/>
    <x v="0"/>
    <x v="0"/>
    <n v="209575.15"/>
    <n v="211320"/>
    <x v="0"/>
    <x v="2"/>
    <x v="0"/>
    <n v="-119009.17"/>
    <n v="-209575.15"/>
    <n v="0"/>
    <x v="0"/>
    <s v="DS #000218"/>
  </r>
  <r>
    <n v="23849"/>
    <n v="375"/>
    <d v="2001-03-23T00:00:00"/>
    <x v="5"/>
    <n v="9992901"/>
    <x v="8"/>
    <x v="0"/>
    <n v="-89386.78"/>
    <n v="-19998"/>
    <n v="-19832.88"/>
    <n v="19998"/>
    <n v="4.5069999999999997"/>
    <n v="2.77"/>
    <x v="0"/>
    <n v="-55394.46"/>
    <n v="34736.525999999991"/>
    <n v="34449.712559999993"/>
    <x v="1"/>
    <x v="0"/>
    <x v="1"/>
    <x v="8"/>
    <x v="0"/>
    <x v="0"/>
    <x v="0"/>
    <n v="33874.559999999998"/>
    <n v="34156.58"/>
    <x v="0"/>
    <x v="1"/>
    <x v="0"/>
    <n v="-19832.88"/>
    <n v="-33874.559999999998"/>
    <n v="0"/>
    <x v="0"/>
    <s v="DS#000375"/>
  </r>
  <r>
    <n v="24215"/>
    <n v="409"/>
    <d v="2001-04-18T00:00:00"/>
    <x v="5"/>
    <n v="9993176"/>
    <x v="8"/>
    <x v="0"/>
    <n v="-167333.32999999999"/>
    <n v="-37189"/>
    <n v="-36881.93"/>
    <n v="37189"/>
    <n v="4.5369999999999999"/>
    <n v="2.77"/>
    <x v="0"/>
    <n v="-103013.53"/>
    <n v="65712.963000000003"/>
    <n v="65170.370309999998"/>
    <x v="1"/>
    <x v="0"/>
    <x v="1"/>
    <x v="8"/>
    <x v="0"/>
    <x v="0"/>
    <x v="0"/>
    <n v="64100.800000000003"/>
    <n v="64634.48"/>
    <x v="0"/>
    <x v="1"/>
    <x v="0"/>
    <n v="-36881.93"/>
    <n v="-64100.800000000003"/>
    <n v="0"/>
    <x v="0"/>
    <s v="DS #000409"/>
  </r>
  <r>
    <n v="25042"/>
    <n v="352"/>
    <d v="2001-06-05T00:00:00"/>
    <x v="5"/>
    <n v="9992828"/>
    <x v="8"/>
    <x v="0"/>
    <n v="-181809.08"/>
    <n v="-40902"/>
    <n v="-40564.28"/>
    <n v="40902"/>
    <n v="4.4820000000000002"/>
    <n v="2.77"/>
    <x v="0"/>
    <n v="-113298.54"/>
    <n v="70024.224000000002"/>
    <n v="69446.047360000011"/>
    <x v="1"/>
    <x v="0"/>
    <x v="1"/>
    <x v="8"/>
    <x v="0"/>
    <x v="0"/>
    <x v="0"/>
    <n v="68269.679999999993"/>
    <n v="68838.070000000007"/>
    <x v="0"/>
    <x v="3"/>
    <x v="0"/>
    <n v="-40564.28"/>
    <n v="-68269.679999999993"/>
    <n v="0"/>
    <x v="0"/>
    <s v="DS #000352"/>
  </r>
  <r>
    <n v="25057"/>
    <n v="438"/>
    <d v="2001-06-06T00:00:00"/>
    <x v="5"/>
    <n v="9993419"/>
    <x v="8"/>
    <x v="0"/>
    <n v="-51062.18"/>
    <n v="-11434"/>
    <n v="-11339.59"/>
    <n v="11434"/>
    <n v="4.5030000000000001"/>
    <n v="2.77"/>
    <x v="0"/>
    <n v="-31672.18"/>
    <n v="19815.121999999999"/>
    <n v="19651.509470000001"/>
    <x v="1"/>
    <x v="0"/>
    <x v="1"/>
    <x v="8"/>
    <x v="0"/>
    <x v="0"/>
    <x v="0"/>
    <n v="19322.66"/>
    <n v="19483.54"/>
    <x v="0"/>
    <x v="2"/>
    <x v="0"/>
    <n v="-11339.59"/>
    <n v="-19322.66"/>
    <n v="0"/>
    <x v="0"/>
    <s v="DS #000438"/>
  </r>
  <r>
    <n v="26682"/>
    <n v="730"/>
    <d v="2001-07-11T00:00:00"/>
    <x v="5"/>
    <n v="9995474"/>
    <x v="8"/>
    <x v="0"/>
    <n v="-264497.88"/>
    <n v="-70000"/>
    <n v="-69422.02"/>
    <n v="70000"/>
    <n v="3.81"/>
    <n v="2.77"/>
    <x v="0"/>
    <n v="-193900"/>
    <n v="72800"/>
    <n v="72198.900800000003"/>
    <x v="1"/>
    <x v="0"/>
    <x v="1"/>
    <x v="8"/>
    <x v="0"/>
    <x v="0"/>
    <x v="0"/>
    <n v="70185.66"/>
    <n v="70770"/>
    <x v="0"/>
    <x v="1"/>
    <x v="0"/>
    <n v="-69422.02"/>
    <n v="-70185.66"/>
    <n v="0"/>
    <x v="0"/>
    <m/>
  </r>
  <r>
    <n v="28127"/>
    <n v="843"/>
    <d v="2001-09-19T00:00:00"/>
    <x v="5"/>
    <n v="9996592"/>
    <x v="8"/>
    <x v="0"/>
    <n v="-102699.36"/>
    <n v="-35127"/>
    <n v="-34836.959999999999"/>
    <n v="35127"/>
    <n v="2.948"/>
    <n v="2.77"/>
    <x v="0"/>
    <n v="-97301.79"/>
    <n v="6252.6059999999979"/>
    <n v="6200.9788799999978"/>
    <x v="1"/>
    <x v="0"/>
    <x v="1"/>
    <x v="8"/>
    <x v="0"/>
    <x v="0"/>
    <x v="0"/>
    <n v="5190.71"/>
    <n v="5233.92"/>
    <x v="0"/>
    <x v="4"/>
    <x v="0"/>
    <n v="-34836.959999999999"/>
    <n v="-5190.71"/>
    <n v="0"/>
    <x v="0"/>
    <m/>
  </r>
  <r>
    <n v="28130"/>
    <n v="843"/>
    <d v="2001-09-19T00:00:00"/>
    <x v="5"/>
    <n v="9996592"/>
    <x v="8"/>
    <x v="0"/>
    <n v="-61119.08"/>
    <n v="-20905"/>
    <n v="-20732.39"/>
    <n v="20905"/>
    <n v="2.948"/>
    <n v="2.77"/>
    <x v="0"/>
    <n v="-57906.85"/>
    <n v="3721.09"/>
    <n v="3690.3654199999987"/>
    <x v="1"/>
    <x v="0"/>
    <x v="1"/>
    <x v="8"/>
    <x v="0"/>
    <x v="0"/>
    <x v="0"/>
    <n v="3089.13"/>
    <n v="3114.85"/>
    <x v="0"/>
    <x v="1"/>
    <x v="0"/>
    <n v="-20732.39"/>
    <n v="-3089.13"/>
    <n v="0"/>
    <x v="0"/>
    <m/>
  </r>
  <r>
    <n v="28457"/>
    <n v="917"/>
    <d v="2001-10-16T00:00:00"/>
    <x v="5"/>
    <n v="9996946"/>
    <x v="8"/>
    <x v="0"/>
    <n v="-3027295.77"/>
    <n v="-1000000"/>
    <n v="-991743.08"/>
    <n v="1000000"/>
    <n v="3.0525000000000002"/>
    <n v="2.77"/>
    <x v="0"/>
    <n v="-2770000"/>
    <n v="282500"/>
    <n v="280167.42010000016"/>
    <x v="1"/>
    <x v="0"/>
    <x v="1"/>
    <x v="8"/>
    <x v="0"/>
    <x v="0"/>
    <x v="0"/>
    <n v="251406.87"/>
    <n v="253500"/>
    <x v="0"/>
    <x v="1"/>
    <x v="0"/>
    <n v="-991743.08"/>
    <n v="-251406.87"/>
    <n v="0"/>
    <x v="0"/>
    <m/>
  </r>
  <r>
    <n v="28463"/>
    <n v="919"/>
    <d v="2001-10-18T00:00:00"/>
    <x v="5"/>
    <n v="9996952"/>
    <x v="8"/>
    <x v="0"/>
    <n v="-593062.36"/>
    <n v="-200000"/>
    <n v="-198348.62"/>
    <n v="200000"/>
    <n v="2.99"/>
    <n v="2.77"/>
    <x v="0"/>
    <n v="-554000"/>
    <n v="44000"/>
    <n v="43636.696400000037"/>
    <x v="1"/>
    <x v="0"/>
    <x v="1"/>
    <x v="8"/>
    <x v="0"/>
    <x v="0"/>
    <x v="0"/>
    <n v="37884.589999999997"/>
    <n v="38200"/>
    <x v="0"/>
    <x v="1"/>
    <x v="0"/>
    <n v="-198348.62"/>
    <n v="-37884.589999999997"/>
    <n v="0"/>
    <x v="0"/>
    <m/>
  </r>
  <r>
    <n v="28465"/>
    <n v="921"/>
    <d v="2001-10-18T00:00:00"/>
    <x v="5"/>
    <n v="9996954"/>
    <x v="8"/>
    <x v="0"/>
    <n v="-5474424.5199999996"/>
    <n v="-1940247"/>
    <n v="-1924226.54"/>
    <n v="1940247"/>
    <n v="2.8450000000000002"/>
    <n v="2.77"/>
    <x v="0"/>
    <n v="-5374484.1900000004"/>
    <n v="145518.52500000034"/>
    <n v="144316.99050000033"/>
    <x v="1"/>
    <x v="0"/>
    <x v="1"/>
    <x v="8"/>
    <x v="0"/>
    <x v="0"/>
    <x v="0"/>
    <n v="88514.42"/>
    <n v="89251.36"/>
    <x v="0"/>
    <x v="1"/>
    <x v="0"/>
    <n v="-1924226.54"/>
    <n v="-88514.42"/>
    <n v="0"/>
    <x v="0"/>
    <m/>
  </r>
  <r>
    <n v="9916"/>
    <m/>
    <d v="2000-07-07T00:00:00"/>
    <x v="5"/>
    <n v="319916"/>
    <x v="8"/>
    <x v="0"/>
    <n v="432.61"/>
    <n v="176"/>
    <n v="174.55"/>
    <n v="176"/>
    <n v="2.4784999999999999"/>
    <n v="2.79"/>
    <x v="0"/>
    <n v="491.04"/>
    <n v="54.824000000000019"/>
    <n v="54.372325000000025"/>
    <x v="1"/>
    <x v="0"/>
    <x v="1"/>
    <x v="8"/>
    <x v="0"/>
    <x v="1"/>
    <x v="0"/>
    <n v="55.94"/>
    <n v="56.41"/>
    <x v="0"/>
    <x v="0"/>
    <x v="0"/>
    <n v="174.55"/>
    <n v="-55.94"/>
    <n v="0"/>
    <x v="0"/>
    <s v="Nymex Buy N67489.1"/>
  </r>
  <r>
    <n v="9917"/>
    <m/>
    <d v="2000-07-07T00:00:00"/>
    <x v="5"/>
    <n v="319917"/>
    <x v="8"/>
    <x v="0"/>
    <n v="872.36"/>
    <n v="310"/>
    <n v="307.44"/>
    <n v="310"/>
    <n v="2.8374999999999999"/>
    <n v="2.79"/>
    <x v="0"/>
    <n v="864.9"/>
    <n v="-14.725"/>
    <n v="-14.603399999999962"/>
    <x v="1"/>
    <x v="0"/>
    <x v="1"/>
    <x v="8"/>
    <x v="0"/>
    <x v="1"/>
    <x v="0"/>
    <n v="-11.84"/>
    <n v="-11.93"/>
    <x v="0"/>
    <x v="0"/>
    <x v="0"/>
    <n v="307.44"/>
    <n v="11.84"/>
    <n v="0"/>
    <x v="0"/>
    <s v="Nymex Buy N73425.1"/>
  </r>
  <r>
    <n v="22243"/>
    <n v="231"/>
    <d v="2001-01-26T00:00:00"/>
    <x v="5"/>
    <n v="9991399"/>
    <x v="8"/>
    <x v="0"/>
    <n v="43091.24"/>
    <n v="10000"/>
    <n v="9917.43"/>
    <n v="10000"/>
    <n v="4.3449999999999998"/>
    <n v="2.79"/>
    <x v="0"/>
    <n v="27900"/>
    <n v="-15550"/>
    <n v="-15421.603649999997"/>
    <x v="1"/>
    <x v="0"/>
    <x v="1"/>
    <x v="8"/>
    <x v="0"/>
    <x v="1"/>
    <x v="0"/>
    <n v="-15332.35"/>
    <n v="-15460"/>
    <x v="0"/>
    <x v="2"/>
    <x v="0"/>
    <n v="9917.43"/>
    <n v="15332.35"/>
    <n v="0"/>
    <x v="0"/>
    <s v="DS #000231"/>
  </r>
  <r>
    <n v="22256"/>
    <n v="191"/>
    <d v="2001-01-26T00:00:00"/>
    <x v="5"/>
    <n v="9991338"/>
    <x v="8"/>
    <x v="0"/>
    <n v="430416.5"/>
    <n v="100000"/>
    <n v="99174.31"/>
    <n v="100000"/>
    <n v="4.34"/>
    <n v="2.79"/>
    <x v="0"/>
    <n v="279000"/>
    <n v="-155000"/>
    <n v="-153720.18049999999"/>
    <x v="1"/>
    <x v="0"/>
    <x v="1"/>
    <x v="8"/>
    <x v="0"/>
    <x v="1"/>
    <x v="0"/>
    <n v="-152827.60999999999"/>
    <n v="-154100"/>
    <x v="0"/>
    <x v="2"/>
    <x v="0"/>
    <n v="99174.31"/>
    <n v="152827.60999999999"/>
    <n v="0"/>
    <x v="0"/>
    <s v="DS #000191"/>
  </r>
  <r>
    <n v="22304"/>
    <n v="198"/>
    <d v="2001-01-30T00:00:00"/>
    <x v="5"/>
    <n v="9991350"/>
    <x v="8"/>
    <x v="0"/>
    <n v="101653.67"/>
    <n v="20000"/>
    <n v="19834.86"/>
    <n v="20000"/>
    <n v="5.125"/>
    <n v="2.79"/>
    <x v="0"/>
    <n v="55800"/>
    <n v="-46700"/>
    <n v="-46314.398099999999"/>
    <x v="1"/>
    <x v="0"/>
    <x v="1"/>
    <x v="8"/>
    <x v="0"/>
    <x v="1"/>
    <x v="0"/>
    <n v="-46135.89"/>
    <n v="-46520"/>
    <x v="0"/>
    <x v="1"/>
    <x v="0"/>
    <n v="19834.86"/>
    <n v="46135.89"/>
    <n v="0"/>
    <x v="0"/>
    <s v="DS #000198"/>
  </r>
  <r>
    <n v="22305"/>
    <n v="198"/>
    <d v="2001-01-30T00:00:00"/>
    <x v="5"/>
    <n v="9991350"/>
    <x v="8"/>
    <x v="0"/>
    <n v="914883"/>
    <n v="180000"/>
    <n v="178513.76"/>
    <n v="180000"/>
    <n v="5.125"/>
    <n v="2.79"/>
    <x v="0"/>
    <n v="502200"/>
    <n v="-420300"/>
    <n v="-416829.62960000004"/>
    <x v="1"/>
    <x v="0"/>
    <x v="1"/>
    <x v="8"/>
    <x v="0"/>
    <x v="1"/>
    <x v="0"/>
    <n v="-415222.99"/>
    <n v="-418680"/>
    <x v="0"/>
    <x v="0"/>
    <x v="0"/>
    <n v="178513.76"/>
    <n v="415222.99"/>
    <n v="0"/>
    <x v="0"/>
    <s v="DS #000198"/>
  </r>
  <r>
    <n v="22306"/>
    <n v="198"/>
    <d v="2001-01-30T00:00:00"/>
    <x v="5"/>
    <n v="9991350"/>
    <x v="8"/>
    <x v="0"/>
    <n v="50826.83"/>
    <n v="10000"/>
    <n v="9917.43"/>
    <n v="10000"/>
    <n v="5.125"/>
    <n v="2.79"/>
    <x v="0"/>
    <n v="27900"/>
    <n v="-23350"/>
    <n v="-23157.199049999999"/>
    <x v="1"/>
    <x v="0"/>
    <x v="1"/>
    <x v="8"/>
    <x v="0"/>
    <x v="1"/>
    <x v="0"/>
    <n v="-23067.94"/>
    <n v="-23260"/>
    <x v="0"/>
    <x v="0"/>
    <x v="0"/>
    <n v="9917.43"/>
    <n v="23067.94"/>
    <n v="0"/>
    <x v="0"/>
    <s v="DS #000198"/>
  </r>
  <r>
    <n v="22307"/>
    <n v="198"/>
    <d v="2001-01-30T00:00:00"/>
    <x v="5"/>
    <n v="9991350"/>
    <x v="8"/>
    <x v="0"/>
    <n v="203307.33"/>
    <n v="40000"/>
    <n v="39669.72"/>
    <n v="40000"/>
    <n v="5.125"/>
    <n v="2.79"/>
    <x v="0"/>
    <n v="111600"/>
    <n v="-93400"/>
    <n v="-92628.796199999997"/>
    <x v="1"/>
    <x v="0"/>
    <x v="1"/>
    <x v="8"/>
    <x v="0"/>
    <x v="1"/>
    <x v="0"/>
    <n v="-92271.78"/>
    <n v="-93040"/>
    <x v="0"/>
    <x v="0"/>
    <x v="0"/>
    <n v="39669.72"/>
    <n v="92271.78"/>
    <n v="0"/>
    <x v="0"/>
    <s v="DS #000198"/>
  </r>
  <r>
    <n v="22570"/>
    <n v="295"/>
    <d v="2001-02-16T00:00:00"/>
    <x v="5"/>
    <n v="9991566"/>
    <x v="8"/>
    <x v="0"/>
    <n v="110951.26"/>
    <n v="25000"/>
    <n v="24793.58"/>
    <n v="25000"/>
    <n v="4.4749999999999996"/>
    <n v="2.79"/>
    <x v="0"/>
    <n v="69750"/>
    <n v="-42125"/>
    <n v="-41777.182299999993"/>
    <x v="1"/>
    <x v="0"/>
    <x v="1"/>
    <x v="8"/>
    <x v="0"/>
    <x v="1"/>
    <x v="0"/>
    <n v="-41554.04"/>
    <n v="-41900"/>
    <x v="0"/>
    <x v="2"/>
    <x v="0"/>
    <n v="24793.58"/>
    <n v="41554.04"/>
    <n v="0"/>
    <x v="0"/>
    <s v="DS #000295"/>
  </r>
  <r>
    <n v="22571"/>
    <n v="295"/>
    <d v="2001-02-16T00:00:00"/>
    <x v="5"/>
    <n v="9991566"/>
    <x v="8"/>
    <x v="0"/>
    <n v="177522.01"/>
    <n v="40000"/>
    <n v="39669.72"/>
    <n v="40000"/>
    <n v="4.4749999999999996"/>
    <n v="2.79"/>
    <x v="0"/>
    <n v="111600"/>
    <n v="-67400"/>
    <n v="-66843.478199999983"/>
    <x v="1"/>
    <x v="0"/>
    <x v="1"/>
    <x v="8"/>
    <x v="0"/>
    <x v="1"/>
    <x v="0"/>
    <n v="-66486.460000000006"/>
    <n v="-67040"/>
    <x v="0"/>
    <x v="0"/>
    <x v="0"/>
    <n v="39669.72"/>
    <n v="66486.460000000006"/>
    <n v="0"/>
    <x v="0"/>
    <s v="DS #000295"/>
  </r>
  <r>
    <n v="22572"/>
    <n v="295"/>
    <d v="2001-02-16T00:00:00"/>
    <x v="5"/>
    <n v="9991566"/>
    <x v="8"/>
    <x v="0"/>
    <n v="355044.02"/>
    <n v="80000"/>
    <n v="79339.45"/>
    <n v="80000"/>
    <n v="4.4749999999999996"/>
    <n v="2.79"/>
    <x v="0"/>
    <n v="223200"/>
    <n v="-134800"/>
    <n v="-133686.97324999995"/>
    <x v="1"/>
    <x v="0"/>
    <x v="1"/>
    <x v="8"/>
    <x v="0"/>
    <x v="1"/>
    <x v="0"/>
    <n v="-132972.91"/>
    <n v="-134080"/>
    <x v="0"/>
    <x v="0"/>
    <x v="0"/>
    <n v="79339.45"/>
    <n v="132972.91"/>
    <n v="0"/>
    <x v="0"/>
    <s v="DS #000295"/>
  </r>
  <r>
    <n v="22573"/>
    <n v="295"/>
    <d v="2001-02-16T00:00:00"/>
    <x v="5"/>
    <n v="9991566"/>
    <x v="8"/>
    <x v="0"/>
    <n v="177522.01"/>
    <n v="40000"/>
    <n v="39669.72"/>
    <n v="40000"/>
    <n v="4.4749999999999996"/>
    <n v="2.79"/>
    <x v="0"/>
    <n v="111600"/>
    <n v="-67400"/>
    <n v="-66843.478199999983"/>
    <x v="1"/>
    <x v="0"/>
    <x v="1"/>
    <x v="8"/>
    <x v="0"/>
    <x v="1"/>
    <x v="0"/>
    <n v="-66486.460000000006"/>
    <n v="-67040"/>
    <x v="0"/>
    <x v="3"/>
    <x v="0"/>
    <n v="39669.72"/>
    <n v="66486.460000000006"/>
    <n v="0"/>
    <x v="0"/>
    <s v="DS #000295"/>
  </r>
  <r>
    <n v="22574"/>
    <n v="295"/>
    <d v="2001-02-16T00:00:00"/>
    <x v="5"/>
    <n v="9991566"/>
    <x v="8"/>
    <x v="0"/>
    <n v="22190.25"/>
    <n v="5000"/>
    <n v="4958.72"/>
    <n v="5000"/>
    <n v="4.4749999999999996"/>
    <n v="2.79"/>
    <x v="0"/>
    <n v="13950"/>
    <n v="-8425"/>
    <n v="-8355.4431999999979"/>
    <x v="1"/>
    <x v="0"/>
    <x v="1"/>
    <x v="8"/>
    <x v="0"/>
    <x v="1"/>
    <x v="0"/>
    <n v="-8310.81"/>
    <n v="-8380"/>
    <x v="0"/>
    <x v="5"/>
    <x v="0"/>
    <n v="4958.72"/>
    <n v="8310.81"/>
    <n v="0"/>
    <x v="0"/>
    <s v="DS #000295"/>
  </r>
  <r>
    <n v="22599"/>
    <n v="298"/>
    <d v="2001-02-16T00:00:00"/>
    <x v="5"/>
    <n v="9991583"/>
    <x v="8"/>
    <x v="0"/>
    <n v="147571.37"/>
    <n v="30000"/>
    <n v="29752.29"/>
    <n v="30000"/>
    <n v="4.96"/>
    <n v="2.79"/>
    <x v="0"/>
    <n v="83700"/>
    <n v="-65100"/>
    <n v="-64562.469299999997"/>
    <x v="1"/>
    <x v="0"/>
    <x v="1"/>
    <x v="8"/>
    <x v="0"/>
    <x v="1"/>
    <x v="0"/>
    <n v="-64294.7"/>
    <n v="-64830"/>
    <x v="0"/>
    <x v="2"/>
    <x v="0"/>
    <n v="29752.29"/>
    <n v="64294.7"/>
    <n v="0"/>
    <x v="0"/>
    <s v="DS #000298"/>
  </r>
  <r>
    <n v="22615"/>
    <n v="295"/>
    <d v="2001-02-16T00:00:00"/>
    <x v="5"/>
    <n v="9991566"/>
    <x v="8"/>
    <x v="0"/>
    <n v="177522.01"/>
    <n v="40000"/>
    <n v="39669.72"/>
    <n v="40000"/>
    <n v="4.4749999999999996"/>
    <n v="2.79"/>
    <x v="0"/>
    <n v="111600"/>
    <n v="-67400"/>
    <n v="-66843.478199999983"/>
    <x v="1"/>
    <x v="0"/>
    <x v="1"/>
    <x v="8"/>
    <x v="0"/>
    <x v="1"/>
    <x v="0"/>
    <n v="-66486.460000000006"/>
    <n v="-67040"/>
    <x v="0"/>
    <x v="2"/>
    <x v="0"/>
    <n v="39669.72"/>
    <n v="66486.460000000006"/>
    <n v="0"/>
    <x v="0"/>
    <s v="DS #000295"/>
  </r>
  <r>
    <n v="22640"/>
    <n v="304"/>
    <d v="2001-02-20T00:00:00"/>
    <x v="5"/>
    <n v="9991589"/>
    <x v="8"/>
    <x v="0"/>
    <n v="132992.75"/>
    <n v="30000"/>
    <n v="29752.29"/>
    <n v="30000"/>
    <n v="4.47"/>
    <n v="2.79"/>
    <x v="0"/>
    <n v="83700"/>
    <n v="-50400"/>
    <n v="-49983.847199999997"/>
    <x v="1"/>
    <x v="0"/>
    <x v="1"/>
    <x v="8"/>
    <x v="0"/>
    <x v="1"/>
    <x v="0"/>
    <n v="-49716.08"/>
    <n v="-50130"/>
    <x v="0"/>
    <x v="2"/>
    <x v="0"/>
    <n v="29752.29"/>
    <n v="49716.08"/>
    <n v="0"/>
    <x v="0"/>
    <s v="DS #000304"/>
  </r>
  <r>
    <n v="22641"/>
    <n v="304"/>
    <d v="2001-02-20T00:00:00"/>
    <x v="5"/>
    <n v="9991589"/>
    <x v="8"/>
    <x v="0"/>
    <n v="132992.75"/>
    <n v="30000"/>
    <n v="29752.29"/>
    <n v="30000"/>
    <n v="4.47"/>
    <n v="2.79"/>
    <x v="0"/>
    <n v="83700"/>
    <n v="-50400"/>
    <n v="-49983.847199999997"/>
    <x v="1"/>
    <x v="0"/>
    <x v="1"/>
    <x v="8"/>
    <x v="0"/>
    <x v="1"/>
    <x v="0"/>
    <n v="-49716.08"/>
    <n v="-50130"/>
    <x v="0"/>
    <x v="0"/>
    <x v="0"/>
    <n v="29752.29"/>
    <n v="49716.08"/>
    <n v="0"/>
    <x v="0"/>
    <s v="DS#000304"/>
  </r>
  <r>
    <n v="23777"/>
    <n v="347"/>
    <d v="2001-03-19T00:00:00"/>
    <x v="5"/>
    <n v="9992814"/>
    <x v="8"/>
    <x v="0"/>
    <n v="95292.32"/>
    <n v="21602"/>
    <n v="21423.63"/>
    <n v="21602"/>
    <n v="4.4480000000000004"/>
    <n v="2.79"/>
    <x v="0"/>
    <n v="60269.58"/>
    <n v="-35816.116000000009"/>
    <n v="-35520.378540000012"/>
    <x v="1"/>
    <x v="0"/>
    <x v="1"/>
    <x v="8"/>
    <x v="0"/>
    <x v="1"/>
    <x v="0"/>
    <n v="-35327.57"/>
    <n v="-35621.699999999997"/>
    <x v="0"/>
    <x v="2"/>
    <x v="0"/>
    <n v="21423.63"/>
    <n v="35327.57"/>
    <n v="0"/>
    <x v="0"/>
    <s v="DS #000347"/>
  </r>
  <r>
    <n v="23778"/>
    <n v="347"/>
    <d v="2001-03-19T00:00:00"/>
    <x v="5"/>
    <n v="9992814"/>
    <x v="8"/>
    <x v="0"/>
    <n v="70580.37"/>
    <n v="16000"/>
    <n v="15867.89"/>
    <n v="16000"/>
    <n v="4.4480000000000004"/>
    <n v="2.79"/>
    <x v="0"/>
    <n v="44640"/>
    <n v="-26528"/>
    <n v="-26308.961620000005"/>
    <x v="1"/>
    <x v="0"/>
    <x v="1"/>
    <x v="8"/>
    <x v="0"/>
    <x v="1"/>
    <x v="0"/>
    <n v="-26166.15"/>
    <n v="-26384"/>
    <x v="0"/>
    <x v="0"/>
    <x v="0"/>
    <n v="15867.89"/>
    <n v="26166.15"/>
    <n v="0"/>
    <x v="0"/>
    <s v="DS #000347"/>
  </r>
  <r>
    <n v="23779"/>
    <n v="347"/>
    <d v="2001-03-19T00:00:00"/>
    <x v="5"/>
    <n v="9992814"/>
    <x v="8"/>
    <x v="0"/>
    <n v="6175.78"/>
    <n v="1400"/>
    <n v="1388.44"/>
    <n v="1400"/>
    <n v="4.4480000000000004"/>
    <n v="2.79"/>
    <x v="0"/>
    <n v="3906"/>
    <n v="-2321.1999999999998"/>
    <n v="-2302.0335200000004"/>
    <x v="1"/>
    <x v="0"/>
    <x v="1"/>
    <x v="8"/>
    <x v="0"/>
    <x v="1"/>
    <x v="0"/>
    <n v="-2289.54"/>
    <n v="-2308.6"/>
    <x v="0"/>
    <x v="0"/>
    <x v="0"/>
    <n v="1388.44"/>
    <n v="2289.54"/>
    <n v="0"/>
    <x v="0"/>
    <s v="DS #000347"/>
  </r>
  <r>
    <n v="23781"/>
    <n v="347"/>
    <d v="2001-03-19T00:00:00"/>
    <x v="5"/>
    <n v="9992814"/>
    <x v="8"/>
    <x v="0"/>
    <n v="24703.13"/>
    <n v="5600"/>
    <n v="5553.76"/>
    <n v="5600"/>
    <n v="4.4480000000000004"/>
    <n v="2.79"/>
    <x v="0"/>
    <n v="15624"/>
    <n v="-9284.7999999999993"/>
    <n v="-9208.1340800000016"/>
    <x v="1"/>
    <x v="0"/>
    <x v="1"/>
    <x v="8"/>
    <x v="0"/>
    <x v="1"/>
    <x v="0"/>
    <n v="-9158.15"/>
    <n v="-9234.4"/>
    <x v="0"/>
    <x v="2"/>
    <x v="0"/>
    <n v="5553.76"/>
    <n v="9158.15"/>
    <n v="0"/>
    <x v="0"/>
    <s v="DS #000347"/>
  </r>
  <r>
    <n v="23796"/>
    <n v="348"/>
    <d v="2001-03-19T00:00:00"/>
    <x v="5"/>
    <n v="9992815"/>
    <x v="8"/>
    <x v="0"/>
    <n v="40451.22"/>
    <n v="9000"/>
    <n v="8925.69"/>
    <n v="9000"/>
    <n v="4.532"/>
    <n v="2.79"/>
    <x v="0"/>
    <n v="25110"/>
    <n v="-15678"/>
    <n v="-15548.55198"/>
    <x v="1"/>
    <x v="0"/>
    <x v="1"/>
    <x v="8"/>
    <x v="0"/>
    <x v="1"/>
    <x v="0"/>
    <n v="-15468.22"/>
    <n v="-15597"/>
    <x v="0"/>
    <x v="2"/>
    <x v="0"/>
    <n v="8925.69"/>
    <n v="15468.22"/>
    <n v="0"/>
    <x v="0"/>
    <s v="DS #000348"/>
  </r>
  <r>
    <n v="23799"/>
    <n v="348"/>
    <d v="2001-03-19T00:00:00"/>
    <x v="5"/>
    <n v="9992815"/>
    <x v="8"/>
    <x v="0"/>
    <n v="33480.120000000003"/>
    <n v="7449"/>
    <n v="7387.49"/>
    <n v="7449"/>
    <n v="4.532"/>
    <n v="2.79"/>
    <x v="0"/>
    <n v="20782.71"/>
    <n v="-12976.157999999999"/>
    <n v="-12869.00758"/>
    <x v="1"/>
    <x v="0"/>
    <x v="1"/>
    <x v="8"/>
    <x v="0"/>
    <x v="1"/>
    <x v="0"/>
    <n v="-12802.53"/>
    <n v="-12909.12"/>
    <x v="0"/>
    <x v="0"/>
    <x v="0"/>
    <n v="7387.49"/>
    <n v="12802.53"/>
    <n v="0"/>
    <x v="0"/>
    <s v="DS #000348"/>
  </r>
  <r>
    <n v="23800"/>
    <n v="348"/>
    <d v="2001-03-19T00:00:00"/>
    <x v="5"/>
    <n v="9992815"/>
    <x v="8"/>
    <x v="0"/>
    <n v="30113.68"/>
    <n v="6700"/>
    <n v="6644.68"/>
    <n v="6700"/>
    <n v="4.532"/>
    <n v="2.79"/>
    <x v="0"/>
    <n v="18693"/>
    <n v="-11671.4"/>
    <n v="-11575.03256"/>
    <x v="1"/>
    <x v="0"/>
    <x v="1"/>
    <x v="8"/>
    <x v="0"/>
    <x v="1"/>
    <x v="0"/>
    <n v="-11515.23"/>
    <n v="-11611.1"/>
    <x v="0"/>
    <x v="2"/>
    <x v="0"/>
    <n v="6644.68"/>
    <n v="11515.23"/>
    <n v="0"/>
    <x v="0"/>
    <s v="DS #000348"/>
  </r>
  <r>
    <n v="23916"/>
    <n v="359"/>
    <d v="2001-03-30T00:00:00"/>
    <x v="5"/>
    <n v="9992882"/>
    <x v="8"/>
    <x v="0"/>
    <n v="17454.86"/>
    <n v="3817"/>
    <n v="3785.48"/>
    <n v="3817"/>
    <n v="4.6109999999999998"/>
    <n v="2.79"/>
    <x v="0"/>
    <n v="10649.43"/>
    <n v="-6950.7569999999987"/>
    <n v="-6893.3590799999993"/>
    <x v="1"/>
    <x v="0"/>
    <x v="1"/>
    <x v="8"/>
    <x v="0"/>
    <x v="1"/>
    <x v="0"/>
    <n v="-6859.3"/>
    <n v="-6916.4"/>
    <x v="0"/>
    <x v="7"/>
    <x v="0"/>
    <n v="3785.48"/>
    <n v="6859.3"/>
    <n v="0"/>
    <x v="0"/>
    <s v="DS #000359"/>
  </r>
  <r>
    <n v="23917"/>
    <n v="373"/>
    <d v="2001-03-30T00:00:00"/>
    <x v="5"/>
    <n v="9992906"/>
    <x v="8"/>
    <x v="0"/>
    <n v="7298.5"/>
    <n v="1656"/>
    <n v="1642.33"/>
    <n v="1656"/>
    <n v="4.444"/>
    <n v="2.79"/>
    <x v="0"/>
    <n v="4620.24"/>
    <n v="-2739.0239999999999"/>
    <n v="-2716.4138199999998"/>
    <x v="1"/>
    <x v="0"/>
    <x v="1"/>
    <x v="8"/>
    <x v="0"/>
    <x v="1"/>
    <x v="0"/>
    <n v="-2701.63"/>
    <n v="-2724.12"/>
    <x v="0"/>
    <x v="7"/>
    <x v="0"/>
    <n v="1642.33"/>
    <n v="2701.63"/>
    <n v="0"/>
    <x v="0"/>
    <s v="DS#000373"/>
  </r>
  <r>
    <n v="23926"/>
    <n v="375"/>
    <d v="2001-03-30T00:00:00"/>
    <x v="5"/>
    <n v="9992899"/>
    <x v="8"/>
    <x v="0"/>
    <n v="106760.84"/>
    <n v="23885"/>
    <n v="23687.78"/>
    <n v="23885"/>
    <n v="4.5069999999999997"/>
    <n v="2.79"/>
    <x v="0"/>
    <n v="66639.149999999994"/>
    <n v="-41010.544999999991"/>
    <n v="-40671.918259999991"/>
    <x v="1"/>
    <x v="0"/>
    <x v="1"/>
    <x v="8"/>
    <x v="0"/>
    <x v="1"/>
    <x v="0"/>
    <n v="-40458.730000000003"/>
    <n v="-40795.58"/>
    <x v="0"/>
    <x v="0"/>
    <x v="0"/>
    <n v="23687.78"/>
    <n v="40458.730000000003"/>
    <n v="0"/>
    <x v="0"/>
    <s v="DS#000375"/>
  </r>
  <r>
    <n v="23927"/>
    <n v="360"/>
    <d v="2001-03-30T00:00:00"/>
    <x v="5"/>
    <n v="9992884"/>
    <x v="8"/>
    <x v="0"/>
    <n v="30092.48"/>
    <n v="6582"/>
    <n v="6527.65"/>
    <n v="6582"/>
    <n v="4.6100000000000003"/>
    <n v="2.79"/>
    <x v="0"/>
    <n v="18363.78"/>
    <n v="-11979.24"/>
    <n v="-11880.323"/>
    <x v="1"/>
    <x v="0"/>
    <x v="1"/>
    <x v="8"/>
    <x v="0"/>
    <x v="1"/>
    <x v="0"/>
    <n v="-11821.58"/>
    <n v="-11920"/>
    <x v="0"/>
    <x v="7"/>
    <x v="0"/>
    <n v="6527.65"/>
    <n v="11821.58"/>
    <n v="0"/>
    <x v="0"/>
    <s v="DS #000360"/>
  </r>
  <r>
    <n v="24140"/>
    <n v="404"/>
    <d v="2001-04-11T00:00:00"/>
    <x v="5"/>
    <n v="9993134"/>
    <x v="8"/>
    <x v="0"/>
    <n v="128009.71"/>
    <n v="27848"/>
    <n v="27618.06"/>
    <n v="27848"/>
    <n v="4.6349999999999998"/>
    <n v="2.79"/>
    <x v="0"/>
    <n v="77695.92"/>
    <n v="-51379.56"/>
    <n v="-50955.320699999997"/>
    <x v="1"/>
    <x v="0"/>
    <x v="1"/>
    <x v="8"/>
    <x v="0"/>
    <x v="1"/>
    <x v="0"/>
    <n v="-50706.76"/>
    <n v="-51128.93"/>
    <x v="0"/>
    <x v="0"/>
    <x v="0"/>
    <n v="27618.06"/>
    <n v="50706.76"/>
    <n v="0"/>
    <x v="0"/>
    <s v="DS #000404"/>
  </r>
  <r>
    <n v="24141"/>
    <n v="404"/>
    <d v="2001-04-11T00:00:00"/>
    <x v="5"/>
    <n v="9993135"/>
    <x v="8"/>
    <x v="0"/>
    <n v="13790.19"/>
    <n v="3000"/>
    <n v="2975.23"/>
    <n v="3000"/>
    <n v="4.6349999999999998"/>
    <n v="2.79"/>
    <x v="0"/>
    <n v="8370"/>
    <n v="-5535"/>
    <n v="-5489.2993499999993"/>
    <x v="1"/>
    <x v="0"/>
    <x v="1"/>
    <x v="8"/>
    <x v="0"/>
    <x v="1"/>
    <x v="0"/>
    <n v="-5462.52"/>
    <n v="-5508"/>
    <x v="0"/>
    <x v="7"/>
    <x v="0"/>
    <n v="2975.23"/>
    <n v="5462.52"/>
    <n v="0"/>
    <x v="0"/>
    <s v="DS #000404"/>
  </r>
  <r>
    <n v="24151"/>
    <n v="407"/>
    <d v="2001-04-12T00:00:00"/>
    <x v="5"/>
    <n v="9993142"/>
    <x v="8"/>
    <x v="0"/>
    <n v="27508.97"/>
    <n v="6000"/>
    <n v="5950.46"/>
    <n v="6000"/>
    <n v="4.6230000000000002"/>
    <n v="2.79"/>
    <x v="0"/>
    <n v="16740"/>
    <n v="-10998"/>
    <n v="-10907.193180000002"/>
    <x v="1"/>
    <x v="0"/>
    <x v="1"/>
    <x v="8"/>
    <x v="0"/>
    <x v="1"/>
    <x v="0"/>
    <n v="-10853.64"/>
    <n v="-10944"/>
    <x v="0"/>
    <x v="7"/>
    <x v="0"/>
    <n v="5950.46"/>
    <n v="10853.64"/>
    <n v="0"/>
    <x v="0"/>
    <s v="DS #000407"/>
  </r>
  <r>
    <n v="24154"/>
    <n v="407"/>
    <d v="2001-04-12T00:00:00"/>
    <x v="5"/>
    <n v="9993142"/>
    <x v="8"/>
    <x v="0"/>
    <n v="49028.03"/>
    <n v="10694"/>
    <n v="10605.7"/>
    <n v="10694"/>
    <n v="4.6227999999999998"/>
    <n v="2.79"/>
    <x v="0"/>
    <n v="29836.26"/>
    <n v="-19599.963199999998"/>
    <n v="-19438.126959999998"/>
    <x v="1"/>
    <x v="0"/>
    <x v="1"/>
    <x v="8"/>
    <x v="0"/>
    <x v="1"/>
    <x v="0"/>
    <n v="-19342.68"/>
    <n v="-19503.72"/>
    <x v="0"/>
    <x v="0"/>
    <x v="0"/>
    <n v="10605.7"/>
    <n v="19342.68"/>
    <n v="0"/>
    <x v="0"/>
    <s v="DS #000407"/>
  </r>
  <r>
    <n v="24193"/>
    <n v="408"/>
    <d v="2001-04-17T00:00:00"/>
    <x v="5"/>
    <n v="9993174"/>
    <x v="8"/>
    <x v="0"/>
    <n v="111538.54"/>
    <n v="23848"/>
    <n v="23651.09"/>
    <n v="23848"/>
    <n v="4.7160000000000002"/>
    <n v="2.79"/>
    <x v="0"/>
    <n v="66535.92"/>
    <n v="-45931.248000000007"/>
    <n v="-45551.999340000002"/>
    <x v="1"/>
    <x v="0"/>
    <x v="1"/>
    <x v="8"/>
    <x v="0"/>
    <x v="1"/>
    <x v="0"/>
    <n v="-45339.14"/>
    <n v="-45716.62"/>
    <x v="0"/>
    <x v="0"/>
    <x v="0"/>
    <n v="23651.09"/>
    <n v="45339.14"/>
    <n v="0"/>
    <x v="0"/>
    <s v="DS #000408"/>
  </r>
  <r>
    <n v="24224"/>
    <n v="412"/>
    <d v="2001-04-18T00:00:00"/>
    <x v="5"/>
    <n v="9993198"/>
    <x v="8"/>
    <x v="0"/>
    <n v="92020.6"/>
    <n v="20299"/>
    <n v="20131.39"/>
    <n v="20299"/>
    <n v="4.5709999999999997"/>
    <n v="2.79"/>
    <x v="0"/>
    <n v="56634.21"/>
    <n v="-36152.518999999993"/>
    <n v="-35854.005589999993"/>
    <x v="1"/>
    <x v="0"/>
    <x v="1"/>
    <x v="8"/>
    <x v="0"/>
    <x v="1"/>
    <x v="0"/>
    <n v="-35672.83"/>
    <n v="-35969.83"/>
    <x v="0"/>
    <x v="2"/>
    <x v="0"/>
    <n v="20131.39"/>
    <n v="35672.83"/>
    <n v="0"/>
    <x v="0"/>
    <s v="DS#000412"/>
  </r>
  <r>
    <n v="24448"/>
    <n v="404"/>
    <d v="2001-04-26T00:00:00"/>
    <x v="5"/>
    <n v="9993133"/>
    <x v="8"/>
    <x v="0"/>
    <n v="68950.94"/>
    <n v="15000"/>
    <n v="14876.15"/>
    <n v="15000"/>
    <n v="4.6349999999999998"/>
    <n v="2.79"/>
    <x v="0"/>
    <n v="41850"/>
    <n v="-27675"/>
    <n v="-27446.496749999995"/>
    <x v="1"/>
    <x v="0"/>
    <x v="1"/>
    <x v="8"/>
    <x v="0"/>
    <x v="1"/>
    <x v="0"/>
    <n v="-27312.6"/>
    <n v="-27540"/>
    <x v="0"/>
    <x v="2"/>
    <x v="0"/>
    <n v="14876.15"/>
    <n v="27312.6"/>
    <n v="0"/>
    <x v="0"/>
    <s v="DS #000404"/>
  </r>
  <r>
    <n v="24454"/>
    <n v="438"/>
    <d v="2001-04-26T00:00:00"/>
    <x v="5"/>
    <n v="9993419"/>
    <x v="8"/>
    <x v="0"/>
    <n v="1071.8"/>
    <n v="240"/>
    <n v="238.02"/>
    <n v="240"/>
    <n v="4.5030000000000001"/>
    <n v="2.79"/>
    <x v="0"/>
    <n v="669.6"/>
    <n v="-411.12"/>
    <n v="-407.72826000000003"/>
    <x v="1"/>
    <x v="0"/>
    <x v="1"/>
    <x v="8"/>
    <x v="0"/>
    <x v="1"/>
    <x v="0"/>
    <n v="-405.58"/>
    <n v="-408.96"/>
    <x v="0"/>
    <x v="1"/>
    <x v="0"/>
    <n v="238.02"/>
    <n v="405.58"/>
    <n v="0"/>
    <x v="0"/>
    <s v="DS #000438"/>
  </r>
  <r>
    <n v="24748"/>
    <n v="529"/>
    <d v="2001-05-17T00:00:00"/>
    <x v="5"/>
    <n v="9993675"/>
    <x v="8"/>
    <x v="0"/>
    <n v="166927.48000000001"/>
    <n v="40066"/>
    <n v="39735.18"/>
    <n v="40066"/>
    <n v="4.2009999999999996"/>
    <n v="2.79"/>
    <x v="0"/>
    <n v="111784.14"/>
    <n v="-56533.125999999982"/>
    <n v="-56066.338979999986"/>
    <x v="1"/>
    <x v="0"/>
    <x v="1"/>
    <x v="8"/>
    <x v="0"/>
    <x v="1"/>
    <x v="0"/>
    <n v="-55708.72"/>
    <n v="-56172.53"/>
    <x v="0"/>
    <x v="0"/>
    <x v="0"/>
    <n v="39735.18"/>
    <n v="55708.72"/>
    <n v="0"/>
    <x v="0"/>
    <m/>
  </r>
  <r>
    <n v="24826"/>
    <n v="538"/>
    <d v="2001-05-23T00:00:00"/>
    <x v="5"/>
    <n v="9993710"/>
    <x v="8"/>
    <x v="0"/>
    <n v="6648645.6399999997"/>
    <n v="1600000"/>
    <n v="1586788.94"/>
    <n v="1600000"/>
    <n v="4.1900000000000004"/>
    <n v="2.79"/>
    <x v="0"/>
    <n v="4464000"/>
    <n v="-2240000"/>
    <n v="-2221504.5160000003"/>
    <x v="1"/>
    <x v="0"/>
    <x v="1"/>
    <x v="8"/>
    <x v="0"/>
    <x v="1"/>
    <x v="0"/>
    <n v="-2207223.41"/>
    <n v="-2225600"/>
    <x v="0"/>
    <x v="11"/>
    <x v="0"/>
    <n v="1586788.94"/>
    <n v="2207223.41"/>
    <n v="0"/>
    <x v="0"/>
    <m/>
  </r>
  <r>
    <n v="24869"/>
    <n v="549"/>
    <d v="2001-05-24T00:00:00"/>
    <x v="5"/>
    <n v="9993753"/>
    <x v="8"/>
    <x v="0"/>
    <n v="32948.089999999997"/>
    <n v="8000"/>
    <n v="7933.94"/>
    <n v="8000"/>
    <n v="4.1528"/>
    <n v="2.79"/>
    <x v="0"/>
    <n v="22320"/>
    <n v="-10902.4"/>
    <n v="-10812.373432"/>
    <x v="1"/>
    <x v="0"/>
    <x v="1"/>
    <x v="8"/>
    <x v="0"/>
    <x v="1"/>
    <x v="0"/>
    <n v="-10740.97"/>
    <n v="-10830.4"/>
    <x v="0"/>
    <x v="2"/>
    <x v="0"/>
    <n v="7933.94"/>
    <n v="10740.97"/>
    <n v="0"/>
    <x v="0"/>
    <m/>
  </r>
  <r>
    <n v="24870"/>
    <n v="549"/>
    <d v="2001-05-24T00:00:00"/>
    <x v="5"/>
    <n v="9993754"/>
    <x v="8"/>
    <x v="0"/>
    <n v="96822.07"/>
    <n v="23509"/>
    <n v="23314.89"/>
    <n v="23509"/>
    <n v="4.1528"/>
    <n v="2.79"/>
    <x v="0"/>
    <n v="65590.11"/>
    <n v="-32038.065200000001"/>
    <n v="-31773.532092000001"/>
    <x v="1"/>
    <x v="0"/>
    <x v="1"/>
    <x v="8"/>
    <x v="0"/>
    <x v="1"/>
    <x v="0"/>
    <n v="-31563.7"/>
    <n v="-31826.48"/>
    <x v="0"/>
    <x v="0"/>
    <x v="0"/>
    <n v="23314.89"/>
    <n v="31563.7"/>
    <n v="0"/>
    <x v="0"/>
    <m/>
  </r>
  <r>
    <n v="25038"/>
    <n v="596"/>
    <d v="2001-06-04T00:00:00"/>
    <x v="5"/>
    <n v="9993895"/>
    <x v="8"/>
    <x v="0"/>
    <n v="38274.89"/>
    <n v="9873"/>
    <n v="9791.48"/>
    <n v="9873"/>
    <n v="3.9089999999999998"/>
    <n v="2.79"/>
    <x v="0"/>
    <n v="27545.67"/>
    <n v="-11047.886999999997"/>
    <n v="-10956.666119999998"/>
    <x v="1"/>
    <x v="0"/>
    <x v="1"/>
    <x v="8"/>
    <x v="0"/>
    <x v="1"/>
    <x v="0"/>
    <n v="-10868.54"/>
    <n v="-10959.03"/>
    <x v="0"/>
    <x v="4"/>
    <x v="0"/>
    <n v="9791.48"/>
    <n v="10868.54"/>
    <n v="0"/>
    <x v="0"/>
    <m/>
  </r>
  <r>
    <n v="25059"/>
    <n v="479"/>
    <d v="2001-06-06T00:00:00"/>
    <x v="5"/>
    <n v="9993568"/>
    <x v="8"/>
    <x v="0"/>
    <n v="172746.77"/>
    <n v="41691"/>
    <n v="41346.76"/>
    <n v="41691"/>
    <n v="4.1779999999999999"/>
    <n v="2.79"/>
    <x v="0"/>
    <n v="116317.89"/>
    <n v="-57867.107999999993"/>
    <n v="-57389.302879999996"/>
    <x v="1"/>
    <x v="0"/>
    <x v="1"/>
    <x v="8"/>
    <x v="0"/>
    <x v="1"/>
    <x v="0"/>
    <n v="-57017.18"/>
    <n v="-57491.89"/>
    <x v="0"/>
    <x v="0"/>
    <x v="0"/>
    <n v="41346.76"/>
    <n v="57017.18"/>
    <n v="0"/>
    <x v="0"/>
    <s v="DS #000479"/>
  </r>
  <r>
    <n v="25069"/>
    <n v="593"/>
    <d v="2001-06-06T00:00:00"/>
    <x v="5"/>
    <n v="9993887"/>
    <x v="8"/>
    <x v="0"/>
    <n v="68599.06"/>
    <n v="17058"/>
    <n v="16917.150000000001"/>
    <n v="17058"/>
    <n v="4.0549999999999997"/>
    <n v="2.79"/>
    <x v="0"/>
    <n v="47591.82"/>
    <n v="-21578.37"/>
    <n v="-21400.194749999995"/>
    <x v="1"/>
    <x v="0"/>
    <x v="1"/>
    <x v="8"/>
    <x v="0"/>
    <x v="1"/>
    <x v="0"/>
    <n v="-21247.94"/>
    <n v="-21424.85"/>
    <x v="0"/>
    <x v="2"/>
    <x v="0"/>
    <n v="16917.150000000001"/>
    <n v="21247.94"/>
    <n v="0"/>
    <x v="0"/>
    <m/>
  </r>
  <r>
    <n v="25071"/>
    <n v="445"/>
    <d v="2001-06-06T00:00:00"/>
    <x v="5"/>
    <n v="9993440"/>
    <x v="8"/>
    <x v="0"/>
    <n v="142909.13"/>
    <n v="32273"/>
    <n v="32006.52"/>
    <n v="32273"/>
    <n v="4.4649999999999999"/>
    <n v="2.79"/>
    <x v="0"/>
    <n v="90041.67"/>
    <n v="-54057.274999999994"/>
    <n v="-53610.920999999995"/>
    <x v="1"/>
    <x v="0"/>
    <x v="1"/>
    <x v="8"/>
    <x v="0"/>
    <x v="1"/>
    <x v="0"/>
    <n v="-53322.87"/>
    <n v="-53766.82"/>
    <x v="0"/>
    <x v="0"/>
    <x v="0"/>
    <n v="32006.52"/>
    <n v="53322.87"/>
    <n v="0"/>
    <x v="0"/>
    <s v="DS #000445"/>
  </r>
  <r>
    <n v="25181"/>
    <n v="621"/>
    <d v="2001-06-13T00:00:00"/>
    <x v="5"/>
    <n v="9994009"/>
    <x v="8"/>
    <x v="0"/>
    <n v="70941.25"/>
    <n v="17794"/>
    <n v="17647.080000000002"/>
    <n v="17794"/>
    <n v="4.0199999999999996"/>
    <n v="2.79"/>
    <x v="0"/>
    <n v="49645.26"/>
    <n v="-21886.62"/>
    <n v="-21705.908399999993"/>
    <x v="1"/>
    <x v="0"/>
    <x v="1"/>
    <x v="8"/>
    <x v="0"/>
    <x v="1"/>
    <x v="0"/>
    <n v="-21547.08"/>
    <n v="-21726.47"/>
    <x v="0"/>
    <x v="0"/>
    <x v="0"/>
    <n v="17647.080000000002"/>
    <n v="21547.08"/>
    <n v="0"/>
    <x v="0"/>
    <m/>
  </r>
  <r>
    <n v="25182"/>
    <n v="621"/>
    <d v="2001-06-13T00:00:00"/>
    <x v="5"/>
    <n v="9994008"/>
    <x v="8"/>
    <x v="0"/>
    <n v="78157.37"/>
    <n v="19604"/>
    <n v="19442.13"/>
    <n v="19604"/>
    <n v="4.0199999999999996"/>
    <n v="2.79"/>
    <x v="0"/>
    <n v="54695.16"/>
    <n v="-24112.92"/>
    <n v="-23913.819899999991"/>
    <x v="1"/>
    <x v="0"/>
    <x v="1"/>
    <x v="8"/>
    <x v="0"/>
    <x v="1"/>
    <x v="0"/>
    <n v="-23738.84"/>
    <n v="-23936.48"/>
    <x v="0"/>
    <x v="2"/>
    <x v="0"/>
    <n v="19442.13"/>
    <n v="23738.84"/>
    <n v="0"/>
    <x v="0"/>
    <m/>
  </r>
  <r>
    <n v="25183"/>
    <n v="621"/>
    <d v="2001-06-13T00:00:00"/>
    <x v="5"/>
    <n v="9994010"/>
    <x v="8"/>
    <x v="0"/>
    <n v="18634.34"/>
    <n v="4674"/>
    <n v="4635.41"/>
    <n v="4674"/>
    <n v="4.0199999999999996"/>
    <n v="2.79"/>
    <x v="0"/>
    <n v="13040.46"/>
    <n v="-5749.02"/>
    <n v="-5701.554299999998"/>
    <x v="1"/>
    <x v="0"/>
    <x v="1"/>
    <x v="8"/>
    <x v="0"/>
    <x v="1"/>
    <x v="0"/>
    <n v="-5659.83"/>
    <n v="-5706.95"/>
    <x v="0"/>
    <x v="7"/>
    <x v="0"/>
    <n v="4635.41"/>
    <n v="5659.83"/>
    <n v="0"/>
    <x v="0"/>
    <m/>
  </r>
  <r>
    <n v="25184"/>
    <n v="621"/>
    <d v="2001-06-13T00:00:00"/>
    <x v="5"/>
    <n v="9994011"/>
    <x v="8"/>
    <x v="0"/>
    <n v="303"/>
    <n v="76"/>
    <n v="75.37"/>
    <n v="76"/>
    <n v="4.0199999999999996"/>
    <n v="2.79"/>
    <x v="0"/>
    <n v="212.04"/>
    <n v="-93.48"/>
    <n v="-92.705099999999973"/>
    <x v="1"/>
    <x v="0"/>
    <x v="1"/>
    <x v="8"/>
    <x v="0"/>
    <x v="1"/>
    <x v="0"/>
    <n v="-92.03"/>
    <n v="-92.8"/>
    <x v="0"/>
    <x v="5"/>
    <x v="0"/>
    <n v="75.37"/>
    <n v="92.03"/>
    <n v="0"/>
    <x v="0"/>
    <m/>
  </r>
  <r>
    <n v="25185"/>
    <n v="621"/>
    <d v="2001-06-13T00:00:00"/>
    <x v="5"/>
    <n v="9994012"/>
    <x v="8"/>
    <x v="0"/>
    <n v="494.36"/>
    <n v="124"/>
    <n v="122.98"/>
    <n v="124"/>
    <n v="4.0199999999999996"/>
    <n v="2.79"/>
    <x v="0"/>
    <n v="345.96"/>
    <n v="-152.52000000000001"/>
    <n v="-151.26539999999994"/>
    <x v="1"/>
    <x v="0"/>
    <x v="1"/>
    <x v="8"/>
    <x v="0"/>
    <x v="1"/>
    <x v="0"/>
    <n v="-150.15"/>
    <n v="-151.4"/>
    <x v="0"/>
    <x v="6"/>
    <x v="0"/>
    <n v="122.98"/>
    <n v="150.15"/>
    <n v="0"/>
    <x v="0"/>
    <m/>
  </r>
  <r>
    <n v="26646"/>
    <n v="725"/>
    <d v="2001-07-09T00:00:00"/>
    <x v="5"/>
    <n v="9995438"/>
    <x v="8"/>
    <x v="0"/>
    <n v="126010.84"/>
    <n v="35452"/>
    <n v="35159.279999999999"/>
    <n v="35452"/>
    <n v="3.5840000000000001"/>
    <n v="2.79"/>
    <x v="0"/>
    <n v="98911.08"/>
    <n v="-28148.888000000003"/>
    <n v="-27916.46832"/>
    <x v="1"/>
    <x v="0"/>
    <x v="1"/>
    <x v="8"/>
    <x v="0"/>
    <x v="1"/>
    <x v="0"/>
    <n v="-27600.03"/>
    <n v="-27829.82"/>
    <x v="0"/>
    <x v="0"/>
    <x v="0"/>
    <n v="35159.279999999999"/>
    <n v="27600.03"/>
    <n v="0"/>
    <x v="0"/>
    <m/>
  </r>
  <r>
    <n v="26703"/>
    <n v="736"/>
    <d v="2001-07-13T00:00:00"/>
    <x v="5"/>
    <n v="9995492"/>
    <x v="8"/>
    <x v="0"/>
    <n v="260332.56"/>
    <n v="70000"/>
    <n v="69422.02"/>
    <n v="70000"/>
    <n v="3.75"/>
    <n v="2.79"/>
    <x v="0"/>
    <n v="195300"/>
    <n v="-67200"/>
    <n v="-66645.139200000005"/>
    <x v="1"/>
    <x v="0"/>
    <x v="1"/>
    <x v="8"/>
    <x v="0"/>
    <x v="1"/>
    <x v="0"/>
    <n v="-66020.34"/>
    <n v="-66570"/>
    <x v="0"/>
    <x v="1"/>
    <x v="0"/>
    <n v="69422.02"/>
    <n v="66020.34"/>
    <n v="0"/>
    <x v="0"/>
    <m/>
  </r>
  <r>
    <n v="26732"/>
    <n v="747"/>
    <d v="2001-07-16T00:00:00"/>
    <x v="5"/>
    <n v="9995521"/>
    <x v="8"/>
    <x v="0"/>
    <n v="170366.59"/>
    <n v="47000"/>
    <n v="46611.92"/>
    <n v="47000"/>
    <n v="3.6549999999999998"/>
    <n v="2.79"/>
    <x v="0"/>
    <n v="131130"/>
    <n v="-40655"/>
    <n v="-40319.310799999985"/>
    <x v="1"/>
    <x v="0"/>
    <x v="1"/>
    <x v="8"/>
    <x v="0"/>
    <x v="1"/>
    <x v="0"/>
    <n v="-39899.81"/>
    <n v="-40232"/>
    <x v="0"/>
    <x v="2"/>
    <x v="0"/>
    <n v="46611.92"/>
    <n v="39899.81"/>
    <n v="0"/>
    <x v="0"/>
    <m/>
  </r>
  <r>
    <n v="26849"/>
    <n v="768"/>
    <d v="2001-07-26T00:00:00"/>
    <x v="5"/>
    <n v="9995637"/>
    <x v="8"/>
    <x v="0"/>
    <n v="83628.350000000006"/>
    <n v="23404"/>
    <n v="23210.76"/>
    <n v="23404"/>
    <n v="3.6030000000000002"/>
    <n v="2.79"/>
    <x v="0"/>
    <n v="65297.16"/>
    <n v="-19027.452000000005"/>
    <n v="-18870.347880000001"/>
    <x v="1"/>
    <x v="0"/>
    <x v="1"/>
    <x v="8"/>
    <x v="0"/>
    <x v="1"/>
    <x v="0"/>
    <n v="-18661.45"/>
    <n v="-18816.82"/>
    <x v="0"/>
    <x v="2"/>
    <x v="0"/>
    <n v="23210.76"/>
    <n v="18661.45"/>
    <n v="0"/>
    <x v="0"/>
    <m/>
  </r>
  <r>
    <n v="26851"/>
    <n v="709"/>
    <d v="2001-07-27T00:00:00"/>
    <x v="5"/>
    <n v="9994223"/>
    <x v="8"/>
    <x v="0"/>
    <n v="28974.07"/>
    <n v="8352"/>
    <n v="8283.0400000000009"/>
    <n v="8352"/>
    <n v="3.4980000000000002"/>
    <n v="2.79"/>
    <x v="0"/>
    <n v="23302.080000000002"/>
    <n v="-5913.2160000000013"/>
    <n v="-5864.3923200000017"/>
    <x v="1"/>
    <x v="0"/>
    <x v="1"/>
    <x v="8"/>
    <x v="0"/>
    <x v="1"/>
    <x v="0"/>
    <n v="-5789.84"/>
    <n v="-5838.05"/>
    <x v="0"/>
    <x v="2"/>
    <x v="0"/>
    <n v="8283.0400000000009"/>
    <n v="5789.84"/>
    <n v="0"/>
    <x v="0"/>
    <m/>
  </r>
  <r>
    <n v="27127"/>
    <n v="821"/>
    <d v="2001-08-15T00:00:00"/>
    <x v="5"/>
    <n v="9995822"/>
    <x v="8"/>
    <x v="0"/>
    <n v="334748.99"/>
    <n v="96000"/>
    <n v="95207.34"/>
    <n v="96000"/>
    <n v="3.516"/>
    <n v="2.79"/>
    <x v="0"/>
    <n v="267840"/>
    <n v="-69696"/>
    <n v="-69120.528839999999"/>
    <x v="1"/>
    <x v="0"/>
    <x v="1"/>
    <x v="8"/>
    <x v="0"/>
    <x v="1"/>
    <x v="0"/>
    <n v="-68263.66"/>
    <n v="-68832"/>
    <x v="0"/>
    <x v="0"/>
    <x v="0"/>
    <n v="95207.34"/>
    <n v="68263.66"/>
    <n v="0"/>
    <x v="0"/>
    <m/>
  </r>
  <r>
    <n v="27131"/>
    <n v="821"/>
    <d v="2001-08-15T00:00:00"/>
    <x v="5"/>
    <n v="9995826"/>
    <x v="8"/>
    <x v="0"/>
    <n v="21375.119999999999"/>
    <n v="6130"/>
    <n v="6079.39"/>
    <n v="6130"/>
    <n v="3.516"/>
    <n v="2.79"/>
    <x v="0"/>
    <n v="17102.7"/>
    <n v="-4450.38"/>
    <n v="-4413.6371399999998"/>
    <x v="1"/>
    <x v="0"/>
    <x v="1"/>
    <x v="8"/>
    <x v="0"/>
    <x v="1"/>
    <x v="0"/>
    <n v="-4358.92"/>
    <n v="-4395.21"/>
    <x v="0"/>
    <x v="8"/>
    <x v="0"/>
    <n v="6079.39"/>
    <n v="4358.92"/>
    <n v="0"/>
    <x v="0"/>
    <m/>
  </r>
  <r>
    <n v="28058"/>
    <n v="782"/>
    <d v="2001-09-10T00:00:00"/>
    <x v="5"/>
    <n v="9995718"/>
    <x v="8"/>
    <x v="0"/>
    <n v="196217.89"/>
    <n v="54805"/>
    <n v="54352.480000000003"/>
    <n v="54805"/>
    <n v="3.6101000000000001"/>
    <n v="2.79"/>
    <x v="0"/>
    <n v="152905.95000000001"/>
    <n v="-44945.580500000004"/>
    <n v="-44574.468848000004"/>
    <x v="1"/>
    <x v="0"/>
    <x v="1"/>
    <x v="8"/>
    <x v="0"/>
    <x v="1"/>
    <x v="0"/>
    <n v="-44085.3"/>
    <n v="-44452.34"/>
    <x v="0"/>
    <x v="2"/>
    <x v="0"/>
    <n v="54352.480000000003"/>
    <n v="44085.3"/>
    <n v="0"/>
    <x v="0"/>
    <m/>
  </r>
  <r>
    <n v="28098"/>
    <n v="843"/>
    <d v="2001-09-18T00:00:00"/>
    <x v="5"/>
    <n v="9996593"/>
    <x v="8"/>
    <x v="0"/>
    <n v="16080.12"/>
    <n v="5500"/>
    <n v="5454.59"/>
    <n v="5500"/>
    <n v="2.948"/>
    <n v="2.79"/>
    <x v="0"/>
    <n v="15345"/>
    <n v="-869"/>
    <n v="-861.8252199999996"/>
    <x v="1"/>
    <x v="0"/>
    <x v="1"/>
    <x v="8"/>
    <x v="0"/>
    <x v="1"/>
    <x v="0"/>
    <n v="-812.73"/>
    <n v="-819.5"/>
    <x v="0"/>
    <x v="9"/>
    <x v="0"/>
    <n v="5454.59"/>
    <n v="812.73"/>
    <n v="0"/>
    <x v="0"/>
    <m/>
  </r>
  <r>
    <n v="28099"/>
    <n v="843"/>
    <d v="2001-09-18T00:00:00"/>
    <x v="5"/>
    <n v="9996593"/>
    <x v="8"/>
    <x v="0"/>
    <n v="83552.320000000007"/>
    <n v="28578"/>
    <n v="28342.03"/>
    <n v="28578"/>
    <n v="2.948"/>
    <n v="2.79"/>
    <x v="0"/>
    <n v="79732.62"/>
    <n v="-4515.3239999999978"/>
    <n v="-4478.0407399999976"/>
    <x v="1"/>
    <x v="0"/>
    <x v="1"/>
    <x v="8"/>
    <x v="0"/>
    <x v="1"/>
    <x v="0"/>
    <n v="-4222.96"/>
    <n v="-4258.12"/>
    <x v="0"/>
    <x v="0"/>
    <x v="0"/>
    <n v="28342.03"/>
    <n v="4222.96"/>
    <n v="0"/>
    <x v="0"/>
    <m/>
  </r>
  <r>
    <n v="28100"/>
    <n v="843"/>
    <d v="2001-09-18T00:00:00"/>
    <x v="5"/>
    <n v="9996593"/>
    <x v="8"/>
    <x v="0"/>
    <n v="4385.49"/>
    <n v="1500"/>
    <n v="1487.61"/>
    <n v="1500"/>
    <n v="2.948"/>
    <n v="2.79"/>
    <x v="0"/>
    <n v="4185"/>
    <n v="-237"/>
    <n v="-235.04237999999987"/>
    <x v="1"/>
    <x v="0"/>
    <x v="1"/>
    <x v="8"/>
    <x v="0"/>
    <x v="1"/>
    <x v="0"/>
    <n v="-221.65"/>
    <n v="-223.5"/>
    <x v="0"/>
    <x v="10"/>
    <x v="0"/>
    <n v="1487.61"/>
    <n v="221.65"/>
    <n v="0"/>
    <x v="0"/>
    <m/>
  </r>
  <r>
    <n v="28112"/>
    <n v="825"/>
    <d v="2001-09-18T00:00:00"/>
    <x v="5"/>
    <n v="9995961"/>
    <x v="8"/>
    <x v="0"/>
    <n v="160486.04999999999"/>
    <n v="45227"/>
    <n v="44853.56"/>
    <n v="45227"/>
    <n v="3.5779999999999998"/>
    <n v="2.79"/>
    <x v="0"/>
    <n v="126183.33"/>
    <n v="-35638.875999999989"/>
    <n v="-35344.605279999989"/>
    <x v="1"/>
    <x v="0"/>
    <x v="1"/>
    <x v="8"/>
    <x v="0"/>
    <x v="1"/>
    <x v="0"/>
    <n v="-34940.93"/>
    <n v="-35231.83"/>
    <x v="0"/>
    <x v="2"/>
    <x v="0"/>
    <n v="44853.56"/>
    <n v="34940.93"/>
    <n v="0"/>
    <x v="0"/>
    <m/>
  </r>
  <r>
    <n v="28113"/>
    <n v="825"/>
    <d v="2001-09-18T00:00:00"/>
    <x v="5"/>
    <n v="9995961"/>
    <x v="8"/>
    <x v="0"/>
    <n v="144968.65"/>
    <n v="40854"/>
    <n v="40516.67"/>
    <n v="40854"/>
    <n v="3.5779999999999998"/>
    <n v="2.79"/>
    <x v="0"/>
    <n v="113982.66"/>
    <n v="-32192.951999999994"/>
    <n v="-31927.135959999992"/>
    <x v="1"/>
    <x v="0"/>
    <x v="1"/>
    <x v="8"/>
    <x v="0"/>
    <x v="1"/>
    <x v="0"/>
    <n v="-31562.49"/>
    <n v="-31825.27"/>
    <x v="0"/>
    <x v="9"/>
    <x v="0"/>
    <n v="40516.67"/>
    <n v="31562.49"/>
    <n v="0"/>
    <x v="0"/>
    <m/>
  </r>
  <r>
    <n v="28115"/>
    <n v="825"/>
    <d v="2001-09-18T00:00:00"/>
    <x v="5"/>
    <n v="9995961"/>
    <x v="8"/>
    <x v="0"/>
    <n v="135533.31"/>
    <n v="38195"/>
    <n v="37879.629999999997"/>
    <n v="38195"/>
    <n v="3.5779999999999998"/>
    <n v="2.79"/>
    <x v="0"/>
    <n v="106564.05"/>
    <n v="-30097.66"/>
    <n v="-29849.14843999999"/>
    <x v="1"/>
    <x v="0"/>
    <x v="1"/>
    <x v="8"/>
    <x v="0"/>
    <x v="1"/>
    <x v="0"/>
    <n v="-29508.23"/>
    <n v="-29753.91"/>
    <x v="0"/>
    <x v="0"/>
    <x v="0"/>
    <n v="37879.629999999997"/>
    <n v="29508.23"/>
    <n v="0"/>
    <x v="0"/>
    <m/>
  </r>
  <r>
    <n v="28116"/>
    <n v="825"/>
    <d v="2001-09-18T00:00:00"/>
    <x v="5"/>
    <n v="9995961"/>
    <x v="8"/>
    <x v="0"/>
    <n v="10716.34"/>
    <n v="3020"/>
    <n v="2995.06"/>
    <n v="3020"/>
    <n v="3.5779999999999998"/>
    <n v="2.79"/>
    <x v="0"/>
    <n v="8425.7999999999993"/>
    <n v="-2379.7600000000002"/>
    <n v="-2360.1072799999993"/>
    <x v="1"/>
    <x v="0"/>
    <x v="1"/>
    <x v="8"/>
    <x v="0"/>
    <x v="1"/>
    <x v="0"/>
    <n v="-2333.15"/>
    <n v="-2352.58"/>
    <x v="0"/>
    <x v="10"/>
    <x v="0"/>
    <n v="2995.06"/>
    <n v="2333.15"/>
    <n v="0"/>
    <x v="0"/>
    <m/>
  </r>
  <r>
    <n v="28134"/>
    <n v="823"/>
    <d v="2001-09-19T00:00:00"/>
    <x v="5"/>
    <n v="9995777"/>
    <x v="8"/>
    <x v="0"/>
    <n v="138028.35999999999"/>
    <n v="40719"/>
    <n v="40382.79"/>
    <n v="40719"/>
    <n v="3.4180000000000001"/>
    <n v="2.79"/>
    <x v="0"/>
    <n v="113606.01"/>
    <n v="-25571.532000000003"/>
    <n v="-25360.392120000004"/>
    <x v="1"/>
    <x v="0"/>
    <x v="1"/>
    <x v="8"/>
    <x v="0"/>
    <x v="1"/>
    <x v="0"/>
    <n v="-24996.94"/>
    <n v="-25205.06"/>
    <x v="0"/>
    <x v="2"/>
    <x v="0"/>
    <n v="40382.79"/>
    <n v="24996.94"/>
    <n v="0"/>
    <x v="0"/>
    <m/>
  </r>
  <r>
    <n v="28136"/>
    <n v="856"/>
    <d v="2001-09-19T00:00:00"/>
    <x v="5"/>
    <n v="9996666"/>
    <x v="8"/>
    <x v="0"/>
    <n v="319620.08"/>
    <n v="105046"/>
    <n v="104178.64"/>
    <n v="105046"/>
    <n v="3.0680000000000001"/>
    <n v="2.79"/>
    <x v="0"/>
    <n v="293078.34000000003"/>
    <n v="-29202.788000000004"/>
    <n v="-28961.661920000002"/>
    <x v="1"/>
    <x v="0"/>
    <x v="1"/>
    <x v="8"/>
    <x v="0"/>
    <x v="1"/>
    <x v="0"/>
    <n v="-28024.06"/>
    <n v="-28257.37"/>
    <x v="0"/>
    <x v="0"/>
    <x v="0"/>
    <n v="104178.64"/>
    <n v="28024.06"/>
    <n v="0"/>
    <x v="0"/>
    <m/>
  </r>
  <r>
    <n v="28141"/>
    <n v="856"/>
    <d v="2001-09-19T00:00:00"/>
    <x v="5"/>
    <n v="9996666"/>
    <x v="8"/>
    <x v="0"/>
    <n v="41240.32"/>
    <n v="13554"/>
    <n v="13442.09"/>
    <n v="13554"/>
    <n v="3.0680000000000001"/>
    <n v="2.79"/>
    <x v="0"/>
    <n v="37815.660000000003"/>
    <n v="-3768.0120000000002"/>
    <n v="-3736.9010200000002"/>
    <x v="1"/>
    <x v="0"/>
    <x v="1"/>
    <x v="8"/>
    <x v="0"/>
    <x v="1"/>
    <x v="0"/>
    <n v="-3615.92"/>
    <n v="-3646.03"/>
    <x v="0"/>
    <x v="7"/>
    <x v="0"/>
    <n v="13442.09"/>
    <n v="3615.92"/>
    <n v="0"/>
    <x v="0"/>
    <m/>
  </r>
  <r>
    <n v="28143"/>
    <n v="856"/>
    <d v="2001-09-19T00:00:00"/>
    <x v="5"/>
    <n v="9996666"/>
    <x v="8"/>
    <x v="0"/>
    <n v="35258.43"/>
    <n v="11588"/>
    <n v="11492.32"/>
    <n v="11588"/>
    <n v="3.0680000000000001"/>
    <n v="2.79"/>
    <x v="0"/>
    <n v="32330.52"/>
    <n v="-3221.4640000000004"/>
    <n v="-3194.8649600000003"/>
    <x v="1"/>
    <x v="0"/>
    <x v="1"/>
    <x v="8"/>
    <x v="0"/>
    <x v="1"/>
    <x v="0"/>
    <n v="-3091.43"/>
    <n v="-3117.17"/>
    <x v="0"/>
    <x v="5"/>
    <x v="0"/>
    <n v="11492.32"/>
    <n v="3091.43"/>
    <n v="0"/>
    <x v="0"/>
    <m/>
  </r>
  <r>
    <n v="28144"/>
    <n v="856"/>
    <d v="2001-09-19T00:00:00"/>
    <x v="5"/>
    <n v="9996666"/>
    <x v="8"/>
    <x v="0"/>
    <n v="2534.54"/>
    <n v="833"/>
    <n v="826.12"/>
    <n v="833"/>
    <n v="3.0680000000000001"/>
    <n v="2.79"/>
    <x v="0"/>
    <n v="2324.0700000000002"/>
    <n v="-231.57400000000001"/>
    <n v="-229.66136000000003"/>
    <x v="1"/>
    <x v="0"/>
    <x v="1"/>
    <x v="8"/>
    <x v="0"/>
    <x v="1"/>
    <x v="0"/>
    <n v="-222.23"/>
    <n v="-224.08"/>
    <x v="0"/>
    <x v="6"/>
    <x v="0"/>
    <n v="826.12"/>
    <n v="222.23"/>
    <n v="0"/>
    <x v="0"/>
    <m/>
  </r>
  <r>
    <n v="28333"/>
    <n v="879"/>
    <d v="2001-09-27T00:00:00"/>
    <x v="5"/>
    <n v="9996817"/>
    <x v="8"/>
    <x v="0"/>
    <n v="293494.37"/>
    <n v="105017"/>
    <n v="104149.88"/>
    <n v="105017"/>
    <n v="2.8180000000000001"/>
    <n v="2.79"/>
    <x v="0"/>
    <n v="292997.43"/>
    <n v="-2940.4760000000024"/>
    <n v="-2916.1966400000028"/>
    <x v="1"/>
    <x v="0"/>
    <x v="1"/>
    <x v="8"/>
    <x v="0"/>
    <x v="1"/>
    <x v="0"/>
    <n v="-1978.85"/>
    <n v="-1995.32"/>
    <x v="0"/>
    <x v="0"/>
    <x v="0"/>
    <n v="104149.88"/>
    <n v="1978.85"/>
    <n v="0"/>
    <x v="0"/>
    <m/>
  </r>
  <r>
    <n v="28334"/>
    <n v="879"/>
    <d v="2001-09-27T00:00:00"/>
    <x v="5"/>
    <n v="9996817"/>
    <x v="8"/>
    <x v="0"/>
    <n v="25658.43"/>
    <n v="9181"/>
    <n v="9105.19"/>
    <n v="9181"/>
    <n v="2.8180000000000001"/>
    <n v="2.79"/>
    <x v="0"/>
    <n v="25614.99"/>
    <n v="-257.06800000000021"/>
    <n v="-254.94532000000024"/>
    <x v="1"/>
    <x v="0"/>
    <x v="1"/>
    <x v="8"/>
    <x v="0"/>
    <x v="1"/>
    <x v="0"/>
    <n v="-173"/>
    <n v="-174.44"/>
    <x v="0"/>
    <x v="1"/>
    <x v="0"/>
    <n v="9105.19"/>
    <n v="173"/>
    <n v="0"/>
    <x v="0"/>
    <m/>
  </r>
  <r>
    <n v="25098"/>
    <n v="437"/>
    <d v="2001-06-07T00:00:00"/>
    <x v="6"/>
    <n v="9993933"/>
    <x v="0"/>
    <x v="0"/>
    <n v="30178.74"/>
    <n v="115033"/>
    <n v="113882.03"/>
    <n v="115033"/>
    <n v="0.26500000000000001"/>
    <n v="0.16"/>
    <x v="0"/>
    <n v="18405.28"/>
    <n v="-12078.465000000002"/>
    <n v="-11957.613150000001"/>
    <x v="0"/>
    <x v="0"/>
    <x v="0"/>
    <x v="0"/>
    <x v="0"/>
    <x v="1"/>
    <x v="0"/>
    <n v="-13096.43"/>
    <n v="-13228.79"/>
    <x v="0"/>
    <x v="0"/>
    <x v="0"/>
    <n v="0"/>
    <n v="13096.43"/>
    <n v="113882.03"/>
    <x v="0"/>
    <m/>
  </r>
  <r>
    <n v="25442"/>
    <n v="713"/>
    <d v="2001-06-29T00:00:00"/>
    <x v="6"/>
    <n v="9994234"/>
    <x v="0"/>
    <x v="0"/>
    <n v="21914.91"/>
    <n v="122980"/>
    <n v="121749.52"/>
    <n v="122980"/>
    <n v="0.18"/>
    <n v="0.16"/>
    <x v="0"/>
    <n v="19676.8"/>
    <n v="-2459.6"/>
    <n v="-2434.9903999999988"/>
    <x v="0"/>
    <x v="0"/>
    <x v="0"/>
    <x v="0"/>
    <x v="0"/>
    <x v="1"/>
    <x v="0"/>
    <n v="-3652.49"/>
    <n v="-3689.4"/>
    <x v="0"/>
    <x v="0"/>
    <x v="0"/>
    <n v="0"/>
    <n v="3652.49"/>
    <n v="121749.52"/>
    <x v="0"/>
    <m/>
  </r>
  <r>
    <n v="9934"/>
    <m/>
    <d v="2000-07-07T00:00:00"/>
    <x v="6"/>
    <n v="319934"/>
    <x v="3"/>
    <x v="0"/>
    <n v="13.63"/>
    <n v="153"/>
    <n v="151.47"/>
    <n v="153"/>
    <n v="0.09"/>
    <n v="-1.4999999999999999E-2"/>
    <x v="0"/>
    <n v="-2.2949999999999999"/>
    <n v="-16.065000000000001"/>
    <n v="-15.904349999999999"/>
    <x v="0"/>
    <x v="0"/>
    <x v="0"/>
    <x v="3"/>
    <x v="0"/>
    <x v="1"/>
    <x v="0"/>
    <n v="-17.420000000000002"/>
    <n v="-17.59"/>
    <x v="0"/>
    <x v="2"/>
    <x v="0"/>
    <n v="0"/>
    <n v="17.420000000000002"/>
    <n v="151.47"/>
    <x v="0"/>
    <s v="Sonat Buy Financial - N67489.B"/>
  </r>
  <r>
    <n v="20890"/>
    <m/>
    <d v="2000-11-06T00:00:00"/>
    <x v="6"/>
    <n v="319933"/>
    <x v="3"/>
    <x v="0"/>
    <n v="-2.52"/>
    <n v="102"/>
    <n v="100.98"/>
    <n v="102"/>
    <n v="-2.5000000000000001E-2"/>
    <n v="-1.4999999999999999E-2"/>
    <x v="0"/>
    <n v="-1.53"/>
    <n v="1.02"/>
    <n v="1.0098000000000003"/>
    <x v="0"/>
    <x v="0"/>
    <x v="0"/>
    <x v="3"/>
    <x v="0"/>
    <x v="1"/>
    <x v="0"/>
    <n v="0"/>
    <n v="0"/>
    <x v="0"/>
    <x v="2"/>
    <x v="0"/>
    <n v="0"/>
    <n v="0"/>
    <n v="100.98"/>
    <x v="0"/>
    <s v="Sonat Financial Buy - N73427.B Input as Physical s/b Financi"/>
  </r>
  <r>
    <n v="27284"/>
    <n v="824"/>
    <d v="2001-08-20T00:00:00"/>
    <x v="6"/>
    <n v="9995964"/>
    <x v="3"/>
    <x v="0"/>
    <n v="-2242.6999999999998"/>
    <n v="181229"/>
    <n v="179415.7"/>
    <n v="181229"/>
    <n v="-1.2500000000000001E-2"/>
    <n v="-1.4999999999999999E-2"/>
    <x v="0"/>
    <n v="-2718.4349999999999"/>
    <n v="-453.07249999999999"/>
    <n v="-448.53924999999981"/>
    <x v="0"/>
    <x v="0"/>
    <x v="0"/>
    <x v="3"/>
    <x v="0"/>
    <x v="1"/>
    <x v="0"/>
    <n v="-2242.6999999999998"/>
    <n v="-2265.36"/>
    <x v="0"/>
    <x v="2"/>
    <x v="0"/>
    <n v="0"/>
    <n v="2242.6999999999998"/>
    <n v="179415.7"/>
    <x v="0"/>
    <m/>
  </r>
  <r>
    <n v="9941"/>
    <m/>
    <d v="2000-07-07T00:00:00"/>
    <x v="6"/>
    <n v="319941"/>
    <x v="4"/>
    <x v="0"/>
    <n v="133.06"/>
    <n v="-3840"/>
    <n v="-3801.58"/>
    <n v="3840"/>
    <n v="-3.5000000000000003E-2"/>
    <n v="-0.05"/>
    <x v="0"/>
    <n v="192"/>
    <n v="57.6"/>
    <n v="57.023699999999998"/>
    <x v="0"/>
    <x v="0"/>
    <x v="0"/>
    <x v="4"/>
    <x v="0"/>
    <x v="0"/>
    <x v="0"/>
    <n v="114.05"/>
    <n v="115.2"/>
    <x v="0"/>
    <x v="0"/>
    <x v="0"/>
    <n v="0"/>
    <n v="-114.05"/>
    <n v="-3801.58"/>
    <x v="0"/>
    <s v="Tetco-ELA Sale Financial - N73425.A"/>
  </r>
  <r>
    <n v="9952"/>
    <m/>
    <d v="2000-07-07T00:00:00"/>
    <x v="6"/>
    <n v="319952"/>
    <x v="5"/>
    <x v="0"/>
    <n v="-103.36"/>
    <n v="3480"/>
    <n v="3445.18"/>
    <n v="3480"/>
    <n v="-0.03"/>
    <n v="0.32"/>
    <x v="0"/>
    <n v="1113.5999999999999"/>
    <n v="1218"/>
    <n v="1205.8129999999999"/>
    <x v="0"/>
    <x v="0"/>
    <x v="0"/>
    <x v="5"/>
    <x v="0"/>
    <x v="1"/>
    <x v="0"/>
    <n v="1205.81"/>
    <n v="1218"/>
    <x v="0"/>
    <x v="0"/>
    <x v="0"/>
    <n v="0"/>
    <n v="-1205.81"/>
    <n v="3445.18"/>
    <x v="0"/>
    <s v="TetcoM3 Buy Financial - N73425.8"/>
  </r>
  <r>
    <n v="27285"/>
    <n v="822"/>
    <d v="2001-08-20T00:00:00"/>
    <x v="6"/>
    <n v="9995965"/>
    <x v="6"/>
    <x v="0"/>
    <n v="3398.1"/>
    <n v="47344"/>
    <n v="46870.3"/>
    <n v="47344"/>
    <n v="7.2499999999999995E-2"/>
    <n v="4.4999999999999998E-2"/>
    <x v="0"/>
    <n v="2130.48"/>
    <n v="-1301.96"/>
    <n v="-1288.9332499999998"/>
    <x v="0"/>
    <x v="0"/>
    <x v="0"/>
    <x v="6"/>
    <x v="0"/>
    <x v="1"/>
    <x v="0"/>
    <n v="-1523.28"/>
    <n v="-1538.68"/>
    <x v="0"/>
    <x v="2"/>
    <x v="0"/>
    <n v="0"/>
    <n v="1523.28"/>
    <n v="46870.3"/>
    <x v="0"/>
    <m/>
  </r>
  <r>
    <n v="22124"/>
    <n v="218"/>
    <d v="2001-01-17T00:00:00"/>
    <x v="6"/>
    <n v="9991378"/>
    <x v="8"/>
    <x v="0"/>
    <n v="-541724.96"/>
    <n v="-120000"/>
    <n v="-118799.33"/>
    <n v="120000"/>
    <n v="4.5599999999999996"/>
    <n v="2.88"/>
    <x v="0"/>
    <n v="-345600"/>
    <n v="201600"/>
    <n v="199582.87439999997"/>
    <x v="1"/>
    <x v="0"/>
    <x v="1"/>
    <x v="8"/>
    <x v="0"/>
    <x v="0"/>
    <x v="0"/>
    <n v="203265.66"/>
    <n v="205320"/>
    <x v="0"/>
    <x v="2"/>
    <x v="0"/>
    <n v="-118799.33"/>
    <n v="-203265.66"/>
    <n v="0"/>
    <x v="0"/>
    <s v="DS #000218"/>
  </r>
  <r>
    <n v="24215"/>
    <n v="409"/>
    <d v="2001-04-18T00:00:00"/>
    <x v="6"/>
    <n v="9993176"/>
    <x v="8"/>
    <x v="0"/>
    <n v="-124818.16"/>
    <n v="-27722"/>
    <n v="-27444.63"/>
    <n v="27722"/>
    <n v="4.548"/>
    <n v="2.88"/>
    <x v="0"/>
    <n v="-79839.360000000001"/>
    <n v="46240.296000000002"/>
    <n v="45777.642840000008"/>
    <x v="1"/>
    <x v="0"/>
    <x v="1"/>
    <x v="8"/>
    <x v="0"/>
    <x v="0"/>
    <x v="0"/>
    <n v="46628.42"/>
    <n v="47099.68"/>
    <x v="0"/>
    <x v="1"/>
    <x v="0"/>
    <n v="-27444.63"/>
    <n v="-46628.42"/>
    <n v="0"/>
    <x v="0"/>
    <s v="DS #000409"/>
  </r>
  <r>
    <n v="25044"/>
    <n v="352"/>
    <d v="2001-06-05T00:00:00"/>
    <x v="6"/>
    <n v="9992828"/>
    <x v="8"/>
    <x v="0"/>
    <n v="-97494.46"/>
    <n v="-21899"/>
    <n v="-21679.89"/>
    <n v="21899"/>
    <n v="4.4969999999999999"/>
    <n v="2.88"/>
    <x v="0"/>
    <n v="-63069.120000000003"/>
    <n v="35410.682999999997"/>
    <n v="35056.382129999998"/>
    <x v="1"/>
    <x v="0"/>
    <x v="1"/>
    <x v="8"/>
    <x v="0"/>
    <x v="0"/>
    <x v="0"/>
    <n v="35728.46"/>
    <n v="36089.550000000003"/>
    <x v="0"/>
    <x v="0"/>
    <x v="0"/>
    <n v="-21679.89"/>
    <n v="-35728.46"/>
    <n v="0"/>
    <x v="0"/>
    <s v="DS# 000352"/>
  </r>
  <r>
    <n v="25057"/>
    <n v="438"/>
    <d v="2001-06-06T00:00:00"/>
    <x v="6"/>
    <n v="9993419"/>
    <x v="8"/>
    <x v="0"/>
    <n v="-49911.59"/>
    <n v="-11122"/>
    <n v="-11010.72"/>
    <n v="11122"/>
    <n v="4.5330000000000004"/>
    <n v="2.88"/>
    <x v="0"/>
    <n v="-32031.360000000001"/>
    <n v="18384.666000000005"/>
    <n v="18200.720160000004"/>
    <x v="1"/>
    <x v="0"/>
    <x v="1"/>
    <x v="8"/>
    <x v="0"/>
    <x v="0"/>
    <x v="0"/>
    <n v="18542.05"/>
    <n v="18729.45"/>
    <x v="0"/>
    <x v="2"/>
    <x v="0"/>
    <n v="-11010.72"/>
    <n v="-18542.05"/>
    <n v="0"/>
    <x v="0"/>
    <s v="DS #000438"/>
  </r>
  <r>
    <n v="26682"/>
    <n v="730"/>
    <d v="2001-07-11T00:00:00"/>
    <x v="6"/>
    <n v="9995474"/>
    <x v="8"/>
    <x v="0"/>
    <n v="-264031.52"/>
    <n v="-70000"/>
    <n v="-69299.61"/>
    <n v="70000"/>
    <n v="3.81"/>
    <n v="2.88"/>
    <x v="0"/>
    <n v="-201600"/>
    <n v="65100"/>
    <n v="64448.637300000009"/>
    <x v="1"/>
    <x v="0"/>
    <x v="1"/>
    <x v="8"/>
    <x v="0"/>
    <x v="0"/>
    <x v="0"/>
    <n v="66596.929999999993"/>
    <n v="67270"/>
    <x v="0"/>
    <x v="1"/>
    <x v="0"/>
    <n v="-69299.61"/>
    <n v="-66596.929999999993"/>
    <n v="0"/>
    <x v="0"/>
    <m/>
  </r>
  <r>
    <n v="28127"/>
    <n v="843"/>
    <d v="2001-09-19T00:00:00"/>
    <x v="6"/>
    <n v="9996592"/>
    <x v="8"/>
    <x v="0"/>
    <n v="-105677.94"/>
    <n v="-35701"/>
    <n v="-35343.79"/>
    <n v="35701"/>
    <n v="2.99"/>
    <n v="2.88"/>
    <x v="0"/>
    <n v="-102818.88"/>
    <n v="3927.1100000000115"/>
    <n v="3887.8169000000112"/>
    <x v="1"/>
    <x v="0"/>
    <x v="1"/>
    <x v="8"/>
    <x v="0"/>
    <x v="0"/>
    <x v="0"/>
    <n v="4983.47"/>
    <n v="5033.84"/>
    <x v="0"/>
    <x v="4"/>
    <x v="0"/>
    <n v="-35343.79"/>
    <n v="-4983.47"/>
    <n v="0"/>
    <x v="0"/>
    <m/>
  </r>
  <r>
    <n v="28130"/>
    <n v="843"/>
    <d v="2001-09-19T00:00:00"/>
    <x v="6"/>
    <n v="9996592"/>
    <x v="8"/>
    <x v="0"/>
    <n v="-44265.09"/>
    <n v="-14954"/>
    <n v="-14804.38"/>
    <n v="14954"/>
    <n v="2.99"/>
    <n v="2.88"/>
    <x v="0"/>
    <n v="-43067.519999999997"/>
    <n v="1644.94"/>
    <n v="1628.4818000000046"/>
    <x v="1"/>
    <x v="0"/>
    <x v="1"/>
    <x v="8"/>
    <x v="0"/>
    <x v="0"/>
    <x v="0"/>
    <n v="2087.42"/>
    <n v="2108.5100000000002"/>
    <x v="0"/>
    <x v="1"/>
    <x v="0"/>
    <n v="-14804.38"/>
    <n v="-2087.42"/>
    <n v="0"/>
    <x v="0"/>
    <m/>
  </r>
  <r>
    <n v="28457"/>
    <n v="917"/>
    <d v="2001-10-16T00:00:00"/>
    <x v="6"/>
    <n v="9996946"/>
    <x v="8"/>
    <x v="0"/>
    <n v="-3021958.05"/>
    <n v="-1000000"/>
    <n v="-989994.45"/>
    <n v="1000000"/>
    <n v="3.0525000000000002"/>
    <n v="2.88"/>
    <x v="0"/>
    <n v="-2880000"/>
    <n v="172500"/>
    <n v="170774.04262500032"/>
    <x v="1"/>
    <x v="0"/>
    <x v="1"/>
    <x v="8"/>
    <x v="0"/>
    <x v="0"/>
    <x v="0"/>
    <n v="201463.87"/>
    <n v="203500"/>
    <x v="0"/>
    <x v="1"/>
    <x v="0"/>
    <n v="-989994.45"/>
    <n v="-201463.87"/>
    <n v="0"/>
    <x v="0"/>
    <m/>
  </r>
  <r>
    <n v="28463"/>
    <n v="919"/>
    <d v="2001-10-18T00:00:00"/>
    <x v="6"/>
    <n v="9996952"/>
    <x v="8"/>
    <x v="0"/>
    <n v="-592016.68000000005"/>
    <n v="-200000"/>
    <n v="-197998.89"/>
    <n v="200000"/>
    <n v="2.99"/>
    <n v="2.88"/>
    <x v="0"/>
    <n v="-576000"/>
    <n v="22000.000000000065"/>
    <n v="21779.877900000065"/>
    <x v="1"/>
    <x v="0"/>
    <x v="1"/>
    <x v="8"/>
    <x v="0"/>
    <x v="0"/>
    <x v="0"/>
    <n v="27917.84"/>
    <n v="28200"/>
    <x v="0"/>
    <x v="1"/>
    <x v="0"/>
    <n v="-197998.89"/>
    <n v="-27917.84"/>
    <n v="0"/>
    <x v="0"/>
    <m/>
  </r>
  <r>
    <n v="28465"/>
    <n v="921"/>
    <d v="2001-10-18T00:00:00"/>
    <x v="6"/>
    <n v="9996954"/>
    <x v="8"/>
    <x v="0"/>
    <n v="-3105642.99"/>
    <n v="-1102647"/>
    <n v="-1091614.4099999999"/>
    <n v="1102647"/>
    <n v="2.8450000000000002"/>
    <n v="2.88"/>
    <x v="0"/>
    <n v="-3175623.36"/>
    <n v="-38592.644999999669"/>
    <n v="-38206.504349999668"/>
    <x v="1"/>
    <x v="0"/>
    <x v="1"/>
    <x v="8"/>
    <x v="0"/>
    <x v="0"/>
    <x v="0"/>
    <n v="-4366.46"/>
    <n v="-4410.59"/>
    <x v="0"/>
    <x v="1"/>
    <x v="0"/>
    <n v="-1091614.4099999999"/>
    <n v="4366.46"/>
    <n v="0"/>
    <x v="0"/>
    <m/>
  </r>
  <r>
    <n v="9916"/>
    <m/>
    <d v="2000-07-07T00:00:00"/>
    <x v="6"/>
    <n v="319916"/>
    <x v="8"/>
    <x v="0"/>
    <n v="374.99"/>
    <n v="153"/>
    <n v="151.47"/>
    <n v="153"/>
    <n v="2.4756999999999998"/>
    <n v="2.9"/>
    <x v="0"/>
    <n v="443.7"/>
    <n v="64.917900000000017"/>
    <n v="64.268721000000014"/>
    <x v="1"/>
    <x v="0"/>
    <x v="1"/>
    <x v="8"/>
    <x v="0"/>
    <x v="1"/>
    <x v="0"/>
    <n v="56.54"/>
    <n v="57.11"/>
    <x v="0"/>
    <x v="0"/>
    <x v="0"/>
    <n v="151.47"/>
    <n v="-56.54"/>
    <n v="0"/>
    <x v="0"/>
    <s v="Nymex Buy N67489.1"/>
  </r>
  <r>
    <n v="9917"/>
    <m/>
    <d v="2000-07-07T00:00:00"/>
    <x v="6"/>
    <n v="319917"/>
    <x v="8"/>
    <x v="0"/>
    <n v="271.5"/>
    <n v="102"/>
    <n v="100.98"/>
    <n v="102"/>
    <n v="2.6886999999999999"/>
    <n v="2.9"/>
    <x v="0"/>
    <n v="295.8"/>
    <n v="21.552600000000005"/>
    <n v="21.337074000000005"/>
    <x v="1"/>
    <x v="0"/>
    <x v="1"/>
    <x v="8"/>
    <x v="0"/>
    <x v="1"/>
    <x v="0"/>
    <n v="16.190000000000001"/>
    <n v="16.350000000000001"/>
    <x v="0"/>
    <x v="0"/>
    <x v="0"/>
    <n v="100.98"/>
    <n v="-16.190000000000001"/>
    <n v="0"/>
    <x v="0"/>
    <s v="Nymex Buy N73425.1"/>
  </r>
  <r>
    <n v="22243"/>
    <n v="231"/>
    <d v="2001-01-26T00:00:00"/>
    <x v="6"/>
    <n v="9991399"/>
    <x v="8"/>
    <x v="0"/>
    <n v="43015.26"/>
    <n v="10000"/>
    <n v="9899.94"/>
    <n v="10000"/>
    <n v="4.3449999999999998"/>
    <n v="2.9"/>
    <x v="0"/>
    <n v="29000"/>
    <n v="-14450"/>
    <n v="-14305.413299999998"/>
    <x v="1"/>
    <x v="0"/>
    <x v="1"/>
    <x v="8"/>
    <x v="0"/>
    <x v="1"/>
    <x v="0"/>
    <n v="-14810.32"/>
    <n v="-14960"/>
    <x v="0"/>
    <x v="2"/>
    <x v="0"/>
    <n v="9899.94"/>
    <n v="14810.32"/>
    <n v="0"/>
    <x v="0"/>
    <s v="DS #000231"/>
  </r>
  <r>
    <n v="22256"/>
    <n v="191"/>
    <d v="2001-01-26T00:00:00"/>
    <x v="6"/>
    <n v="9991338"/>
    <x v="8"/>
    <x v="0"/>
    <n v="429657.59"/>
    <n v="100000"/>
    <n v="98999.44"/>
    <n v="100000"/>
    <n v="4.34"/>
    <n v="2.9"/>
    <x v="0"/>
    <n v="290000"/>
    <n v="-144000"/>
    <n v="-142559.1936"/>
    <x v="1"/>
    <x v="0"/>
    <x v="1"/>
    <x v="8"/>
    <x v="0"/>
    <x v="1"/>
    <x v="0"/>
    <n v="-147608.17000000001"/>
    <n v="-149100"/>
    <x v="0"/>
    <x v="2"/>
    <x v="0"/>
    <n v="98999.44"/>
    <n v="147608.17000000001"/>
    <n v="0"/>
    <x v="0"/>
    <s v="DS #000191"/>
  </r>
  <r>
    <n v="22570"/>
    <n v="295"/>
    <d v="2001-02-16T00:00:00"/>
    <x v="6"/>
    <n v="9991566"/>
    <x v="8"/>
    <x v="0"/>
    <n v="110755.63"/>
    <n v="25000"/>
    <n v="24749.86"/>
    <n v="25000"/>
    <n v="4.4749999999999996"/>
    <n v="2.9"/>
    <x v="0"/>
    <n v="72500"/>
    <n v="-39375"/>
    <n v="-38981.029499999997"/>
    <x v="1"/>
    <x v="0"/>
    <x v="1"/>
    <x v="8"/>
    <x v="0"/>
    <x v="1"/>
    <x v="0"/>
    <n v="-40243.269999999997"/>
    <n v="-40650"/>
    <x v="0"/>
    <x v="2"/>
    <x v="0"/>
    <n v="24749.86"/>
    <n v="40243.269999999997"/>
    <n v="0"/>
    <x v="0"/>
    <s v="DS #000295"/>
  </r>
  <r>
    <n v="22640"/>
    <n v="304"/>
    <d v="2001-02-20T00:00:00"/>
    <x v="6"/>
    <n v="9991589"/>
    <x v="8"/>
    <x v="0"/>
    <n v="88505.5"/>
    <n v="20000"/>
    <n v="19799.89"/>
    <n v="20000"/>
    <n v="4.47"/>
    <n v="2.9"/>
    <x v="0"/>
    <n v="58000"/>
    <n v="-31400"/>
    <n v="-31085.827299999997"/>
    <x v="1"/>
    <x v="0"/>
    <x v="1"/>
    <x v="8"/>
    <x v="0"/>
    <x v="1"/>
    <x v="0"/>
    <n v="-32095.62"/>
    <n v="-32420"/>
    <x v="0"/>
    <x v="2"/>
    <x v="0"/>
    <n v="19799.89"/>
    <n v="32095.62"/>
    <n v="0"/>
    <x v="0"/>
    <s v="DS #000304"/>
  </r>
  <r>
    <n v="22641"/>
    <n v="304"/>
    <d v="2001-02-20T00:00:00"/>
    <x v="6"/>
    <n v="9991589"/>
    <x v="8"/>
    <x v="0"/>
    <n v="132758.26"/>
    <n v="30000"/>
    <n v="29699.83"/>
    <n v="30000"/>
    <n v="4.47"/>
    <n v="2.9"/>
    <x v="0"/>
    <n v="87000"/>
    <n v="-47100"/>
    <n v="-46628.733099999998"/>
    <x v="1"/>
    <x v="0"/>
    <x v="1"/>
    <x v="8"/>
    <x v="0"/>
    <x v="1"/>
    <x v="0"/>
    <n v="-48143.43"/>
    <n v="-48630"/>
    <x v="0"/>
    <x v="0"/>
    <x v="0"/>
    <n v="29699.83"/>
    <n v="48143.43"/>
    <n v="0"/>
    <x v="0"/>
    <s v="DS#000304"/>
  </r>
  <r>
    <n v="23777"/>
    <n v="347"/>
    <d v="2001-03-19T00:00:00"/>
    <x v="6"/>
    <n v="9992814"/>
    <x v="8"/>
    <x v="0"/>
    <n v="79322.740000000005"/>
    <n v="17945"/>
    <n v="17765.45"/>
    <n v="17945"/>
    <n v="4.4649999999999999"/>
    <n v="2.9"/>
    <x v="0"/>
    <n v="52040.5"/>
    <n v="-28083.924999999999"/>
    <n v="-27802.929250000001"/>
    <x v="1"/>
    <x v="0"/>
    <x v="1"/>
    <x v="8"/>
    <x v="0"/>
    <x v="1"/>
    <x v="0"/>
    <n v="-28708.97"/>
    <n v="-28999.119999999999"/>
    <x v="0"/>
    <x v="2"/>
    <x v="0"/>
    <n v="17765.45"/>
    <n v="28708.97"/>
    <n v="0"/>
    <x v="0"/>
    <s v="DS #000347"/>
  </r>
  <r>
    <n v="23778"/>
    <n v="347"/>
    <d v="2001-03-19T00:00:00"/>
    <x v="6"/>
    <n v="9992814"/>
    <x v="8"/>
    <x v="0"/>
    <n v="35362.6"/>
    <n v="8000"/>
    <n v="7919.96"/>
    <n v="8000"/>
    <n v="4.4649999999999999"/>
    <n v="2.9"/>
    <x v="0"/>
    <n v="23200"/>
    <n v="-12520"/>
    <n v="-12394.7374"/>
    <x v="1"/>
    <x v="0"/>
    <x v="1"/>
    <x v="8"/>
    <x v="0"/>
    <x v="1"/>
    <x v="0"/>
    <n v="-12798.65"/>
    <n v="-12928"/>
    <x v="0"/>
    <x v="0"/>
    <x v="0"/>
    <n v="7919.96"/>
    <n v="12798.65"/>
    <n v="0"/>
    <x v="0"/>
    <s v="DS #000347"/>
  </r>
  <r>
    <n v="23779"/>
    <n v="347"/>
    <d v="2001-03-19T00:00:00"/>
    <x v="6"/>
    <n v="9992814"/>
    <x v="8"/>
    <x v="0"/>
    <n v="5746.42"/>
    <n v="1300"/>
    <n v="1286.99"/>
    <n v="1300"/>
    <n v="4.4649999999999999"/>
    <n v="2.9"/>
    <x v="0"/>
    <n v="3770"/>
    <n v="-2034.5"/>
    <n v="-2014.1393499999999"/>
    <x v="1"/>
    <x v="0"/>
    <x v="1"/>
    <x v="8"/>
    <x v="0"/>
    <x v="1"/>
    <x v="0"/>
    <n v="-2079.7800000000002"/>
    <n v="-2100.8000000000002"/>
    <x v="0"/>
    <x v="0"/>
    <x v="0"/>
    <n v="1286.99"/>
    <n v="2079.7800000000002"/>
    <n v="0"/>
    <x v="0"/>
    <s v="DS #000347"/>
  </r>
  <r>
    <n v="23781"/>
    <n v="347"/>
    <d v="2001-03-19T00:00:00"/>
    <x v="6"/>
    <n v="9992814"/>
    <x v="8"/>
    <x v="0"/>
    <n v="20775.53"/>
    <n v="4700"/>
    <n v="4652.97"/>
    <n v="4700"/>
    <n v="4.4649999999999999"/>
    <n v="2.9"/>
    <x v="0"/>
    <n v="13630"/>
    <n v="-7355.5"/>
    <n v="-7281.8980499999998"/>
    <x v="1"/>
    <x v="0"/>
    <x v="1"/>
    <x v="8"/>
    <x v="0"/>
    <x v="1"/>
    <x v="0"/>
    <n v="-7519.21"/>
    <n v="-7595.2"/>
    <x v="0"/>
    <x v="2"/>
    <x v="0"/>
    <n v="4652.97"/>
    <n v="7519.21"/>
    <n v="0"/>
    <x v="0"/>
    <s v="DS #000347"/>
  </r>
  <r>
    <n v="23798"/>
    <n v="348"/>
    <d v="2001-03-19T00:00:00"/>
    <x v="6"/>
    <n v="9992815"/>
    <x v="8"/>
    <x v="0"/>
    <n v="63323.5"/>
    <n v="14061"/>
    <n v="13920.31"/>
    <n v="14061"/>
    <n v="4.5490000000000004"/>
    <n v="2.9"/>
    <x v="0"/>
    <n v="40776.9"/>
    <n v="-23186.589000000007"/>
    <n v="-22954.591190000006"/>
    <x v="1"/>
    <x v="0"/>
    <x v="1"/>
    <x v="8"/>
    <x v="0"/>
    <x v="1"/>
    <x v="0"/>
    <n v="-23664.53"/>
    <n v="-23903.7"/>
    <x v="0"/>
    <x v="2"/>
    <x v="0"/>
    <n v="13920.31"/>
    <n v="23664.53"/>
    <n v="0"/>
    <x v="0"/>
    <s v="DS #000348"/>
  </r>
  <r>
    <n v="23919"/>
    <n v="359"/>
    <d v="2001-03-30T00:00:00"/>
    <x v="6"/>
    <n v="9992882"/>
    <x v="8"/>
    <x v="0"/>
    <n v="13905.95"/>
    <n v="3043"/>
    <n v="3012.55"/>
    <n v="3043"/>
    <n v="4.6159999999999997"/>
    <n v="2.9"/>
    <x v="0"/>
    <n v="8824.7000000000007"/>
    <n v="-5221.7879999999996"/>
    <n v="-5169.5357999999997"/>
    <x v="1"/>
    <x v="0"/>
    <x v="1"/>
    <x v="8"/>
    <x v="0"/>
    <x v="1"/>
    <x v="0"/>
    <n v="-5323.18"/>
    <n v="-5376.98"/>
    <x v="0"/>
    <x v="5"/>
    <x v="0"/>
    <n v="3012.55"/>
    <n v="5323.18"/>
    <n v="0"/>
    <x v="0"/>
    <s v="DS #000359"/>
  </r>
  <r>
    <n v="24140"/>
    <n v="404"/>
    <d v="2001-04-11T00:00:00"/>
    <x v="6"/>
    <n v="9993134"/>
    <x v="8"/>
    <x v="0"/>
    <n v="91990.28"/>
    <n v="20000"/>
    <n v="19799.89"/>
    <n v="20000"/>
    <n v="4.6459999999999999"/>
    <n v="2.9"/>
    <x v="0"/>
    <n v="58000"/>
    <n v="-34920"/>
    <n v="-34570.607940000002"/>
    <x v="1"/>
    <x v="0"/>
    <x v="1"/>
    <x v="8"/>
    <x v="0"/>
    <x v="1"/>
    <x v="0"/>
    <n v="-35580.400000000001"/>
    <n v="-35940"/>
    <x v="0"/>
    <x v="0"/>
    <x v="0"/>
    <n v="19799.89"/>
    <n v="35580.400000000001"/>
    <n v="0"/>
    <x v="0"/>
    <s v="DS #000404"/>
  </r>
  <r>
    <n v="24153"/>
    <n v="407"/>
    <d v="2001-04-12T00:00:00"/>
    <x v="6"/>
    <n v="9993142"/>
    <x v="8"/>
    <x v="0"/>
    <n v="62031.31"/>
    <n v="13522"/>
    <n v="13386.7"/>
    <n v="13522"/>
    <n v="4.6337999999999999"/>
    <n v="2.9"/>
    <x v="0"/>
    <n v="39213.800000000003"/>
    <n v="-23444.443599999999"/>
    <n v="-23209.86046"/>
    <x v="1"/>
    <x v="0"/>
    <x v="1"/>
    <x v="8"/>
    <x v="0"/>
    <x v="1"/>
    <x v="0"/>
    <n v="-23892.59"/>
    <n v="-24134.07"/>
    <x v="0"/>
    <x v="2"/>
    <x v="0"/>
    <n v="13386.7"/>
    <n v="23892.59"/>
    <n v="0"/>
    <x v="0"/>
    <s v="DS #000407"/>
  </r>
  <r>
    <n v="24193"/>
    <n v="408"/>
    <d v="2001-04-17T00:00:00"/>
    <x v="6"/>
    <n v="9993174"/>
    <x v="8"/>
    <x v="0"/>
    <n v="51041.53"/>
    <n v="10907"/>
    <n v="10797.87"/>
    <n v="10907"/>
    <n v="4.7270000000000003"/>
    <n v="2.9"/>
    <x v="0"/>
    <n v="31630.3"/>
    <n v="-19927.089000000004"/>
    <n v="-19727.708490000005"/>
    <x v="1"/>
    <x v="0"/>
    <x v="1"/>
    <x v="8"/>
    <x v="0"/>
    <x v="1"/>
    <x v="0"/>
    <n v="-20278.400000000001"/>
    <n v="-20483.349999999999"/>
    <x v="0"/>
    <x v="0"/>
    <x v="0"/>
    <n v="10797.87"/>
    <n v="20278.400000000001"/>
    <n v="0"/>
    <x v="0"/>
    <s v="DS #000408"/>
  </r>
  <r>
    <n v="24224"/>
    <n v="412"/>
    <d v="2001-04-18T00:00:00"/>
    <x v="6"/>
    <n v="9993198"/>
    <x v="8"/>
    <x v="0"/>
    <n v="73077.759999999995"/>
    <n v="16089"/>
    <n v="15928.02"/>
    <n v="16089"/>
    <n v="4.5880000000000001"/>
    <n v="2.9"/>
    <x v="0"/>
    <n v="46658.1"/>
    <n v="-27158.232000000004"/>
    <n v="-26886.497760000002"/>
    <x v="1"/>
    <x v="0"/>
    <x v="1"/>
    <x v="8"/>
    <x v="0"/>
    <x v="1"/>
    <x v="0"/>
    <n v="-27698.83"/>
    <n v="-27978.77"/>
    <x v="0"/>
    <x v="2"/>
    <x v="0"/>
    <n v="15928.02"/>
    <n v="27698.83"/>
    <n v="0"/>
    <x v="0"/>
    <s v="DS#000412"/>
  </r>
  <r>
    <n v="24448"/>
    <n v="404"/>
    <d v="2001-04-26T00:00:00"/>
    <x v="6"/>
    <n v="9993133"/>
    <x v="8"/>
    <x v="0"/>
    <n v="48138.52"/>
    <n v="10466"/>
    <n v="10361.280000000001"/>
    <n v="10466"/>
    <n v="4.6459999999999999"/>
    <n v="2.9"/>
    <x v="0"/>
    <n v="30351.4"/>
    <n v="-18273.635999999999"/>
    <n v="-18090.794880000001"/>
    <x v="1"/>
    <x v="0"/>
    <x v="1"/>
    <x v="8"/>
    <x v="0"/>
    <x v="1"/>
    <x v="0"/>
    <n v="-18619.22"/>
    <n v="-18807.400000000001"/>
    <x v="0"/>
    <x v="2"/>
    <x v="0"/>
    <n v="10361.280000000001"/>
    <n v="18619.22"/>
    <n v="0"/>
    <x v="0"/>
    <s v="DS #000404"/>
  </r>
  <r>
    <n v="24454"/>
    <n v="438"/>
    <d v="2001-04-26T00:00:00"/>
    <x v="6"/>
    <n v="9993419"/>
    <x v="8"/>
    <x v="0"/>
    <n v="816.75"/>
    <n v="182"/>
    <n v="180.18"/>
    <n v="182"/>
    <n v="4.5330000000000004"/>
    <n v="2.9"/>
    <x v="0"/>
    <n v="527.79999999999995"/>
    <n v="-297.20600000000007"/>
    <n v="-294.23394000000008"/>
    <x v="1"/>
    <x v="0"/>
    <x v="1"/>
    <x v="8"/>
    <x v="0"/>
    <x v="1"/>
    <x v="0"/>
    <n v="-303.42"/>
    <n v="-306.49"/>
    <x v="0"/>
    <x v="1"/>
    <x v="0"/>
    <n v="180.18"/>
    <n v="303.42"/>
    <n v="0"/>
    <x v="0"/>
    <s v="DS #000438"/>
  </r>
  <r>
    <n v="24748"/>
    <n v="529"/>
    <d v="2001-05-17T00:00:00"/>
    <x v="6"/>
    <n v="9993675"/>
    <x v="8"/>
    <x v="0"/>
    <n v="85331.66"/>
    <n v="20324"/>
    <n v="20120.650000000001"/>
    <n v="20324"/>
    <n v="4.2409999999999997"/>
    <n v="2.9"/>
    <x v="0"/>
    <n v="58939.6"/>
    <n v="-27254.483999999993"/>
    <n v="-26981.791649999996"/>
    <x v="1"/>
    <x v="0"/>
    <x v="1"/>
    <x v="8"/>
    <x v="0"/>
    <x v="1"/>
    <x v="0"/>
    <n v="-28007.94"/>
    <n v="-28291.01"/>
    <x v="0"/>
    <x v="0"/>
    <x v="0"/>
    <n v="20120.650000000001"/>
    <n v="28007.94"/>
    <n v="0"/>
    <x v="0"/>
    <m/>
  </r>
  <r>
    <n v="24826"/>
    <n v="538"/>
    <d v="2001-05-23T00:00:00"/>
    <x v="6"/>
    <n v="9993710"/>
    <x v="8"/>
    <x v="0"/>
    <n v="6636922.7699999996"/>
    <n v="1600000"/>
    <n v="1583991.11"/>
    <n v="1600000"/>
    <n v="4.1900000000000004"/>
    <n v="2.9"/>
    <x v="0"/>
    <n v="4640000"/>
    <n v="-2064000"/>
    <n v="-2043348.531900001"/>
    <x v="1"/>
    <x v="0"/>
    <x v="1"/>
    <x v="8"/>
    <x v="0"/>
    <x v="1"/>
    <x v="0"/>
    <n v="-2124132.08"/>
    <n v="-2145600"/>
    <x v="0"/>
    <x v="11"/>
    <x v="0"/>
    <n v="1583991.11"/>
    <n v="2124132.08"/>
    <n v="0"/>
    <x v="0"/>
    <m/>
  </r>
  <r>
    <n v="24869"/>
    <n v="549"/>
    <d v="2001-05-24T00:00:00"/>
    <x v="6"/>
    <n v="9993753"/>
    <x v="8"/>
    <x v="0"/>
    <n v="20778.990000000002"/>
    <n v="5000"/>
    <n v="4949.97"/>
    <n v="5000"/>
    <n v="4.1978"/>
    <n v="2.9"/>
    <x v="0"/>
    <n v="14500"/>
    <n v="-6489"/>
    <n v="-6424.0710660000004"/>
    <x v="1"/>
    <x v="0"/>
    <x v="1"/>
    <x v="8"/>
    <x v="0"/>
    <x v="1"/>
    <x v="0"/>
    <n v="-6676.52"/>
    <n v="-6744"/>
    <x v="0"/>
    <x v="2"/>
    <x v="0"/>
    <n v="4949.97"/>
    <n v="6676.52"/>
    <n v="0"/>
    <x v="0"/>
    <m/>
  </r>
  <r>
    <n v="24870"/>
    <n v="549"/>
    <d v="2001-05-24T00:00:00"/>
    <x v="6"/>
    <n v="9993754"/>
    <x v="8"/>
    <x v="0"/>
    <n v="42734.080000000002"/>
    <n v="10283"/>
    <n v="10180.11"/>
    <n v="10283"/>
    <n v="4.1978"/>
    <n v="2.9"/>
    <x v="0"/>
    <n v="29820.7"/>
    <n v="-13345.277400000001"/>
    <n v="-13211.746758000001"/>
    <x v="1"/>
    <x v="0"/>
    <x v="1"/>
    <x v="8"/>
    <x v="0"/>
    <x v="1"/>
    <x v="0"/>
    <n v="-13730.94"/>
    <n v="-13869.71"/>
    <x v="0"/>
    <x v="0"/>
    <x v="0"/>
    <n v="10180.11"/>
    <n v="13730.94"/>
    <n v="0"/>
    <x v="0"/>
    <m/>
  </r>
  <r>
    <n v="25038"/>
    <n v="596"/>
    <d v="2001-06-04T00:00:00"/>
    <x v="6"/>
    <n v="9993895"/>
    <x v="8"/>
    <x v="0"/>
    <n v="22711.57"/>
    <n v="5802"/>
    <n v="5743.95"/>
    <n v="5802"/>
    <n v="3.9540000000000002"/>
    <n v="2.9"/>
    <x v="0"/>
    <n v="16825.8"/>
    <n v="-6115.3080000000018"/>
    <n v="-6054.1233000000011"/>
    <x v="1"/>
    <x v="0"/>
    <x v="1"/>
    <x v="8"/>
    <x v="0"/>
    <x v="1"/>
    <x v="0"/>
    <n v="-6347.06"/>
    <n v="-6411.21"/>
    <x v="0"/>
    <x v="4"/>
    <x v="0"/>
    <n v="5743.95"/>
    <n v="6347.06"/>
    <n v="0"/>
    <x v="0"/>
    <m/>
  </r>
  <r>
    <n v="25059"/>
    <n v="479"/>
    <d v="2001-06-06T00:00:00"/>
    <x v="6"/>
    <n v="9993568"/>
    <x v="8"/>
    <x v="0"/>
    <n v="137496.45000000001"/>
    <n v="32927"/>
    <n v="32597.55"/>
    <n v="32927"/>
    <n v="4.218"/>
    <n v="2.9"/>
    <x v="0"/>
    <n v="95488.3"/>
    <n v="-43397.786"/>
    <n v="-42963.570899999999"/>
    <x v="1"/>
    <x v="0"/>
    <x v="1"/>
    <x v="8"/>
    <x v="0"/>
    <x v="1"/>
    <x v="0"/>
    <n v="-44626.04"/>
    <n v="-45077.06"/>
    <x v="0"/>
    <x v="0"/>
    <x v="0"/>
    <n v="32597.55"/>
    <n v="44626.04"/>
    <n v="0"/>
    <x v="0"/>
    <s v="DS #000479"/>
  </r>
  <r>
    <n v="25069"/>
    <n v="593"/>
    <d v="2001-06-06T00:00:00"/>
    <x v="6"/>
    <n v="9993887"/>
    <x v="8"/>
    <x v="0"/>
    <n v="53969.96"/>
    <n v="13444"/>
    <n v="13309.49"/>
    <n v="13444"/>
    <n v="4.0549999999999997"/>
    <n v="2.9"/>
    <x v="0"/>
    <n v="38987.599999999999"/>
    <n v="-15527.82"/>
    <n v="-15372.460949999997"/>
    <x v="1"/>
    <x v="0"/>
    <x v="1"/>
    <x v="8"/>
    <x v="0"/>
    <x v="1"/>
    <x v="0"/>
    <n v="-16051.24"/>
    <n v="-16213.46"/>
    <x v="0"/>
    <x v="2"/>
    <x v="0"/>
    <n v="13309.49"/>
    <n v="16051.24"/>
    <n v="0"/>
    <x v="0"/>
    <m/>
  </r>
  <r>
    <n v="25071"/>
    <n v="445"/>
    <d v="2001-06-06T00:00:00"/>
    <x v="6"/>
    <n v="9993440"/>
    <x v="8"/>
    <x v="0"/>
    <n v="83775.23"/>
    <n v="18784"/>
    <n v="18596.060000000001"/>
    <n v="18784"/>
    <n v="4.5049999999999999"/>
    <n v="2.9"/>
    <x v="0"/>
    <n v="54473.599999999999"/>
    <n v="-30148.32"/>
    <n v="-29846.676300000003"/>
    <x v="1"/>
    <x v="0"/>
    <x v="1"/>
    <x v="8"/>
    <x v="0"/>
    <x v="1"/>
    <x v="0"/>
    <n v="-30795.07"/>
    <n v="-31106.3"/>
    <x v="0"/>
    <x v="0"/>
    <x v="0"/>
    <n v="18596.060000000001"/>
    <n v="30795.07"/>
    <n v="0"/>
    <x v="0"/>
    <s v="DS #000445"/>
  </r>
  <r>
    <n v="25181"/>
    <n v="621"/>
    <d v="2001-06-13T00:00:00"/>
    <x v="6"/>
    <n v="9994009"/>
    <x v="8"/>
    <x v="0"/>
    <n v="39374.019999999997"/>
    <n v="9784"/>
    <n v="9686.11"/>
    <n v="9784"/>
    <n v="4.0650000000000004"/>
    <n v="2.9"/>
    <x v="0"/>
    <n v="28373.599999999999"/>
    <n v="-11398.36"/>
    <n v="-11284.318150000005"/>
    <x v="1"/>
    <x v="0"/>
    <x v="1"/>
    <x v="8"/>
    <x v="0"/>
    <x v="1"/>
    <x v="0"/>
    <n v="-11778.3"/>
    <n v="-11897.34"/>
    <x v="0"/>
    <x v="0"/>
    <x v="0"/>
    <n v="9686.11"/>
    <n v="11778.3"/>
    <n v="0"/>
    <x v="0"/>
    <m/>
  </r>
  <r>
    <n v="25182"/>
    <n v="621"/>
    <d v="2001-06-13T00:00:00"/>
    <x v="6"/>
    <n v="9994008"/>
    <x v="8"/>
    <x v="0"/>
    <n v="61974.64"/>
    <n v="15400"/>
    <n v="15245.91"/>
    <n v="15400"/>
    <n v="4.0650000000000004"/>
    <n v="2.9"/>
    <x v="0"/>
    <n v="44660"/>
    <n v="-17941"/>
    <n v="-17761.485150000008"/>
    <x v="1"/>
    <x v="0"/>
    <x v="1"/>
    <x v="8"/>
    <x v="0"/>
    <x v="1"/>
    <x v="0"/>
    <n v="-18539.03"/>
    <n v="-18726.400000000001"/>
    <x v="0"/>
    <x v="2"/>
    <x v="0"/>
    <n v="15245.91"/>
    <n v="18539.03"/>
    <n v="0"/>
    <x v="0"/>
    <m/>
  </r>
  <r>
    <n v="25183"/>
    <n v="621"/>
    <d v="2001-06-13T00:00:00"/>
    <x v="6"/>
    <n v="9994010"/>
    <x v="8"/>
    <x v="0"/>
    <n v="17344.849999999999"/>
    <n v="4310"/>
    <n v="4266.88"/>
    <n v="4310"/>
    <n v="4.0650000000000004"/>
    <n v="2.9"/>
    <x v="0"/>
    <n v="12499"/>
    <n v="-5021.1499999999996"/>
    <n v="-4970.9152000000022"/>
    <x v="1"/>
    <x v="0"/>
    <x v="1"/>
    <x v="8"/>
    <x v="0"/>
    <x v="1"/>
    <x v="0"/>
    <n v="-5188.5200000000004"/>
    <n v="-5240.96"/>
    <x v="0"/>
    <x v="7"/>
    <x v="0"/>
    <n v="4266.88"/>
    <n v="5188.5200000000004"/>
    <n v="0"/>
    <x v="0"/>
    <m/>
  </r>
  <r>
    <n v="25184"/>
    <n v="621"/>
    <d v="2001-06-13T00:00:00"/>
    <x v="6"/>
    <n v="9994011"/>
    <x v="8"/>
    <x v="0"/>
    <n v="165"/>
    <n v="41"/>
    <n v="40.590000000000003"/>
    <n v="41"/>
    <n v="4.0650000000000004"/>
    <n v="2.9"/>
    <x v="0"/>
    <n v="118.9"/>
    <n v="-47.765000000000001"/>
    <n v="-47.287350000000025"/>
    <x v="1"/>
    <x v="0"/>
    <x v="1"/>
    <x v="8"/>
    <x v="0"/>
    <x v="1"/>
    <x v="0"/>
    <n v="-49.36"/>
    <n v="-49.86"/>
    <x v="0"/>
    <x v="5"/>
    <x v="0"/>
    <n v="40.590000000000003"/>
    <n v="49.36"/>
    <n v="0"/>
    <x v="0"/>
    <m/>
  </r>
  <r>
    <n v="25185"/>
    <n v="621"/>
    <d v="2001-06-13T00:00:00"/>
    <x v="6"/>
    <n v="9994012"/>
    <x v="8"/>
    <x v="0"/>
    <n v="430.6"/>
    <n v="107"/>
    <n v="105.93"/>
    <n v="107"/>
    <n v="4.0650000000000004"/>
    <n v="2.9"/>
    <x v="0"/>
    <n v="310.3"/>
    <n v="-124.655"/>
    <n v="-123.40845000000006"/>
    <x v="1"/>
    <x v="0"/>
    <x v="1"/>
    <x v="8"/>
    <x v="0"/>
    <x v="1"/>
    <x v="0"/>
    <n v="-128.81"/>
    <n v="-130.11000000000001"/>
    <x v="0"/>
    <x v="6"/>
    <x v="0"/>
    <n v="105.93"/>
    <n v="128.81"/>
    <n v="0"/>
    <x v="0"/>
    <m/>
  </r>
  <r>
    <n v="26646"/>
    <n v="725"/>
    <d v="2001-07-09T00:00:00"/>
    <x v="6"/>
    <n v="9995438"/>
    <x v="8"/>
    <x v="0"/>
    <n v="37821.99"/>
    <n v="10513"/>
    <n v="10407.81"/>
    <n v="10513"/>
    <n v="3.6339999999999999"/>
    <n v="2.9"/>
    <x v="0"/>
    <n v="30487.7"/>
    <n v="-7716.5419999999995"/>
    <n v="-7639.3325399999994"/>
    <x v="1"/>
    <x v="0"/>
    <x v="1"/>
    <x v="8"/>
    <x v="0"/>
    <x v="1"/>
    <x v="0"/>
    <n v="-8170.13"/>
    <n v="-8252.7000000000007"/>
    <x v="0"/>
    <x v="0"/>
    <x v="0"/>
    <n v="10407.81"/>
    <n v="8170.13"/>
    <n v="0"/>
    <x v="0"/>
    <m/>
  </r>
  <r>
    <n v="26703"/>
    <n v="736"/>
    <d v="2001-07-13T00:00:00"/>
    <x v="6"/>
    <n v="9995492"/>
    <x v="8"/>
    <x v="0"/>
    <n v="259873.54"/>
    <n v="70000"/>
    <n v="69299.61"/>
    <n v="70000"/>
    <n v="3.75"/>
    <n v="2.9"/>
    <x v="0"/>
    <n v="203000"/>
    <n v="-59500"/>
    <n v="-58904.668500000007"/>
    <x v="1"/>
    <x v="0"/>
    <x v="1"/>
    <x v="8"/>
    <x v="0"/>
    <x v="1"/>
    <x v="0"/>
    <n v="-62438.95"/>
    <n v="-63070"/>
    <x v="0"/>
    <x v="1"/>
    <x v="0"/>
    <n v="69299.61"/>
    <n v="62438.95"/>
    <n v="0"/>
    <x v="0"/>
    <m/>
  </r>
  <r>
    <n v="26732"/>
    <n v="747"/>
    <d v="2001-07-16T00:00:00"/>
    <x v="6"/>
    <n v="9995521"/>
    <x v="8"/>
    <x v="0"/>
    <n v="119408.18"/>
    <n v="33000"/>
    <n v="32669.82"/>
    <n v="33000"/>
    <n v="3.6549999999999998"/>
    <n v="2.9"/>
    <x v="0"/>
    <n v="95700"/>
    <n v="-24915"/>
    <n v="-24665.714099999997"/>
    <x v="1"/>
    <x v="0"/>
    <x v="1"/>
    <x v="8"/>
    <x v="0"/>
    <x v="1"/>
    <x v="0"/>
    <n v="-26331.87"/>
    <n v="-26598"/>
    <x v="0"/>
    <x v="2"/>
    <x v="0"/>
    <n v="32669.82"/>
    <n v="26331.87"/>
    <n v="0"/>
    <x v="0"/>
    <m/>
  </r>
  <r>
    <n v="26849"/>
    <n v="768"/>
    <d v="2001-07-26T00:00:00"/>
    <x v="6"/>
    <n v="9995637"/>
    <x v="8"/>
    <x v="0"/>
    <n v="76390.33"/>
    <n v="21181"/>
    <n v="20969.07"/>
    <n v="21181"/>
    <n v="3.6429999999999998"/>
    <n v="2.9"/>
    <x v="0"/>
    <n v="61424.9"/>
    <n v="-15737.482999999998"/>
    <n v="-15580.019009999998"/>
    <x v="1"/>
    <x v="0"/>
    <x v="1"/>
    <x v="8"/>
    <x v="0"/>
    <x v="1"/>
    <x v="0"/>
    <n v="-16649.439999999999"/>
    <n v="-16817.71"/>
    <x v="0"/>
    <x v="2"/>
    <x v="0"/>
    <n v="20969.07"/>
    <n v="16649.439999999999"/>
    <n v="0"/>
    <x v="0"/>
    <m/>
  </r>
  <r>
    <n v="26851"/>
    <n v="709"/>
    <d v="2001-07-27T00:00:00"/>
    <x v="6"/>
    <n v="9994223"/>
    <x v="8"/>
    <x v="0"/>
    <n v="35075.5"/>
    <n v="10000"/>
    <n v="9899.94"/>
    <n v="10000"/>
    <n v="3.5430000000000001"/>
    <n v="2.9"/>
    <x v="0"/>
    <n v="29000"/>
    <n v="-6430"/>
    <n v="-6365.6614200000031"/>
    <x v="1"/>
    <x v="0"/>
    <x v="1"/>
    <x v="8"/>
    <x v="0"/>
    <x v="1"/>
    <x v="0"/>
    <n v="-6870.56"/>
    <n v="-6940"/>
    <x v="0"/>
    <x v="2"/>
    <x v="0"/>
    <n v="9899.94"/>
    <n v="6870.56"/>
    <n v="0"/>
    <x v="0"/>
    <m/>
  </r>
  <r>
    <n v="27127"/>
    <n v="821"/>
    <d v="2001-08-15T00:00:00"/>
    <x v="6"/>
    <n v="9995822"/>
    <x v="8"/>
    <x v="0"/>
    <n v="225306.9"/>
    <n v="64000"/>
    <n v="63359.64"/>
    <n v="64000"/>
    <n v="3.556"/>
    <n v="2.9"/>
    <x v="0"/>
    <n v="185600"/>
    <n v="-41984"/>
    <n v="-41563.92384000001"/>
    <x v="1"/>
    <x v="0"/>
    <x v="1"/>
    <x v="8"/>
    <x v="0"/>
    <x v="1"/>
    <x v="0"/>
    <n v="-44795.27"/>
    <n v="-45248"/>
    <x v="0"/>
    <x v="0"/>
    <x v="0"/>
    <n v="63359.64"/>
    <n v="44795.27"/>
    <n v="0"/>
    <x v="0"/>
    <m/>
  </r>
  <r>
    <n v="27131"/>
    <n v="821"/>
    <d v="2001-08-15T00:00:00"/>
    <x v="6"/>
    <n v="9995826"/>
    <x v="8"/>
    <x v="0"/>
    <n v="15475.77"/>
    <n v="4396"/>
    <n v="4352.0200000000004"/>
    <n v="4396"/>
    <n v="3.556"/>
    <n v="2.9"/>
    <x v="0"/>
    <n v="12748.4"/>
    <n v="-2883.7760000000007"/>
    <n v="-2854.9251200000008"/>
    <x v="1"/>
    <x v="0"/>
    <x v="1"/>
    <x v="8"/>
    <x v="0"/>
    <x v="1"/>
    <x v="0"/>
    <n v="-3076.88"/>
    <n v="-3107.97"/>
    <x v="0"/>
    <x v="8"/>
    <x v="0"/>
    <n v="4352.0200000000004"/>
    <n v="3076.88"/>
    <n v="0"/>
    <x v="0"/>
    <m/>
  </r>
  <r>
    <n v="28058"/>
    <n v="782"/>
    <d v="2001-09-10T00:00:00"/>
    <x v="6"/>
    <n v="9995718"/>
    <x v="8"/>
    <x v="0"/>
    <n v="153884.25"/>
    <n v="42585"/>
    <n v="42158.91"/>
    <n v="42585"/>
    <n v="3.6501000000000001"/>
    <n v="2.9"/>
    <x v="0"/>
    <n v="123496.5"/>
    <n v="-31943.008500000007"/>
    <n v="-31623.39839100001"/>
    <x v="1"/>
    <x v="0"/>
    <x v="1"/>
    <x v="8"/>
    <x v="0"/>
    <x v="1"/>
    <x v="0"/>
    <n v="-33773.51"/>
    <n v="-34114.839999999997"/>
    <x v="0"/>
    <x v="2"/>
    <x v="0"/>
    <n v="42158.91"/>
    <n v="33773.51"/>
    <n v="0"/>
    <x v="0"/>
    <m/>
  </r>
  <r>
    <n v="28098"/>
    <n v="843"/>
    <d v="2001-09-18T00:00:00"/>
    <x v="6"/>
    <n v="9996593"/>
    <x v="8"/>
    <x v="0"/>
    <n v="10952.31"/>
    <n v="3700"/>
    <n v="3662.98"/>
    <n v="3700"/>
    <n v="2.99"/>
    <n v="2.9"/>
    <x v="0"/>
    <n v="10730"/>
    <n v="-333.00000000000114"/>
    <n v="-329.66820000000109"/>
    <x v="1"/>
    <x v="0"/>
    <x v="1"/>
    <x v="8"/>
    <x v="0"/>
    <x v="1"/>
    <x v="0"/>
    <n v="-516.48"/>
    <n v="-521.70000000000005"/>
    <x v="0"/>
    <x v="9"/>
    <x v="0"/>
    <n v="3662.98"/>
    <n v="516.48"/>
    <n v="0"/>
    <x v="0"/>
    <m/>
  </r>
  <r>
    <n v="28099"/>
    <n v="843"/>
    <d v="2001-09-18T00:00:00"/>
    <x v="6"/>
    <n v="9996593"/>
    <x v="8"/>
    <x v="0"/>
    <n v="65340.88"/>
    <n v="22074"/>
    <n v="21853.14"/>
    <n v="22074"/>
    <n v="2.99"/>
    <n v="2.9"/>
    <x v="0"/>
    <n v="64014.6"/>
    <n v="-1986.6600000000067"/>
    <n v="-1966.7826000000066"/>
    <x v="1"/>
    <x v="0"/>
    <x v="1"/>
    <x v="8"/>
    <x v="0"/>
    <x v="1"/>
    <x v="0"/>
    <n v="-3081.29"/>
    <n v="-3112.43"/>
    <x v="0"/>
    <x v="0"/>
    <x v="0"/>
    <n v="21853.14"/>
    <n v="3081.29"/>
    <n v="0"/>
    <x v="0"/>
    <m/>
  </r>
  <r>
    <n v="28100"/>
    <n v="843"/>
    <d v="2001-09-18T00:00:00"/>
    <x v="6"/>
    <n v="9996593"/>
    <x v="8"/>
    <x v="0"/>
    <n v="2368.0700000000002"/>
    <n v="800"/>
    <n v="792"/>
    <n v="800"/>
    <n v="2.99"/>
    <n v="2.9"/>
    <x v="0"/>
    <n v="2320"/>
    <n v="-72.000000000000242"/>
    <n v="-71.280000000000243"/>
    <x v="1"/>
    <x v="0"/>
    <x v="1"/>
    <x v="8"/>
    <x v="0"/>
    <x v="1"/>
    <x v="0"/>
    <n v="-111.67"/>
    <n v="-112.8"/>
    <x v="0"/>
    <x v="10"/>
    <x v="0"/>
    <n v="792"/>
    <n v="111.67"/>
    <n v="0"/>
    <x v="0"/>
    <m/>
  </r>
  <r>
    <n v="28112"/>
    <n v="825"/>
    <d v="2001-09-18T00:00:00"/>
    <x v="6"/>
    <n v="9995961"/>
    <x v="8"/>
    <x v="0"/>
    <n v="294560.75"/>
    <n v="82352"/>
    <n v="81528.02"/>
    <n v="82352"/>
    <n v="3.613"/>
    <n v="2.9"/>
    <x v="0"/>
    <n v="238820.8"/>
    <n v="-58716.97600000001"/>
    <n v="-58129.478260000011"/>
    <x v="1"/>
    <x v="0"/>
    <x v="1"/>
    <x v="8"/>
    <x v="0"/>
    <x v="1"/>
    <x v="0"/>
    <n v="-62287.41"/>
    <n v="-62916.93"/>
    <x v="0"/>
    <x v="2"/>
    <x v="0"/>
    <n v="81528.02"/>
    <n v="62287.41"/>
    <n v="0"/>
    <x v="0"/>
    <m/>
  </r>
  <r>
    <n v="28115"/>
    <n v="825"/>
    <d v="2001-09-18T00:00:00"/>
    <x v="6"/>
    <n v="9995961"/>
    <x v="8"/>
    <x v="0"/>
    <n v="88519.88"/>
    <n v="24748"/>
    <n v="24500.38"/>
    <n v="24748"/>
    <n v="3.613"/>
    <n v="2.9"/>
    <x v="0"/>
    <n v="71769.2"/>
    <n v="-17645.324000000001"/>
    <n v="-17468.770940000002"/>
    <x v="1"/>
    <x v="0"/>
    <x v="1"/>
    <x v="8"/>
    <x v="0"/>
    <x v="1"/>
    <x v="0"/>
    <n v="-18718.29"/>
    <n v="-18907.47"/>
    <x v="0"/>
    <x v="0"/>
    <x v="0"/>
    <n v="24500.38"/>
    <n v="18718.29"/>
    <n v="0"/>
    <x v="0"/>
    <m/>
  </r>
  <r>
    <n v="28116"/>
    <n v="825"/>
    <d v="2001-09-18T00:00:00"/>
    <x v="6"/>
    <n v="9995961"/>
    <x v="8"/>
    <x v="0"/>
    <n v="5683.61"/>
    <n v="1589"/>
    <n v="1573.1"/>
    <n v="1589"/>
    <n v="3.613"/>
    <n v="2.9"/>
    <x v="0"/>
    <n v="4608.1000000000004"/>
    <n v="-1132.9570000000001"/>
    <n v="-1121.6203"/>
    <x v="1"/>
    <x v="0"/>
    <x v="1"/>
    <x v="8"/>
    <x v="0"/>
    <x v="1"/>
    <x v="0"/>
    <n v="-1201.8499999999999"/>
    <n v="-1214"/>
    <x v="0"/>
    <x v="10"/>
    <x v="0"/>
    <n v="1573.1"/>
    <n v="1201.8499999999999"/>
    <n v="0"/>
    <x v="0"/>
    <m/>
  </r>
  <r>
    <n v="28134"/>
    <n v="823"/>
    <d v="2001-09-19T00:00:00"/>
    <x v="6"/>
    <n v="9995777"/>
    <x v="8"/>
    <x v="0"/>
    <n v="70286.25"/>
    <n v="20543"/>
    <n v="20337.46"/>
    <n v="20543"/>
    <n v="3.456"/>
    <n v="2.9"/>
    <x v="0"/>
    <n v="59574.7"/>
    <n v="-11421.908000000001"/>
    <n v="-11307.627760000001"/>
    <x v="1"/>
    <x v="0"/>
    <x v="1"/>
    <x v="8"/>
    <x v="0"/>
    <x v="1"/>
    <x v="0"/>
    <n v="-12344.84"/>
    <n v="-12469.6"/>
    <x v="0"/>
    <x v="2"/>
    <x v="0"/>
    <n v="20337.46"/>
    <n v="12344.84"/>
    <n v="0"/>
    <x v="0"/>
    <m/>
  </r>
  <r>
    <n v="28136"/>
    <n v="856"/>
    <d v="2001-09-19T00:00:00"/>
    <x v="6"/>
    <n v="9996666"/>
    <x v="8"/>
    <x v="0"/>
    <n v="237070.92"/>
    <n v="77123"/>
    <n v="76351.34"/>
    <n v="77123"/>
    <n v="3.105"/>
    <n v="2.9"/>
    <x v="0"/>
    <n v="223656.7"/>
    <n v="-15810.215000000006"/>
    <n v="-15652.024700000005"/>
    <x v="1"/>
    <x v="0"/>
    <x v="1"/>
    <x v="8"/>
    <x v="0"/>
    <x v="1"/>
    <x v="0"/>
    <n v="-19545.939999999999"/>
    <n v="-19743.490000000002"/>
    <x v="0"/>
    <x v="0"/>
    <x v="0"/>
    <n v="76351.34"/>
    <n v="19545.939999999999"/>
    <n v="0"/>
    <x v="0"/>
    <m/>
  </r>
  <r>
    <n v="28141"/>
    <n v="856"/>
    <d v="2001-09-19T00:00:00"/>
    <x v="6"/>
    <n v="9996666"/>
    <x v="8"/>
    <x v="0"/>
    <n v="19768.46"/>
    <n v="6431"/>
    <n v="6366.65"/>
    <n v="6431"/>
    <n v="3.105"/>
    <n v="2.9"/>
    <x v="0"/>
    <n v="18649.900000000001"/>
    <n v="-1318.355"/>
    <n v="-1305.1632500000003"/>
    <x v="1"/>
    <x v="0"/>
    <x v="1"/>
    <x v="8"/>
    <x v="0"/>
    <x v="1"/>
    <x v="0"/>
    <n v="-1629.86"/>
    <n v="-1646.34"/>
    <x v="0"/>
    <x v="7"/>
    <x v="0"/>
    <n v="6366.65"/>
    <n v="1629.86"/>
    <n v="0"/>
    <x v="0"/>
    <m/>
  </r>
  <r>
    <n v="28143"/>
    <n v="856"/>
    <d v="2001-09-19T00:00:00"/>
    <x v="6"/>
    <n v="9996666"/>
    <x v="8"/>
    <x v="0"/>
    <n v="14241.53"/>
    <n v="4633"/>
    <n v="4586.6400000000003"/>
    <n v="4633"/>
    <n v="3.105"/>
    <n v="2.9"/>
    <x v="0"/>
    <n v="13435.7"/>
    <n v="-949.76499999999999"/>
    <n v="-940.26120000000037"/>
    <x v="1"/>
    <x v="0"/>
    <x v="1"/>
    <x v="8"/>
    <x v="0"/>
    <x v="1"/>
    <x v="0"/>
    <n v="-1174.18"/>
    <n v="-1186.05"/>
    <x v="0"/>
    <x v="5"/>
    <x v="0"/>
    <n v="4586.6400000000003"/>
    <n v="1174.18"/>
    <n v="0"/>
    <x v="0"/>
    <m/>
  </r>
  <r>
    <n v="28144"/>
    <n v="856"/>
    <d v="2001-09-19T00:00:00"/>
    <x v="6"/>
    <n v="9996666"/>
    <x v="8"/>
    <x v="0"/>
    <n v="1653.78"/>
    <n v="538"/>
    <n v="532.62"/>
    <n v="538"/>
    <n v="3.105"/>
    <n v="2.9"/>
    <x v="0"/>
    <n v="1560.2"/>
    <n v="-110.29"/>
    <n v="-109.18710000000004"/>
    <x v="1"/>
    <x v="0"/>
    <x v="1"/>
    <x v="8"/>
    <x v="0"/>
    <x v="1"/>
    <x v="0"/>
    <n v="-136.35"/>
    <n v="-137.72999999999999"/>
    <x v="0"/>
    <x v="6"/>
    <x v="0"/>
    <n v="532.62"/>
    <n v="136.35"/>
    <n v="0"/>
    <x v="0"/>
    <m/>
  </r>
  <r>
    <n v="28333"/>
    <n v="879"/>
    <d v="2001-09-27T00:00:00"/>
    <x v="6"/>
    <n v="9996817"/>
    <x v="8"/>
    <x v="0"/>
    <n v="159492.23000000001"/>
    <n v="56173"/>
    <n v="55610.96"/>
    <n v="56173"/>
    <n v="2.8679999999999999"/>
    <n v="2.9"/>
    <x v="0"/>
    <n v="162901.70000000001"/>
    <n v="1797.5360000000016"/>
    <n v="1779.5507200000015"/>
    <x v="1"/>
    <x v="0"/>
    <x v="1"/>
    <x v="8"/>
    <x v="0"/>
    <x v="1"/>
    <x v="0"/>
    <n v="-1056.6099999999999"/>
    <n v="-1067.29"/>
    <x v="0"/>
    <x v="0"/>
    <x v="0"/>
    <n v="55610.96"/>
    <n v="1056.6099999999999"/>
    <n v="0"/>
    <x v="0"/>
    <m/>
  </r>
  <r>
    <n v="28334"/>
    <n v="879"/>
    <d v="2001-09-27T00:00:00"/>
    <x v="6"/>
    <n v="9996817"/>
    <x v="8"/>
    <x v="0"/>
    <n v="17007.43"/>
    <n v="5990"/>
    <n v="5930.07"/>
    <n v="5990"/>
    <n v="2.8679999999999999"/>
    <n v="2.9"/>
    <x v="0"/>
    <n v="17371"/>
    <n v="191.68"/>
    <n v="189.76224000000016"/>
    <x v="1"/>
    <x v="0"/>
    <x v="1"/>
    <x v="8"/>
    <x v="0"/>
    <x v="1"/>
    <x v="0"/>
    <n v="-112.67"/>
    <n v="-113.81"/>
    <x v="0"/>
    <x v="1"/>
    <x v="0"/>
    <n v="5930.07"/>
    <n v="112.67"/>
    <n v="0"/>
    <x v="0"/>
    <m/>
  </r>
  <r>
    <n v="25098"/>
    <n v="437"/>
    <d v="2001-06-07T00:00:00"/>
    <x v="7"/>
    <n v="9993933"/>
    <x v="0"/>
    <x v="0"/>
    <n v="22406.85"/>
    <n v="85564"/>
    <n v="84554.14"/>
    <n v="85564"/>
    <n v="0.26500000000000001"/>
    <n v="0.16"/>
    <x v="0"/>
    <n v="13690.24"/>
    <n v="-8984.2199999999993"/>
    <n v="-8878.1847000000016"/>
    <x v="0"/>
    <x v="0"/>
    <x v="0"/>
    <x v="0"/>
    <x v="0"/>
    <x v="1"/>
    <x v="0"/>
    <n v="-7609.87"/>
    <n v="-7700.76"/>
    <x v="0"/>
    <x v="0"/>
    <x v="0"/>
    <n v="0"/>
    <n v="7609.87"/>
    <n v="84554.14"/>
    <x v="0"/>
    <m/>
  </r>
  <r>
    <n v="25442"/>
    <n v="713"/>
    <d v="2001-06-29T00:00:00"/>
    <x v="7"/>
    <n v="9994234"/>
    <x v="0"/>
    <x v="0"/>
    <n v="16351.74"/>
    <n v="91928"/>
    <n v="90843.03"/>
    <n v="91928"/>
    <n v="0.18"/>
    <n v="0.16"/>
    <x v="0"/>
    <n v="14708.48"/>
    <n v="-1838.56"/>
    <n v="-1816.8605999999991"/>
    <x v="0"/>
    <x v="0"/>
    <x v="0"/>
    <x v="0"/>
    <x v="0"/>
    <x v="1"/>
    <x v="0"/>
    <n v="-454.22"/>
    <n v="-459.64"/>
    <x v="0"/>
    <x v="0"/>
    <x v="0"/>
    <n v="0"/>
    <n v="454.22"/>
    <n v="90843.03"/>
    <x v="0"/>
    <m/>
  </r>
  <r>
    <n v="20890"/>
    <m/>
    <d v="2000-11-06T00:00:00"/>
    <x v="7"/>
    <n v="319933"/>
    <x v="3"/>
    <x v="0"/>
    <n v="-2.2000000000000002"/>
    <n v="89"/>
    <n v="87.95"/>
    <n v="89"/>
    <n v="-2.5000000000000001E-2"/>
    <n v="-1.4999999999999999E-2"/>
    <x v="0"/>
    <n v="-1.335"/>
    <n v="0.89"/>
    <n v="0.87950000000000017"/>
    <x v="0"/>
    <x v="0"/>
    <x v="0"/>
    <x v="3"/>
    <x v="0"/>
    <x v="1"/>
    <x v="0"/>
    <n v="0"/>
    <n v="0"/>
    <x v="0"/>
    <x v="2"/>
    <x v="0"/>
    <n v="0"/>
    <n v="0"/>
    <n v="87.95"/>
    <x v="0"/>
    <s v="Sonat Financial Buy - N73427.B Input as Physical s/b Financi"/>
  </r>
  <r>
    <n v="27284"/>
    <n v="824"/>
    <d v="2001-08-20T00:00:00"/>
    <x v="7"/>
    <n v="9995964"/>
    <x v="3"/>
    <x v="0"/>
    <n v="-2209.96"/>
    <n v="178908"/>
    <n v="176796.45"/>
    <n v="178908"/>
    <n v="-1.2500000000000001E-2"/>
    <n v="-1.4999999999999999E-2"/>
    <x v="0"/>
    <n v="-2683.62"/>
    <n v="-447.27"/>
    <n v="-441.99112499999978"/>
    <x v="0"/>
    <x v="0"/>
    <x v="0"/>
    <x v="3"/>
    <x v="0"/>
    <x v="1"/>
    <x v="0"/>
    <n v="-2209.96"/>
    <n v="-2236.35"/>
    <x v="0"/>
    <x v="2"/>
    <x v="0"/>
    <n v="0"/>
    <n v="2209.96"/>
    <n v="176796.45"/>
    <x v="0"/>
    <m/>
  </r>
  <r>
    <n v="9941"/>
    <m/>
    <d v="2000-07-07T00:00:00"/>
    <x v="7"/>
    <n v="319941"/>
    <x v="4"/>
    <x v="0"/>
    <n v="137.24"/>
    <n v="-3968"/>
    <n v="-3921.17"/>
    <n v="3968"/>
    <n v="-3.5000000000000003E-2"/>
    <n v="-0.05"/>
    <x v="0"/>
    <n v="198.4"/>
    <n v="59.52"/>
    <n v="58.817549999999997"/>
    <x v="0"/>
    <x v="0"/>
    <x v="0"/>
    <x v="4"/>
    <x v="0"/>
    <x v="0"/>
    <x v="0"/>
    <n v="117.64"/>
    <n v="119.04"/>
    <x v="0"/>
    <x v="0"/>
    <x v="0"/>
    <n v="0"/>
    <n v="-117.64"/>
    <n v="-3921.17"/>
    <x v="0"/>
    <s v="Tetco-ELA Sale Financial - N73425.A"/>
  </r>
  <r>
    <n v="9952"/>
    <m/>
    <d v="2000-07-07T00:00:00"/>
    <x v="7"/>
    <n v="319952"/>
    <x v="5"/>
    <x v="0"/>
    <n v="-106.61"/>
    <n v="3596"/>
    <n v="3553.56"/>
    <n v="3596"/>
    <n v="-0.03"/>
    <n v="0.34"/>
    <x v="0"/>
    <n v="1222.6400000000001"/>
    <n v="1330.52"/>
    <n v="1314.8172"/>
    <x v="0"/>
    <x v="0"/>
    <x v="0"/>
    <x v="5"/>
    <x v="0"/>
    <x v="1"/>
    <x v="0"/>
    <n v="1314.82"/>
    <n v="1330.52"/>
    <x v="0"/>
    <x v="0"/>
    <x v="0"/>
    <n v="0"/>
    <n v="-1314.82"/>
    <n v="3553.56"/>
    <x v="0"/>
    <s v="TetcoM3 Buy Financial - N73425.8"/>
  </r>
  <r>
    <n v="27285"/>
    <n v="822"/>
    <d v="2001-08-20T00:00:00"/>
    <x v="7"/>
    <n v="9995965"/>
    <x v="6"/>
    <x v="0"/>
    <n v="3345.43"/>
    <n v="46695"/>
    <n v="46143.89"/>
    <n v="46695"/>
    <n v="7.2499999999999995E-2"/>
    <n v="4.4999999999999998E-2"/>
    <x v="0"/>
    <n v="2101.2750000000001"/>
    <n v="-1284.1125"/>
    <n v="-1268.9569749999998"/>
    <x v="0"/>
    <x v="0"/>
    <x v="0"/>
    <x v="6"/>
    <x v="0"/>
    <x v="1"/>
    <x v="0"/>
    <n v="-1499.68"/>
    <n v="-1517.59"/>
    <x v="0"/>
    <x v="2"/>
    <x v="0"/>
    <n v="0"/>
    <n v="1499.68"/>
    <n v="46143.89"/>
    <x v="0"/>
    <m/>
  </r>
  <r>
    <n v="22124"/>
    <n v="218"/>
    <d v="2001-01-17T00:00:00"/>
    <x v="7"/>
    <n v="9991378"/>
    <x v="8"/>
    <x v="0"/>
    <n v="-540741.71"/>
    <n v="-120000"/>
    <n v="-118583.71"/>
    <n v="120000"/>
    <n v="4.5599999999999996"/>
    <n v="2.85"/>
    <x v="0"/>
    <n v="-342000"/>
    <n v="205200"/>
    <n v="202778.14409999995"/>
    <x v="1"/>
    <x v="0"/>
    <x v="1"/>
    <x v="8"/>
    <x v="0"/>
    <x v="0"/>
    <x v="0"/>
    <n v="198746.29"/>
    <n v="201120"/>
    <x v="0"/>
    <x v="2"/>
    <x v="0"/>
    <n v="-118583.71"/>
    <n v="-198746.29"/>
    <n v="0"/>
    <x v="0"/>
    <s v="DS #000218"/>
  </r>
  <r>
    <n v="24215"/>
    <n v="409"/>
    <d v="2001-04-18T00:00:00"/>
    <x v="7"/>
    <n v="9993176"/>
    <x v="8"/>
    <x v="0"/>
    <n v="-114307.37"/>
    <n v="-25245"/>
    <n v="-24947.05"/>
    <n v="25245"/>
    <n v="4.5819999999999999"/>
    <n v="2.85"/>
    <x v="0"/>
    <n v="-71948.25"/>
    <n v="43724.34"/>
    <n v="43208.290599999993"/>
    <x v="1"/>
    <x v="0"/>
    <x v="1"/>
    <x v="8"/>
    <x v="0"/>
    <x v="0"/>
    <x v="0"/>
    <n v="42360.09"/>
    <n v="42866.01"/>
    <x v="0"/>
    <x v="1"/>
    <x v="0"/>
    <n v="-24947.05"/>
    <n v="-42360.09"/>
    <n v="0"/>
    <x v="0"/>
    <s v="DS #000409"/>
  </r>
  <r>
    <n v="25042"/>
    <n v="352"/>
    <d v="2001-06-05T00:00:00"/>
    <x v="7"/>
    <n v="9992828"/>
    <x v="8"/>
    <x v="0"/>
    <n v="-75078.98"/>
    <n v="-16720"/>
    <n v="-16522.66"/>
    <n v="16720"/>
    <n v="4.5439999999999996"/>
    <n v="2.85"/>
    <x v="0"/>
    <n v="-47652"/>
    <n v="28323.68"/>
    <n v="27989.38603999999"/>
    <x v="1"/>
    <x v="0"/>
    <x v="1"/>
    <x v="8"/>
    <x v="0"/>
    <x v="0"/>
    <x v="0"/>
    <n v="27427.62"/>
    <n v="27755.200000000001"/>
    <x v="0"/>
    <x v="3"/>
    <x v="0"/>
    <n v="-16522.66"/>
    <n v="-27427.62"/>
    <n v="0"/>
    <x v="0"/>
    <s v="DS #000352"/>
  </r>
  <r>
    <n v="25057"/>
    <n v="438"/>
    <d v="2001-06-06T00:00:00"/>
    <x v="7"/>
    <n v="9993419"/>
    <x v="8"/>
    <x v="0"/>
    <n v="-48518.01"/>
    <n v="-10727"/>
    <n v="-10600.4"/>
    <n v="10727"/>
    <n v="4.577"/>
    <n v="2.85"/>
    <x v="0"/>
    <n v="-30571.95"/>
    <n v="18525.528999999999"/>
    <n v="18306.890799999997"/>
    <x v="1"/>
    <x v="0"/>
    <x v="1"/>
    <x v="8"/>
    <x v="0"/>
    <x v="0"/>
    <x v="0"/>
    <n v="17946.47"/>
    <n v="18160.810000000001"/>
    <x v="0"/>
    <x v="2"/>
    <x v="0"/>
    <n v="-10600.4"/>
    <n v="-17946.47"/>
    <n v="0"/>
    <x v="0"/>
    <s v="DS #000438"/>
  </r>
  <r>
    <n v="26682"/>
    <n v="730"/>
    <d v="2001-07-11T00:00:00"/>
    <x v="7"/>
    <n v="9995474"/>
    <x v="8"/>
    <x v="0"/>
    <n v="-263552.28999999998"/>
    <n v="-70000"/>
    <n v="-69173.83"/>
    <n v="70000"/>
    <n v="3.81"/>
    <n v="2.85"/>
    <x v="0"/>
    <n v="-199500"/>
    <n v="67200"/>
    <n v="66406.876799999998"/>
    <x v="1"/>
    <x v="0"/>
    <x v="1"/>
    <x v="8"/>
    <x v="0"/>
    <x v="0"/>
    <x v="0"/>
    <n v="64054.97"/>
    <n v="64820"/>
    <x v="0"/>
    <x v="1"/>
    <x v="0"/>
    <n v="-69173.83"/>
    <n v="-64054.97"/>
    <n v="0"/>
    <x v="0"/>
    <m/>
  </r>
  <r>
    <n v="28127"/>
    <n v="843"/>
    <d v="2001-09-19T00:00:00"/>
    <x v="7"/>
    <n v="9996592"/>
    <x v="8"/>
    <x v="0"/>
    <n v="-111358.53"/>
    <n v="-37093"/>
    <n v="-36655.21"/>
    <n v="37093"/>
    <n v="3.0379999999999998"/>
    <n v="2.85"/>
    <x v="0"/>
    <n v="-105715.05"/>
    <n v="6973.4839999999895"/>
    <n v="6891.1794799999898"/>
    <x v="1"/>
    <x v="0"/>
    <x v="1"/>
    <x v="8"/>
    <x v="0"/>
    <x v="0"/>
    <x v="0"/>
    <n v="5644.9"/>
    <n v="5712.32"/>
    <x v="0"/>
    <x v="4"/>
    <x v="0"/>
    <n v="-36655.21"/>
    <n v="-5644.9"/>
    <n v="0"/>
    <x v="0"/>
    <m/>
  </r>
  <r>
    <n v="28130"/>
    <n v="843"/>
    <d v="2001-09-19T00:00:00"/>
    <x v="7"/>
    <n v="9996592"/>
    <x v="8"/>
    <x v="0"/>
    <n v="-38508.5"/>
    <n v="-12827"/>
    <n v="-12675.61"/>
    <n v="12827"/>
    <n v="3.0379999999999998"/>
    <n v="2.85"/>
    <x v="0"/>
    <n v="-36556.949999999997"/>
    <n v="2411.4759999999965"/>
    <n v="2383.0146799999966"/>
    <x v="1"/>
    <x v="0"/>
    <x v="1"/>
    <x v="8"/>
    <x v="0"/>
    <x v="0"/>
    <x v="0"/>
    <n v="1952.04"/>
    <n v="1975.36"/>
    <x v="0"/>
    <x v="1"/>
    <x v="0"/>
    <n v="-12675.61"/>
    <n v="-1952.04"/>
    <n v="0"/>
    <x v="0"/>
    <m/>
  </r>
  <r>
    <n v="28457"/>
    <n v="917"/>
    <d v="2001-10-16T00:00:00"/>
    <x v="7"/>
    <n v="9996946"/>
    <x v="8"/>
    <x v="0"/>
    <n v="-3016473.06"/>
    <n v="-1000000"/>
    <n v="-988197.56"/>
    <n v="1000000"/>
    <n v="3.0525000000000002"/>
    <n v="2.85"/>
    <x v="0"/>
    <n v="-2850000"/>
    <n v="202500"/>
    <n v="200110.00590000013"/>
    <x v="1"/>
    <x v="0"/>
    <x v="1"/>
    <x v="8"/>
    <x v="0"/>
    <x v="0"/>
    <x v="0"/>
    <n v="166511.29"/>
    <n v="168500"/>
    <x v="0"/>
    <x v="1"/>
    <x v="0"/>
    <n v="-988197.56"/>
    <n v="-166511.29"/>
    <n v="0"/>
    <x v="0"/>
    <m/>
  </r>
  <r>
    <n v="28463"/>
    <n v="919"/>
    <d v="2001-10-18T00:00:00"/>
    <x v="7"/>
    <n v="9996952"/>
    <x v="8"/>
    <x v="0"/>
    <n v="-590942.14"/>
    <n v="-200000"/>
    <n v="-197639.51"/>
    <n v="200000"/>
    <n v="2.99"/>
    <n v="2.85"/>
    <x v="0"/>
    <n v="-570000"/>
    <n v="28000"/>
    <n v="27669.531400000025"/>
    <x v="1"/>
    <x v="0"/>
    <x v="1"/>
    <x v="8"/>
    <x v="0"/>
    <x v="0"/>
    <x v="0"/>
    <n v="20949.79"/>
    <n v="21200"/>
    <x v="0"/>
    <x v="1"/>
    <x v="0"/>
    <n v="-197639.51"/>
    <n v="-20949.79"/>
    <n v="0"/>
    <x v="0"/>
    <m/>
  </r>
  <r>
    <n v="28523"/>
    <n v="926"/>
    <d v="2001-10-24T00:00:00"/>
    <x v="7"/>
    <n v="9996990"/>
    <x v="8"/>
    <x v="0"/>
    <n v="-1389652.82"/>
    <n v="-450000"/>
    <n v="-444688.9"/>
    <n v="450000"/>
    <n v="3.125"/>
    <n v="2.85"/>
    <x v="0"/>
    <n v="-1282500"/>
    <n v="123750"/>
    <n v="122289.44749999997"/>
    <x v="1"/>
    <x v="0"/>
    <x v="1"/>
    <x v="8"/>
    <x v="0"/>
    <x v="0"/>
    <x v="0"/>
    <n v="107170.03"/>
    <n v="108450"/>
    <x v="0"/>
    <x v="1"/>
    <x v="0"/>
    <n v="-444688.9"/>
    <n v="-107170.03"/>
    <n v="0"/>
    <x v="0"/>
    <m/>
  </r>
  <r>
    <n v="9917"/>
    <m/>
    <d v="2000-07-07T00:00:00"/>
    <x v="7"/>
    <n v="319917"/>
    <x v="8"/>
    <x v="0"/>
    <n v="234.76"/>
    <n v="89"/>
    <n v="87.95"/>
    <n v="89"/>
    <n v="2.6692999999999998"/>
    <n v="2.87"/>
    <x v="0"/>
    <n v="255.43"/>
    <n v="17.86230000000003"/>
    <n v="17.65156500000003"/>
    <x v="1"/>
    <x v="0"/>
    <x v="1"/>
    <x v="8"/>
    <x v="0"/>
    <x v="1"/>
    <x v="0"/>
    <n v="18.88"/>
    <n v="19.11"/>
    <x v="0"/>
    <x v="0"/>
    <x v="0"/>
    <n v="87.95"/>
    <n v="-18.88"/>
    <n v="0"/>
    <x v="0"/>
    <s v="Nymex Buy N73425.1"/>
  </r>
  <r>
    <n v="22243"/>
    <n v="231"/>
    <d v="2001-01-26T00:00:00"/>
    <x v="7"/>
    <n v="9991399"/>
    <x v="8"/>
    <x v="0"/>
    <n v="42937.18"/>
    <n v="10000"/>
    <n v="9881.98"/>
    <n v="10000"/>
    <n v="4.3449999999999998"/>
    <n v="2.87"/>
    <x v="0"/>
    <n v="28700"/>
    <n v="-14750"/>
    <n v="-14575.920499999997"/>
    <x v="1"/>
    <x v="0"/>
    <x v="1"/>
    <x v="8"/>
    <x v="0"/>
    <x v="1"/>
    <x v="0"/>
    <n v="-14437.57"/>
    <n v="-14610"/>
    <x v="0"/>
    <x v="2"/>
    <x v="0"/>
    <n v="9881.98"/>
    <n v="14437.57"/>
    <n v="0"/>
    <x v="0"/>
    <s v="DS #000231"/>
  </r>
  <r>
    <n v="22256"/>
    <n v="191"/>
    <d v="2001-01-26T00:00:00"/>
    <x v="7"/>
    <n v="9991338"/>
    <x v="8"/>
    <x v="0"/>
    <n v="428877.74"/>
    <n v="100000"/>
    <n v="98819.76"/>
    <n v="100000"/>
    <n v="4.34"/>
    <n v="2.87"/>
    <x v="0"/>
    <n v="287000"/>
    <n v="-147000"/>
    <n v="-145265.04719999997"/>
    <x v="1"/>
    <x v="0"/>
    <x v="1"/>
    <x v="8"/>
    <x v="0"/>
    <x v="1"/>
    <x v="0"/>
    <n v="-143881.56"/>
    <n v="-145600"/>
    <x v="0"/>
    <x v="2"/>
    <x v="0"/>
    <n v="98819.76"/>
    <n v="143881.56"/>
    <n v="0"/>
    <x v="0"/>
    <s v="DS #000191"/>
  </r>
  <r>
    <n v="22259"/>
    <n v="208"/>
    <d v="2001-01-26T00:00:00"/>
    <x v="7"/>
    <n v="9991361"/>
    <x v="8"/>
    <x v="0"/>
    <n v="274224.82"/>
    <n v="60000"/>
    <n v="59291.85"/>
    <n v="60000"/>
    <n v="4.625"/>
    <n v="2.87"/>
    <x v="0"/>
    <n v="172200"/>
    <n v="-105300"/>
    <n v="-104057.19674999999"/>
    <x v="1"/>
    <x v="0"/>
    <x v="1"/>
    <x v="8"/>
    <x v="0"/>
    <x v="1"/>
    <x v="0"/>
    <n v="-103227.12"/>
    <n v="-104460"/>
    <x v="0"/>
    <x v="2"/>
    <x v="0"/>
    <n v="59291.85"/>
    <n v="103227.12"/>
    <n v="0"/>
    <x v="0"/>
    <s v="DS #000208"/>
  </r>
  <r>
    <n v="22260"/>
    <n v="208"/>
    <d v="2001-01-26T00:00:00"/>
    <x v="7"/>
    <n v="9991361"/>
    <x v="8"/>
    <x v="0"/>
    <n v="45704.14"/>
    <n v="10000"/>
    <n v="9881.98"/>
    <n v="10000"/>
    <n v="4.625"/>
    <n v="2.87"/>
    <x v="0"/>
    <n v="28700"/>
    <n v="-17550"/>
    <n v="-17342.874899999999"/>
    <x v="1"/>
    <x v="0"/>
    <x v="1"/>
    <x v="8"/>
    <x v="0"/>
    <x v="1"/>
    <x v="0"/>
    <n v="-17204.52"/>
    <n v="-17410"/>
    <x v="0"/>
    <x v="0"/>
    <x v="0"/>
    <n v="9881.98"/>
    <n v="17204.52"/>
    <n v="0"/>
    <x v="0"/>
    <s v="DS #000208"/>
  </r>
  <r>
    <n v="22261"/>
    <n v="208"/>
    <d v="2001-01-26T00:00:00"/>
    <x v="7"/>
    <n v="9991361"/>
    <x v="8"/>
    <x v="0"/>
    <n v="182816.55"/>
    <n v="40000"/>
    <n v="39527.9"/>
    <n v="40000"/>
    <n v="4.625"/>
    <n v="2.87"/>
    <x v="0"/>
    <n v="114800"/>
    <n v="-70200"/>
    <n v="-69371.464500000002"/>
    <x v="1"/>
    <x v="0"/>
    <x v="1"/>
    <x v="8"/>
    <x v="0"/>
    <x v="1"/>
    <x v="0"/>
    <n v="-68818.080000000002"/>
    <n v="-69640"/>
    <x v="0"/>
    <x v="0"/>
    <x v="0"/>
    <n v="39527.9"/>
    <n v="68818.080000000002"/>
    <n v="0"/>
    <x v="0"/>
    <s v="DS #000208"/>
  </r>
  <r>
    <n v="22570"/>
    <n v="295"/>
    <d v="2001-02-16T00:00:00"/>
    <x v="7"/>
    <n v="9991566"/>
    <x v="8"/>
    <x v="0"/>
    <n v="110554.6"/>
    <n v="25000"/>
    <n v="24704.94"/>
    <n v="25000"/>
    <n v="4.4749999999999996"/>
    <n v="2.87"/>
    <x v="0"/>
    <n v="71750"/>
    <n v="-40125"/>
    <n v="-39651.428699999989"/>
    <x v="1"/>
    <x v="0"/>
    <x v="1"/>
    <x v="8"/>
    <x v="0"/>
    <x v="1"/>
    <x v="0"/>
    <n v="-39305.56"/>
    <n v="-39775"/>
    <x v="0"/>
    <x v="2"/>
    <x v="0"/>
    <n v="24704.94"/>
    <n v="39305.56"/>
    <n v="0"/>
    <x v="0"/>
    <s v="DS #000295"/>
  </r>
  <r>
    <n v="22571"/>
    <n v="295"/>
    <d v="2001-02-16T00:00:00"/>
    <x v="7"/>
    <n v="9991566"/>
    <x v="8"/>
    <x v="0"/>
    <n v="66332.759999999995"/>
    <n v="15000"/>
    <n v="14822.96"/>
    <n v="15000"/>
    <n v="4.4749999999999996"/>
    <n v="2.87"/>
    <x v="0"/>
    <n v="43050"/>
    <n v="-24075"/>
    <n v="-23790.850799999993"/>
    <x v="1"/>
    <x v="0"/>
    <x v="1"/>
    <x v="8"/>
    <x v="0"/>
    <x v="1"/>
    <x v="0"/>
    <n v="-23583.33"/>
    <n v="-23865"/>
    <x v="0"/>
    <x v="0"/>
    <x v="0"/>
    <n v="14822.96"/>
    <n v="23583.33"/>
    <n v="0"/>
    <x v="0"/>
    <s v="DS #000295"/>
  </r>
  <r>
    <n v="22572"/>
    <n v="295"/>
    <d v="2001-02-16T00:00:00"/>
    <x v="7"/>
    <n v="9991566"/>
    <x v="8"/>
    <x v="0"/>
    <n v="353774.73"/>
    <n v="80000"/>
    <n v="79055.8"/>
    <n v="80000"/>
    <n v="4.4749999999999996"/>
    <n v="2.87"/>
    <x v="0"/>
    <n v="229600"/>
    <n v="-128400"/>
    <n v="-126884.55899999996"/>
    <x v="1"/>
    <x v="0"/>
    <x v="1"/>
    <x v="8"/>
    <x v="0"/>
    <x v="1"/>
    <x v="0"/>
    <n v="-125777.79"/>
    <n v="-127280"/>
    <x v="0"/>
    <x v="0"/>
    <x v="0"/>
    <n v="79055.8"/>
    <n v="125777.79"/>
    <n v="0"/>
    <x v="0"/>
    <s v="DS #000295"/>
  </r>
  <r>
    <n v="22573"/>
    <n v="295"/>
    <d v="2001-02-16T00:00:00"/>
    <x v="7"/>
    <n v="9991566"/>
    <x v="8"/>
    <x v="0"/>
    <n v="66332.759999999995"/>
    <n v="15000"/>
    <n v="14822.96"/>
    <n v="15000"/>
    <n v="4.4749999999999996"/>
    <n v="2.87"/>
    <x v="0"/>
    <n v="43050"/>
    <n v="-24075"/>
    <n v="-23790.850799999993"/>
    <x v="1"/>
    <x v="0"/>
    <x v="1"/>
    <x v="8"/>
    <x v="0"/>
    <x v="1"/>
    <x v="0"/>
    <n v="-23583.33"/>
    <n v="-23865"/>
    <x v="0"/>
    <x v="3"/>
    <x v="0"/>
    <n v="14822.96"/>
    <n v="23583.33"/>
    <n v="0"/>
    <x v="0"/>
    <s v="DS #000295"/>
  </r>
  <r>
    <n v="22576"/>
    <n v="295"/>
    <d v="2001-02-16T00:00:00"/>
    <x v="7"/>
    <n v="9991566"/>
    <x v="8"/>
    <x v="0"/>
    <n v="154776.44"/>
    <n v="35000"/>
    <n v="34586.910000000003"/>
    <n v="35000"/>
    <n v="4.4749999999999996"/>
    <n v="2.87"/>
    <x v="0"/>
    <n v="100450"/>
    <n v="-56175"/>
    <n v="-55511.990549999988"/>
    <x v="1"/>
    <x v="0"/>
    <x v="1"/>
    <x v="8"/>
    <x v="0"/>
    <x v="1"/>
    <x v="0"/>
    <n v="-55027.78"/>
    <n v="-55685"/>
    <x v="0"/>
    <x v="0"/>
    <x v="0"/>
    <n v="34586.910000000003"/>
    <n v="55027.78"/>
    <n v="0"/>
    <x v="0"/>
    <s v="DS #000295"/>
  </r>
  <r>
    <n v="22640"/>
    <n v="304"/>
    <d v="2001-02-20T00:00:00"/>
    <x v="7"/>
    <n v="9991589"/>
    <x v="8"/>
    <x v="0"/>
    <n v="88344.86"/>
    <n v="20000"/>
    <n v="19763.95"/>
    <n v="20000"/>
    <n v="4.47"/>
    <n v="2.87"/>
    <x v="0"/>
    <n v="57400"/>
    <n v="-32000"/>
    <n v="-31622.32"/>
    <x v="1"/>
    <x v="0"/>
    <x v="1"/>
    <x v="8"/>
    <x v="0"/>
    <x v="1"/>
    <x v="0"/>
    <n v="-31345.63"/>
    <n v="-31720"/>
    <x v="0"/>
    <x v="2"/>
    <x v="0"/>
    <n v="19763.95"/>
    <n v="31345.63"/>
    <n v="0"/>
    <x v="0"/>
    <s v="DS #000304"/>
  </r>
  <r>
    <n v="22641"/>
    <n v="304"/>
    <d v="2001-02-20T00:00:00"/>
    <x v="7"/>
    <n v="9991589"/>
    <x v="8"/>
    <x v="0"/>
    <n v="176689.72"/>
    <n v="40000"/>
    <n v="39527.9"/>
    <n v="40000"/>
    <n v="4.47"/>
    <n v="2.87"/>
    <x v="0"/>
    <n v="114800"/>
    <n v="-64000"/>
    <n v="-63244.639999999999"/>
    <x v="1"/>
    <x v="0"/>
    <x v="1"/>
    <x v="8"/>
    <x v="0"/>
    <x v="1"/>
    <x v="0"/>
    <n v="-62691.25"/>
    <n v="-63440"/>
    <x v="0"/>
    <x v="0"/>
    <x v="0"/>
    <n v="39527.9"/>
    <n v="62691.25"/>
    <n v="0"/>
    <x v="0"/>
    <s v="DS#000304"/>
  </r>
  <r>
    <n v="23777"/>
    <n v="347"/>
    <d v="2001-03-19T00:00:00"/>
    <x v="7"/>
    <n v="9992814"/>
    <x v="8"/>
    <x v="0"/>
    <n v="74380.820000000007"/>
    <n v="16682"/>
    <n v="16485.11"/>
    <n v="16682"/>
    <n v="4.5119999999999996"/>
    <n v="2.87"/>
    <x v="0"/>
    <n v="47877.34"/>
    <n v="-27391.84399999999"/>
    <n v="-27068.550619999991"/>
    <x v="1"/>
    <x v="0"/>
    <x v="1"/>
    <x v="8"/>
    <x v="0"/>
    <x v="1"/>
    <x v="0"/>
    <n v="-26837.759999999998"/>
    <n v="-27158.3"/>
    <x v="0"/>
    <x v="2"/>
    <x v="0"/>
    <n v="16485.11"/>
    <n v="26837.759999999998"/>
    <n v="0"/>
    <x v="0"/>
    <s v="DS #000347"/>
  </r>
  <r>
    <n v="23778"/>
    <n v="347"/>
    <d v="2001-03-19T00:00:00"/>
    <x v="7"/>
    <n v="9992814"/>
    <x v="8"/>
    <x v="0"/>
    <n v="24523.11"/>
    <n v="5500"/>
    <n v="5435.09"/>
    <n v="5500"/>
    <n v="4.5119999999999996"/>
    <n v="2.87"/>
    <x v="0"/>
    <n v="15785"/>
    <n v="-9031"/>
    <n v="-8924.4177799999979"/>
    <x v="1"/>
    <x v="0"/>
    <x v="1"/>
    <x v="8"/>
    <x v="0"/>
    <x v="1"/>
    <x v="0"/>
    <n v="-8848.32"/>
    <n v="-8954"/>
    <x v="0"/>
    <x v="0"/>
    <x v="0"/>
    <n v="5435.09"/>
    <n v="8848.32"/>
    <n v="0"/>
    <x v="0"/>
    <s v="DS #000347"/>
  </r>
  <r>
    <n v="23779"/>
    <n v="347"/>
    <d v="2001-03-19T00:00:00"/>
    <x v="7"/>
    <n v="9992814"/>
    <x v="8"/>
    <x v="0"/>
    <n v="6242.25"/>
    <n v="1400"/>
    <n v="1383.48"/>
    <n v="1400"/>
    <n v="4.5119999999999996"/>
    <n v="2.87"/>
    <x v="0"/>
    <n v="4018"/>
    <n v="-2298.8000000000002"/>
    <n v="-2271.6741599999991"/>
    <x v="1"/>
    <x v="0"/>
    <x v="1"/>
    <x v="8"/>
    <x v="0"/>
    <x v="1"/>
    <x v="0"/>
    <n v="-2252.3000000000002"/>
    <n v="-2279.1999999999998"/>
    <x v="0"/>
    <x v="0"/>
    <x v="0"/>
    <n v="1383.48"/>
    <n v="2252.3000000000002"/>
    <n v="0"/>
    <x v="0"/>
    <s v="DS #000347"/>
  </r>
  <r>
    <n v="23781"/>
    <n v="347"/>
    <d v="2001-03-19T00:00:00"/>
    <x v="7"/>
    <n v="9992814"/>
    <x v="8"/>
    <x v="0"/>
    <n v="22739.61"/>
    <n v="5100"/>
    <n v="5039.8100000000004"/>
    <n v="5100"/>
    <n v="4.5119999999999996"/>
    <n v="2.87"/>
    <x v="0"/>
    <n v="14637"/>
    <n v="-8374.2000000000007"/>
    <n v="-8275.3680199999981"/>
    <x v="1"/>
    <x v="0"/>
    <x v="1"/>
    <x v="8"/>
    <x v="0"/>
    <x v="1"/>
    <x v="0"/>
    <n v="-8204.81"/>
    <n v="-8302.7999999999993"/>
    <x v="0"/>
    <x v="2"/>
    <x v="0"/>
    <n v="5039.8100000000004"/>
    <n v="8204.81"/>
    <n v="0"/>
    <x v="0"/>
    <s v="DS #000347"/>
  </r>
  <r>
    <n v="23799"/>
    <n v="348"/>
    <d v="2001-03-19T00:00:00"/>
    <x v="7"/>
    <n v="9992815"/>
    <x v="8"/>
    <x v="0"/>
    <n v="37819.199999999997"/>
    <n v="8327"/>
    <n v="8228.7199999999993"/>
    <n v="8327"/>
    <n v="4.5960000000000001"/>
    <n v="2.87"/>
    <x v="0"/>
    <n v="23898.49"/>
    <n v="-14372.402"/>
    <n v="-14202.770719999999"/>
    <x v="1"/>
    <x v="0"/>
    <x v="1"/>
    <x v="8"/>
    <x v="0"/>
    <x v="1"/>
    <x v="0"/>
    <n v="-14087.57"/>
    <n v="-14255.82"/>
    <x v="0"/>
    <x v="0"/>
    <x v="0"/>
    <n v="8228.7199999999993"/>
    <n v="14087.57"/>
    <n v="0"/>
    <x v="0"/>
    <s v="DS #000348"/>
  </r>
  <r>
    <n v="23919"/>
    <n v="359"/>
    <d v="2001-03-30T00:00:00"/>
    <x v="7"/>
    <n v="9992882"/>
    <x v="8"/>
    <x v="0"/>
    <n v="13511.8"/>
    <n v="2943"/>
    <n v="2908.27"/>
    <n v="2943"/>
    <n v="4.6459999999999999"/>
    <n v="2.87"/>
    <x v="0"/>
    <n v="8446.41"/>
    <n v="-5226.7679999999991"/>
    <n v="-5165.0875199999991"/>
    <x v="1"/>
    <x v="0"/>
    <x v="1"/>
    <x v="8"/>
    <x v="0"/>
    <x v="1"/>
    <x v="0"/>
    <n v="-5124.3599999999997"/>
    <n v="-5185.57"/>
    <x v="0"/>
    <x v="5"/>
    <x v="0"/>
    <n v="2908.27"/>
    <n v="5124.3599999999997"/>
    <n v="0"/>
    <x v="0"/>
    <s v="DS #000359"/>
  </r>
  <r>
    <n v="24140"/>
    <n v="404"/>
    <d v="2001-04-11T00:00:00"/>
    <x v="7"/>
    <n v="9993134"/>
    <x v="8"/>
    <x v="0"/>
    <n v="57432.07"/>
    <n v="12429"/>
    <n v="12282.31"/>
    <n v="12429"/>
    <n v="4.6760000000000002"/>
    <n v="2.87"/>
    <x v="0"/>
    <n v="35671.230000000003"/>
    <n v="-22446.774000000001"/>
    <n v="-22181.851859999999"/>
    <x v="1"/>
    <x v="0"/>
    <x v="1"/>
    <x v="8"/>
    <x v="0"/>
    <x v="1"/>
    <x v="0"/>
    <n v="-22009.9"/>
    <n v="-22272.77"/>
    <x v="0"/>
    <x v="0"/>
    <x v="0"/>
    <n v="12282.31"/>
    <n v="22009.9"/>
    <n v="0"/>
    <x v="0"/>
    <s v="DS #000404"/>
  </r>
  <r>
    <n v="24193"/>
    <n v="408"/>
    <d v="2001-04-17T00:00:00"/>
    <x v="7"/>
    <n v="9993174"/>
    <x v="8"/>
    <x v="0"/>
    <n v="47038.68"/>
    <n v="9998"/>
    <n v="9880"/>
    <n v="9998"/>
    <n v="4.7610000000000001"/>
    <n v="2.87"/>
    <x v="0"/>
    <n v="28694.26"/>
    <n v="-18906.218000000001"/>
    <n v="-18683.080000000002"/>
    <x v="1"/>
    <x v="0"/>
    <x v="1"/>
    <x v="8"/>
    <x v="0"/>
    <x v="1"/>
    <x v="0"/>
    <n v="-18544.759999999998"/>
    <n v="-18766.25"/>
    <x v="0"/>
    <x v="0"/>
    <x v="0"/>
    <n v="9880"/>
    <n v="18544.759999999998"/>
    <n v="0"/>
    <x v="0"/>
    <s v="DS #000408"/>
  </r>
  <r>
    <n v="24224"/>
    <n v="412"/>
    <d v="2001-04-18T00:00:00"/>
    <x v="7"/>
    <n v="9993198"/>
    <x v="8"/>
    <x v="0"/>
    <n v="69004.429999999993"/>
    <n v="15072"/>
    <n v="14894.11"/>
    <n v="15072"/>
    <n v="4.633"/>
    <n v="2.87"/>
    <x v="0"/>
    <n v="43256.639999999999"/>
    <n v="-26571.935999999998"/>
    <n v="-26258.315930000001"/>
    <x v="1"/>
    <x v="0"/>
    <x v="1"/>
    <x v="8"/>
    <x v="0"/>
    <x v="1"/>
    <x v="0"/>
    <n v="-26049.8"/>
    <n v="-26360.93"/>
    <x v="0"/>
    <x v="2"/>
    <x v="0"/>
    <n v="14894.11"/>
    <n v="26049.8"/>
    <n v="0"/>
    <x v="0"/>
    <s v="DS#000412"/>
  </r>
  <r>
    <n v="24448"/>
    <n v="404"/>
    <d v="2001-04-26T00:00:00"/>
    <x v="7"/>
    <n v="9993133"/>
    <x v="8"/>
    <x v="0"/>
    <n v="64691.37"/>
    <n v="14000"/>
    <n v="13834.77"/>
    <n v="14000"/>
    <n v="4.6760000000000002"/>
    <n v="2.87"/>
    <x v="0"/>
    <n v="40180"/>
    <n v="-25284"/>
    <n v="-24985.59462"/>
    <x v="1"/>
    <x v="0"/>
    <x v="1"/>
    <x v="8"/>
    <x v="0"/>
    <x v="1"/>
    <x v="0"/>
    <n v="-24791.9"/>
    <n v="-25088"/>
    <x v="0"/>
    <x v="2"/>
    <x v="0"/>
    <n v="13834.77"/>
    <n v="24791.9"/>
    <n v="0"/>
    <x v="0"/>
    <s v="DS #000404"/>
  </r>
  <r>
    <n v="24454"/>
    <n v="438"/>
    <d v="2001-04-26T00:00:00"/>
    <x v="7"/>
    <n v="9993419"/>
    <x v="8"/>
    <x v="0"/>
    <n v="750.81"/>
    <n v="166"/>
    <n v="164.04"/>
    <n v="166"/>
    <n v="4.577"/>
    <n v="2.87"/>
    <x v="0"/>
    <n v="476.42"/>
    <n v="-283.36199999999997"/>
    <n v="-280.01627999999994"/>
    <x v="1"/>
    <x v="0"/>
    <x v="1"/>
    <x v="8"/>
    <x v="0"/>
    <x v="1"/>
    <x v="0"/>
    <n v="-277.72000000000003"/>
    <n v="-281.04000000000002"/>
    <x v="0"/>
    <x v="1"/>
    <x v="0"/>
    <n v="164.04"/>
    <n v="277.72000000000003"/>
    <n v="0"/>
    <x v="0"/>
    <s v="DS #000438"/>
  </r>
  <r>
    <n v="24748"/>
    <n v="529"/>
    <d v="2001-05-17T00:00:00"/>
    <x v="7"/>
    <n v="9993675"/>
    <x v="8"/>
    <x v="0"/>
    <n v="68956.66"/>
    <n v="16262"/>
    <n v="16070.07"/>
    <n v="16262"/>
    <n v="4.2910000000000004"/>
    <n v="2.87"/>
    <x v="0"/>
    <n v="46671.94"/>
    <n v="-23108.302000000003"/>
    <n v="-22835.569470000002"/>
    <x v="1"/>
    <x v="0"/>
    <x v="1"/>
    <x v="8"/>
    <x v="0"/>
    <x v="1"/>
    <x v="0"/>
    <n v="-22610.59"/>
    <n v="-22880.63"/>
    <x v="0"/>
    <x v="0"/>
    <x v="0"/>
    <n v="16070.07"/>
    <n v="22610.59"/>
    <n v="0"/>
    <x v="0"/>
    <m/>
  </r>
  <r>
    <n v="24826"/>
    <n v="538"/>
    <d v="2001-05-23T00:00:00"/>
    <x v="7"/>
    <n v="9993710"/>
    <x v="8"/>
    <x v="0"/>
    <n v="4968657.34"/>
    <n v="1200000"/>
    <n v="1185837.07"/>
    <n v="1200000"/>
    <n v="4.1900000000000004"/>
    <n v="2.87"/>
    <x v="0"/>
    <n v="3444000"/>
    <n v="-1584000"/>
    <n v="-1565304.9324000005"/>
    <x v="1"/>
    <x v="0"/>
    <x v="1"/>
    <x v="8"/>
    <x v="0"/>
    <x v="1"/>
    <x v="0"/>
    <n v="-1548703.22"/>
    <n v="-1567200"/>
    <x v="0"/>
    <x v="11"/>
    <x v="0"/>
    <n v="1185837.07"/>
    <n v="1548703.22"/>
    <n v="0"/>
    <x v="0"/>
    <m/>
  </r>
  <r>
    <n v="24869"/>
    <n v="549"/>
    <d v="2001-05-24T00:00:00"/>
    <x v="7"/>
    <n v="9993753"/>
    <x v="8"/>
    <x v="0"/>
    <n v="12601.89"/>
    <n v="3000"/>
    <n v="2964.59"/>
    <n v="3000"/>
    <n v="4.2507999999999999"/>
    <n v="2.87"/>
    <x v="0"/>
    <n v="8610"/>
    <n v="-4142.3999999999996"/>
    <n v="-4093.5058719999997"/>
    <x v="1"/>
    <x v="0"/>
    <x v="1"/>
    <x v="8"/>
    <x v="0"/>
    <x v="1"/>
    <x v="0"/>
    <n v="-4052.01"/>
    <n v="-4100.3999999999996"/>
    <x v="0"/>
    <x v="2"/>
    <x v="0"/>
    <n v="2964.59"/>
    <n v="4052.01"/>
    <n v="0"/>
    <x v="0"/>
    <m/>
  </r>
  <r>
    <n v="24870"/>
    <n v="549"/>
    <d v="2001-05-24T00:00:00"/>
    <x v="7"/>
    <n v="9993754"/>
    <x v="8"/>
    <x v="0"/>
    <n v="17025.150000000001"/>
    <n v="4053"/>
    <n v="4005.16"/>
    <n v="4053"/>
    <n v="4.2507999999999999"/>
    <n v="2.87"/>
    <x v="0"/>
    <n v="11632.11"/>
    <n v="-5596.3823999999995"/>
    <n v="-5530.3249279999991"/>
    <x v="1"/>
    <x v="0"/>
    <x v="1"/>
    <x v="8"/>
    <x v="0"/>
    <x v="1"/>
    <x v="0"/>
    <n v="-5474.26"/>
    <n v="-5539.64"/>
    <x v="0"/>
    <x v="0"/>
    <x v="0"/>
    <n v="4005.16"/>
    <n v="5474.26"/>
    <n v="0"/>
    <x v="0"/>
    <m/>
  </r>
  <r>
    <n v="25038"/>
    <n v="596"/>
    <d v="2001-06-04T00:00:00"/>
    <x v="7"/>
    <n v="9993895"/>
    <x v="8"/>
    <x v="0"/>
    <n v="21964.28"/>
    <n v="5565"/>
    <n v="5499.32"/>
    <n v="5565"/>
    <n v="3.9940000000000002"/>
    <n v="2.87"/>
    <x v="0"/>
    <n v="15971.55"/>
    <n v="-6255.06"/>
    <n v="-6181.2356800000007"/>
    <x v="1"/>
    <x v="0"/>
    <x v="1"/>
    <x v="8"/>
    <x v="0"/>
    <x v="1"/>
    <x v="0"/>
    <n v="-6104.24"/>
    <n v="-6177.15"/>
    <x v="0"/>
    <x v="4"/>
    <x v="0"/>
    <n v="5499.32"/>
    <n v="6104.24"/>
    <n v="0"/>
    <x v="0"/>
    <m/>
  </r>
  <r>
    <n v="25059"/>
    <n v="479"/>
    <d v="2001-06-06T00:00:00"/>
    <x v="7"/>
    <n v="9993568"/>
    <x v="8"/>
    <x v="0"/>
    <n v="121620.25"/>
    <n v="28870"/>
    <n v="28529.26"/>
    <n v="28870"/>
    <n v="4.2629999999999999"/>
    <n v="2.87"/>
    <x v="0"/>
    <n v="82856.899999999994"/>
    <n v="-40215.910000000003"/>
    <n v="-39741.259179999994"/>
    <x v="1"/>
    <x v="0"/>
    <x v="1"/>
    <x v="8"/>
    <x v="0"/>
    <x v="1"/>
    <x v="0"/>
    <n v="-39341.85"/>
    <n v="-39811.730000000003"/>
    <x v="0"/>
    <x v="0"/>
    <x v="0"/>
    <n v="28529.26"/>
    <n v="39341.85"/>
    <n v="0"/>
    <x v="0"/>
    <s v="DS #000479"/>
  </r>
  <r>
    <n v="25069"/>
    <n v="593"/>
    <d v="2001-06-06T00:00:00"/>
    <x v="7"/>
    <n v="9993887"/>
    <x v="8"/>
    <x v="0"/>
    <n v="50506.01"/>
    <n v="12604"/>
    <n v="12455.24"/>
    <n v="12604"/>
    <n v="4.0549999999999997"/>
    <n v="2.87"/>
    <x v="0"/>
    <n v="36173.480000000003"/>
    <n v="-14935.74"/>
    <n v="-14759.459399999994"/>
    <x v="1"/>
    <x v="0"/>
    <x v="1"/>
    <x v="8"/>
    <x v="0"/>
    <x v="1"/>
    <x v="0"/>
    <n v="-14585.09"/>
    <n v="-14759.28"/>
    <x v="0"/>
    <x v="2"/>
    <x v="0"/>
    <n v="12455.24"/>
    <n v="14585.09"/>
    <n v="0"/>
    <x v="0"/>
    <m/>
  </r>
  <r>
    <n v="25071"/>
    <n v="445"/>
    <d v="2001-06-06T00:00:00"/>
    <x v="7"/>
    <n v="9993440"/>
    <x v="8"/>
    <x v="0"/>
    <n v="66501.320000000007"/>
    <n v="14774"/>
    <n v="14599.63"/>
    <n v="14774"/>
    <n v="4.5549999999999997"/>
    <n v="2.87"/>
    <x v="0"/>
    <n v="42401.38"/>
    <n v="-24894.19"/>
    <n v="-24600.376549999994"/>
    <x v="1"/>
    <x v="0"/>
    <x v="1"/>
    <x v="8"/>
    <x v="0"/>
    <x v="1"/>
    <x v="0"/>
    <n v="-24395.98"/>
    <n v="-24687.35"/>
    <x v="0"/>
    <x v="0"/>
    <x v="0"/>
    <n v="14599.63"/>
    <n v="24395.98"/>
    <n v="0"/>
    <x v="0"/>
    <s v="DS #000445"/>
  </r>
  <r>
    <n v="25181"/>
    <n v="621"/>
    <d v="2001-06-13T00:00:00"/>
    <x v="7"/>
    <n v="9994009"/>
    <x v="8"/>
    <x v="0"/>
    <n v="37328.480000000003"/>
    <n v="9211"/>
    <n v="9102.2900000000009"/>
    <n v="9211"/>
    <n v="4.101"/>
    <n v="2.87"/>
    <x v="0"/>
    <n v="26435.57"/>
    <n v="-11338.740999999998"/>
    <n v="-11204.91899"/>
    <x v="1"/>
    <x v="0"/>
    <x v="1"/>
    <x v="8"/>
    <x v="0"/>
    <x v="1"/>
    <x v="0"/>
    <n v="-11077.48"/>
    <n v="-11209.79"/>
    <x v="0"/>
    <x v="0"/>
    <x v="0"/>
    <n v="9102.2900000000009"/>
    <n v="11077.48"/>
    <n v="0"/>
    <x v="0"/>
    <m/>
  </r>
  <r>
    <n v="25182"/>
    <n v="621"/>
    <d v="2001-06-13T00:00:00"/>
    <x v="7"/>
    <n v="9994008"/>
    <x v="8"/>
    <x v="0"/>
    <n v="61911.54"/>
    <n v="15277"/>
    <n v="15096.69"/>
    <n v="15277"/>
    <n v="4.101"/>
    <n v="2.87"/>
    <x v="0"/>
    <n v="43844.99"/>
    <n v="-18805.986999999997"/>
    <n v="-18584.025389999999"/>
    <x v="1"/>
    <x v="0"/>
    <x v="1"/>
    <x v="8"/>
    <x v="0"/>
    <x v="1"/>
    <x v="0"/>
    <n v="-18372.68"/>
    <n v="-18592.11"/>
    <x v="0"/>
    <x v="2"/>
    <x v="0"/>
    <n v="15096.69"/>
    <n v="18372.68"/>
    <n v="0"/>
    <x v="0"/>
    <m/>
  </r>
  <r>
    <n v="25183"/>
    <n v="621"/>
    <d v="2001-06-13T00:00:00"/>
    <x v="7"/>
    <n v="9994010"/>
    <x v="8"/>
    <x v="0"/>
    <n v="14443.46"/>
    <n v="3564"/>
    <n v="3521.94"/>
    <n v="3564"/>
    <n v="4.101"/>
    <n v="2.87"/>
    <x v="0"/>
    <n v="10228.68"/>
    <n v="-4387.2839999999997"/>
    <n v="-4335.5081399999999"/>
    <x v="1"/>
    <x v="0"/>
    <x v="1"/>
    <x v="8"/>
    <x v="0"/>
    <x v="1"/>
    <x v="0"/>
    <n v="-4286.2"/>
    <n v="-4337.3900000000003"/>
    <x v="0"/>
    <x v="7"/>
    <x v="0"/>
    <n v="3521.94"/>
    <n v="4286.2"/>
    <n v="0"/>
    <x v="0"/>
    <m/>
  </r>
  <r>
    <n v="25184"/>
    <n v="621"/>
    <d v="2001-06-13T00:00:00"/>
    <x v="7"/>
    <n v="9994011"/>
    <x v="8"/>
    <x v="0"/>
    <n v="149.94999999999999"/>
    <n v="37"/>
    <n v="36.56"/>
    <n v="37"/>
    <n v="4.101"/>
    <n v="2.87"/>
    <x v="0"/>
    <n v="106.19"/>
    <n v="-45.546999999999997"/>
    <n v="-45.005359999999996"/>
    <x v="1"/>
    <x v="0"/>
    <x v="1"/>
    <x v="8"/>
    <x v="0"/>
    <x v="1"/>
    <x v="0"/>
    <n v="-44.5"/>
    <n v="-45.03"/>
    <x v="0"/>
    <x v="5"/>
    <x v="0"/>
    <n v="36.56"/>
    <n v="44.5"/>
    <n v="0"/>
    <x v="0"/>
    <m/>
  </r>
  <r>
    <n v="25185"/>
    <n v="621"/>
    <d v="2001-06-13T00:00:00"/>
    <x v="7"/>
    <n v="9994012"/>
    <x v="8"/>
    <x v="0"/>
    <n v="425.52"/>
    <n v="105"/>
    <n v="103.76"/>
    <n v="105"/>
    <n v="4.101"/>
    <n v="2.87"/>
    <x v="0"/>
    <n v="301.35000000000002"/>
    <n v="-129.255"/>
    <n v="-127.72855999999999"/>
    <x v="1"/>
    <x v="0"/>
    <x v="1"/>
    <x v="8"/>
    <x v="0"/>
    <x v="1"/>
    <x v="0"/>
    <n v="-126.28"/>
    <n v="-127.78"/>
    <x v="0"/>
    <x v="6"/>
    <x v="0"/>
    <n v="103.76"/>
    <n v="126.28"/>
    <n v="0"/>
    <x v="0"/>
    <m/>
  </r>
  <r>
    <n v="26646"/>
    <n v="725"/>
    <d v="2001-07-09T00:00:00"/>
    <x v="7"/>
    <n v="9995438"/>
    <x v="8"/>
    <x v="0"/>
    <n v="39691.78"/>
    <n v="10888"/>
    <n v="10759.5"/>
    <n v="10888"/>
    <n v="3.6890000000000001"/>
    <n v="2.87"/>
    <x v="0"/>
    <n v="31248.560000000001"/>
    <n v="-8917.271999999999"/>
    <n v="-8812.0304999999989"/>
    <x v="1"/>
    <x v="0"/>
    <x v="1"/>
    <x v="8"/>
    <x v="0"/>
    <x v="1"/>
    <x v="0"/>
    <n v="-8661.39"/>
    <n v="-8764.84"/>
    <x v="0"/>
    <x v="0"/>
    <x v="0"/>
    <n v="10759.5"/>
    <n v="8661.39"/>
    <n v="0"/>
    <x v="0"/>
    <m/>
  </r>
  <r>
    <n v="26703"/>
    <n v="736"/>
    <d v="2001-07-13T00:00:00"/>
    <x v="7"/>
    <n v="9995492"/>
    <x v="8"/>
    <x v="0"/>
    <n v="259401.86"/>
    <n v="70000"/>
    <n v="69173.83"/>
    <n v="70000"/>
    <n v="3.75"/>
    <n v="2.87"/>
    <x v="0"/>
    <n v="200900"/>
    <n v="-61600"/>
    <n v="-60872.970399999991"/>
    <x v="1"/>
    <x v="0"/>
    <x v="1"/>
    <x v="8"/>
    <x v="0"/>
    <x v="1"/>
    <x v="0"/>
    <n v="-59904.54"/>
    <n v="-60620"/>
    <x v="0"/>
    <x v="1"/>
    <x v="0"/>
    <n v="69173.83"/>
    <n v="59904.54"/>
    <n v="0"/>
    <x v="0"/>
    <m/>
  </r>
  <r>
    <n v="26732"/>
    <n v="747"/>
    <d v="2001-07-16T00:00:00"/>
    <x v="7"/>
    <n v="9995521"/>
    <x v="8"/>
    <x v="0"/>
    <n v="108355.86"/>
    <n v="30000"/>
    <n v="29645.93"/>
    <n v="30000"/>
    <n v="3.6549999999999998"/>
    <n v="2.87"/>
    <x v="0"/>
    <n v="86100"/>
    <n v="-23550"/>
    <n v="-23272.055049999992"/>
    <x v="1"/>
    <x v="0"/>
    <x v="1"/>
    <x v="8"/>
    <x v="0"/>
    <x v="1"/>
    <x v="0"/>
    <n v="-22857.01"/>
    <n v="-23130"/>
    <x v="0"/>
    <x v="2"/>
    <x v="0"/>
    <n v="29645.93"/>
    <n v="22857.01"/>
    <n v="0"/>
    <x v="0"/>
    <m/>
  </r>
  <r>
    <n v="26849"/>
    <n v="768"/>
    <d v="2001-07-26T00:00:00"/>
    <x v="7"/>
    <n v="9995637"/>
    <x v="8"/>
    <x v="0"/>
    <n v="78765.820000000007"/>
    <n v="21630"/>
    <n v="21374.71"/>
    <n v="21630"/>
    <n v="3.6850000000000001"/>
    <n v="2.87"/>
    <x v="0"/>
    <n v="62078.1"/>
    <n v="-17628.45"/>
    <n v="-17420.388649999997"/>
    <x v="1"/>
    <x v="0"/>
    <x v="1"/>
    <x v="8"/>
    <x v="0"/>
    <x v="1"/>
    <x v="0"/>
    <n v="-17121.150000000001"/>
    <n v="-17325.63"/>
    <x v="0"/>
    <x v="2"/>
    <x v="0"/>
    <n v="21374.71"/>
    <n v="17121.150000000001"/>
    <n v="0"/>
    <x v="0"/>
    <m/>
  </r>
  <r>
    <n v="26851"/>
    <n v="709"/>
    <d v="2001-07-27T00:00:00"/>
    <x v="7"/>
    <n v="9994223"/>
    <x v="8"/>
    <x v="0"/>
    <n v="35466.410000000003"/>
    <n v="10000"/>
    <n v="9881.98"/>
    <n v="10000"/>
    <n v="3.589"/>
    <n v="2.87"/>
    <x v="0"/>
    <n v="28700"/>
    <n v="-7190"/>
    <n v="-7105.143619999998"/>
    <x v="1"/>
    <x v="0"/>
    <x v="1"/>
    <x v="8"/>
    <x v="0"/>
    <x v="1"/>
    <x v="0"/>
    <n v="-6966.79"/>
    <n v="-7050"/>
    <x v="0"/>
    <x v="2"/>
    <x v="0"/>
    <n v="9881.98"/>
    <n v="6966.79"/>
    <n v="0"/>
    <x v="0"/>
    <m/>
  </r>
  <r>
    <n v="27127"/>
    <n v="821"/>
    <d v="2001-08-15T00:00:00"/>
    <x v="7"/>
    <n v="9995822"/>
    <x v="8"/>
    <x v="0"/>
    <n v="206392.97"/>
    <n v="58000"/>
    <n v="57315.46"/>
    <n v="58000"/>
    <n v="3.601"/>
    <n v="2.87"/>
    <x v="0"/>
    <n v="166460"/>
    <n v="-42398"/>
    <n v="-41897.601259999989"/>
    <x v="1"/>
    <x v="0"/>
    <x v="1"/>
    <x v="8"/>
    <x v="0"/>
    <x v="1"/>
    <x v="0"/>
    <n v="-41095.18"/>
    <n v="-41586"/>
    <x v="0"/>
    <x v="0"/>
    <x v="0"/>
    <n v="57315.46"/>
    <n v="41095.18"/>
    <n v="0"/>
    <x v="0"/>
    <m/>
  </r>
  <r>
    <n v="27131"/>
    <n v="821"/>
    <d v="2001-08-15T00:00:00"/>
    <x v="7"/>
    <n v="9995826"/>
    <x v="8"/>
    <x v="0"/>
    <n v="10081.23"/>
    <n v="2833"/>
    <n v="2799.56"/>
    <n v="2833"/>
    <n v="3.601"/>
    <n v="2.87"/>
    <x v="0"/>
    <n v="8130.71"/>
    <n v="-2070.9229999999998"/>
    <n v="-2046.4783599999996"/>
    <x v="1"/>
    <x v="0"/>
    <x v="1"/>
    <x v="8"/>
    <x v="0"/>
    <x v="1"/>
    <x v="0"/>
    <n v="-2007.29"/>
    <n v="-2031.26"/>
    <x v="0"/>
    <x v="8"/>
    <x v="0"/>
    <n v="2799.56"/>
    <n v="2007.29"/>
    <n v="0"/>
    <x v="0"/>
    <m/>
  </r>
  <r>
    <n v="28058"/>
    <n v="782"/>
    <d v="2001-09-10T00:00:00"/>
    <x v="7"/>
    <n v="9995718"/>
    <x v="8"/>
    <x v="0"/>
    <n v="155841.89000000001"/>
    <n v="42679"/>
    <n v="42175.28"/>
    <n v="42679"/>
    <n v="3.6951000000000001"/>
    <n v="2.87"/>
    <x v="0"/>
    <n v="122488.73"/>
    <n v="-35214.442899999995"/>
    <n v="-34798.823527999994"/>
    <x v="1"/>
    <x v="0"/>
    <x v="1"/>
    <x v="8"/>
    <x v="0"/>
    <x v="1"/>
    <x v="0"/>
    <n v="-34208.370000000003"/>
    <n v="-34616.94"/>
    <x v="0"/>
    <x v="2"/>
    <x v="0"/>
    <n v="42175.28"/>
    <n v="34208.370000000003"/>
    <n v="0"/>
    <x v="0"/>
    <m/>
  </r>
  <r>
    <n v="28098"/>
    <n v="843"/>
    <d v="2001-09-18T00:00:00"/>
    <x v="7"/>
    <n v="9996593"/>
    <x v="8"/>
    <x v="0"/>
    <n v="10507.5"/>
    <n v="3500"/>
    <n v="3458.69"/>
    <n v="3500"/>
    <n v="3.0379999999999998"/>
    <n v="2.87"/>
    <x v="0"/>
    <n v="10045"/>
    <n v="-587.99999999999898"/>
    <n v="-581.05991999999901"/>
    <x v="1"/>
    <x v="0"/>
    <x v="1"/>
    <x v="8"/>
    <x v="0"/>
    <x v="1"/>
    <x v="0"/>
    <n v="-532.64"/>
    <n v="-539"/>
    <x v="0"/>
    <x v="9"/>
    <x v="0"/>
    <n v="3458.69"/>
    <n v="532.64"/>
    <n v="0"/>
    <x v="0"/>
    <m/>
  </r>
  <r>
    <n v="28099"/>
    <n v="843"/>
    <d v="2001-09-18T00:00:00"/>
    <x v="7"/>
    <n v="9996593"/>
    <x v="8"/>
    <x v="0"/>
    <n v="65311.65"/>
    <n v="21755"/>
    <n v="21498.240000000002"/>
    <n v="21755"/>
    <n v="3.0379999999999998"/>
    <n v="2.87"/>
    <x v="0"/>
    <n v="62436.85"/>
    <n v="-3654.8399999999938"/>
    <n v="-3611.7043199999939"/>
    <x v="1"/>
    <x v="0"/>
    <x v="1"/>
    <x v="8"/>
    <x v="0"/>
    <x v="1"/>
    <x v="0"/>
    <n v="-3310.73"/>
    <n v="-3350.27"/>
    <x v="0"/>
    <x v="0"/>
    <x v="0"/>
    <n v="21498.240000000002"/>
    <n v="3310.73"/>
    <n v="0"/>
    <x v="0"/>
    <m/>
  </r>
  <r>
    <n v="28100"/>
    <n v="843"/>
    <d v="2001-09-18T00:00:00"/>
    <x v="7"/>
    <n v="9996593"/>
    <x v="8"/>
    <x v="0"/>
    <n v="2401.7199999999998"/>
    <n v="800"/>
    <n v="790.56"/>
    <n v="800"/>
    <n v="3.0379999999999998"/>
    <n v="2.87"/>
    <x v="0"/>
    <n v="2296"/>
    <n v="-134.4"/>
    <n v="-132.81407999999976"/>
    <x v="1"/>
    <x v="0"/>
    <x v="1"/>
    <x v="8"/>
    <x v="0"/>
    <x v="1"/>
    <x v="0"/>
    <n v="-121.75"/>
    <n v="-123.2"/>
    <x v="0"/>
    <x v="10"/>
    <x v="0"/>
    <n v="790.56"/>
    <n v="121.75"/>
    <n v="0"/>
    <x v="0"/>
    <m/>
  </r>
  <r>
    <n v="28112"/>
    <n v="825"/>
    <d v="2001-09-18T00:00:00"/>
    <x v="7"/>
    <n v="9995961"/>
    <x v="8"/>
    <x v="0"/>
    <n v="192071.9"/>
    <n v="53149"/>
    <n v="52521.71"/>
    <n v="53149"/>
    <n v="3.657"/>
    <n v="2.87"/>
    <x v="0"/>
    <n v="152537.63"/>
    <n v="-41828.262999999999"/>
    <n v="-41334.585769999998"/>
    <x v="1"/>
    <x v="0"/>
    <x v="1"/>
    <x v="8"/>
    <x v="0"/>
    <x v="1"/>
    <x v="0"/>
    <n v="-40599.279999999999"/>
    <n v="-41084.18"/>
    <x v="0"/>
    <x v="2"/>
    <x v="0"/>
    <n v="52521.71"/>
    <n v="40599.279999999999"/>
    <n v="0"/>
    <x v="0"/>
    <m/>
  </r>
  <r>
    <n v="28115"/>
    <n v="825"/>
    <d v="2001-09-18T00:00:00"/>
    <x v="7"/>
    <n v="9995961"/>
    <x v="8"/>
    <x v="0"/>
    <n v="197304.74"/>
    <n v="54597"/>
    <n v="53952.62"/>
    <n v="54597"/>
    <n v="3.657"/>
    <n v="2.87"/>
    <x v="0"/>
    <n v="156693.39000000001"/>
    <n v="-42967.838999999993"/>
    <n v="-42460.711940000001"/>
    <x v="1"/>
    <x v="0"/>
    <x v="1"/>
    <x v="8"/>
    <x v="0"/>
    <x v="1"/>
    <x v="0"/>
    <n v="-41705.379999999997"/>
    <n v="-42203.48"/>
    <x v="0"/>
    <x v="0"/>
    <x v="0"/>
    <n v="53952.62"/>
    <n v="41705.379999999997"/>
    <n v="0"/>
    <x v="0"/>
    <m/>
  </r>
  <r>
    <n v="28116"/>
    <n v="825"/>
    <d v="2001-09-18T00:00:00"/>
    <x v="7"/>
    <n v="9995961"/>
    <x v="8"/>
    <x v="0"/>
    <n v="5912.24"/>
    <n v="1636"/>
    <n v="1616.69"/>
    <n v="1636"/>
    <n v="3.657"/>
    <n v="2.87"/>
    <x v="0"/>
    <n v="4695.32"/>
    <n v="-1287.5319999999999"/>
    <n v="-1272.33503"/>
    <x v="1"/>
    <x v="0"/>
    <x v="1"/>
    <x v="8"/>
    <x v="0"/>
    <x v="1"/>
    <x v="0"/>
    <n v="-1249.7"/>
    <n v="-1264.6300000000001"/>
    <x v="0"/>
    <x v="10"/>
    <x v="0"/>
    <n v="1616.69"/>
    <n v="1249.7"/>
    <n v="0"/>
    <x v="0"/>
    <m/>
  </r>
  <r>
    <n v="28134"/>
    <n v="823"/>
    <d v="2001-09-19T00:00:00"/>
    <x v="7"/>
    <n v="9995777"/>
    <x v="8"/>
    <x v="0"/>
    <n v="61962.86"/>
    <n v="17910"/>
    <n v="17698.62"/>
    <n v="17910"/>
    <n v="3.5009999999999999"/>
    <n v="2.87"/>
    <x v="0"/>
    <n v="51401.7"/>
    <n v="-11301.21"/>
    <n v="-11167.829219999996"/>
    <x v="1"/>
    <x v="0"/>
    <x v="1"/>
    <x v="8"/>
    <x v="0"/>
    <x v="1"/>
    <x v="0"/>
    <n v="-10920.05"/>
    <n v="-11050.47"/>
    <x v="0"/>
    <x v="2"/>
    <x v="0"/>
    <n v="17698.62"/>
    <n v="10920.05"/>
    <n v="0"/>
    <x v="0"/>
    <m/>
  </r>
  <r>
    <n v="28136"/>
    <n v="856"/>
    <d v="2001-09-19T00:00:00"/>
    <x v="7"/>
    <n v="9996666"/>
    <x v="8"/>
    <x v="0"/>
    <n v="230151.24"/>
    <n v="74007"/>
    <n v="73133.539999999994"/>
    <n v="74007"/>
    <n v="3.1469999999999998"/>
    <n v="2.87"/>
    <x v="0"/>
    <n v="212400.09"/>
    <n v="-20499.938999999977"/>
    <n v="-20257.990579999976"/>
    <x v="1"/>
    <x v="0"/>
    <x v="1"/>
    <x v="8"/>
    <x v="0"/>
    <x v="1"/>
    <x v="0"/>
    <n v="-19234.12"/>
    <n v="-19463.84"/>
    <x v="0"/>
    <x v="0"/>
    <x v="0"/>
    <n v="73133.539999999994"/>
    <n v="19234.12"/>
    <n v="0"/>
    <x v="0"/>
    <m/>
  </r>
  <r>
    <n v="28141"/>
    <n v="856"/>
    <d v="2001-09-19T00:00:00"/>
    <x v="7"/>
    <n v="9996666"/>
    <x v="8"/>
    <x v="0"/>
    <n v="8231.7900000000009"/>
    <n v="2647"/>
    <n v="2615.7600000000002"/>
    <n v="2647"/>
    <n v="3.1469999999999998"/>
    <n v="2.87"/>
    <x v="0"/>
    <n v="7596.89"/>
    <n v="-733.21899999999914"/>
    <n v="-724.5655199999992"/>
    <x v="1"/>
    <x v="0"/>
    <x v="1"/>
    <x v="8"/>
    <x v="0"/>
    <x v="1"/>
    <x v="0"/>
    <n v="-687.94"/>
    <n v="-696.16"/>
    <x v="0"/>
    <x v="7"/>
    <x v="0"/>
    <n v="2615.7600000000002"/>
    <n v="687.94"/>
    <n v="0"/>
    <x v="0"/>
    <m/>
  </r>
  <r>
    <n v="28143"/>
    <n v="856"/>
    <d v="2001-09-19T00:00:00"/>
    <x v="7"/>
    <n v="9996666"/>
    <x v="8"/>
    <x v="0"/>
    <n v="12442.54"/>
    <n v="4001"/>
    <n v="3953.78"/>
    <n v="4001"/>
    <n v="3.1469999999999998"/>
    <n v="2.87"/>
    <x v="0"/>
    <n v="11482.87"/>
    <n v="-1108.2769999999987"/>
    <n v="-1095.1970599999988"/>
    <x v="1"/>
    <x v="0"/>
    <x v="1"/>
    <x v="8"/>
    <x v="0"/>
    <x v="1"/>
    <x v="0"/>
    <n v="-1039.8399999999999"/>
    <n v="-1052.26"/>
    <x v="0"/>
    <x v="5"/>
    <x v="0"/>
    <n v="3953.78"/>
    <n v="1039.8399999999999"/>
    <n v="0"/>
    <x v="0"/>
    <m/>
  </r>
  <r>
    <n v="28144"/>
    <n v="856"/>
    <d v="2001-09-19T00:00:00"/>
    <x v="7"/>
    <n v="9996666"/>
    <x v="8"/>
    <x v="0"/>
    <n v="1296.81"/>
    <n v="417"/>
    <n v="412.08"/>
    <n v="417"/>
    <n v="3.1469999999999998"/>
    <n v="2.87"/>
    <x v="0"/>
    <n v="1196.79"/>
    <n v="-115.50899999999987"/>
    <n v="-114.14615999999987"/>
    <x v="1"/>
    <x v="0"/>
    <x v="1"/>
    <x v="8"/>
    <x v="0"/>
    <x v="1"/>
    <x v="0"/>
    <n v="-108.38"/>
    <n v="-109.67"/>
    <x v="0"/>
    <x v="6"/>
    <x v="0"/>
    <n v="412.08"/>
    <n v="108.38"/>
    <n v="0"/>
    <x v="0"/>
    <m/>
  </r>
  <r>
    <n v="28333"/>
    <n v="879"/>
    <d v="2001-09-27T00:00:00"/>
    <x v="7"/>
    <n v="9996817"/>
    <x v="8"/>
    <x v="0"/>
    <n v="121669.13"/>
    <n v="42281"/>
    <n v="41781.980000000003"/>
    <n v="42281"/>
    <n v="2.9119999999999999"/>
    <n v="2.87"/>
    <x v="0"/>
    <n v="121346.47"/>
    <n v="-1775.8019999999922"/>
    <n v="-1754.8431599999924"/>
    <x v="1"/>
    <x v="0"/>
    <x v="1"/>
    <x v="8"/>
    <x v="0"/>
    <x v="1"/>
    <x v="0"/>
    <n v="-1169.9000000000001"/>
    <n v="-1183.8699999999999"/>
    <x v="0"/>
    <x v="0"/>
    <x v="0"/>
    <n v="41781.980000000003"/>
    <n v="1169.9000000000001"/>
    <n v="0"/>
    <x v="0"/>
    <m/>
  </r>
  <r>
    <n v="28334"/>
    <n v="879"/>
    <d v="2001-09-27T00:00:00"/>
    <x v="7"/>
    <n v="9996817"/>
    <x v="8"/>
    <x v="0"/>
    <n v="16506.09"/>
    <n v="5736"/>
    <n v="5668.3"/>
    <n v="5736"/>
    <n v="2.9119999999999999"/>
    <n v="2.87"/>
    <x v="0"/>
    <n v="16462.32"/>
    <n v="-240.91199999999895"/>
    <n v="-238.06859999999895"/>
    <x v="1"/>
    <x v="0"/>
    <x v="1"/>
    <x v="8"/>
    <x v="0"/>
    <x v="1"/>
    <x v="0"/>
    <n v="-158.71"/>
    <n v="-160.61000000000001"/>
    <x v="0"/>
    <x v="1"/>
    <x v="0"/>
    <n v="5668.3"/>
    <n v="158.71"/>
    <n v="0"/>
    <x v="0"/>
    <m/>
  </r>
  <r>
    <n v="25098"/>
    <n v="437"/>
    <d v="2001-06-07T00:00:00"/>
    <x v="8"/>
    <n v="9993933"/>
    <x v="0"/>
    <x v="0"/>
    <n v="20918.64"/>
    <n v="80048"/>
    <n v="78938.25"/>
    <n v="80048"/>
    <n v="0.26500000000000001"/>
    <n v="0.16"/>
    <x v="0"/>
    <n v="12807.68"/>
    <n v="-8405.0400000000009"/>
    <n v="-8288.5162500000006"/>
    <x v="0"/>
    <x v="0"/>
    <x v="0"/>
    <x v="0"/>
    <x v="0"/>
    <x v="1"/>
    <x v="0"/>
    <n v="-7104.44"/>
    <n v="-7204.32"/>
    <x v="0"/>
    <x v="0"/>
    <x v="0"/>
    <n v="0"/>
    <n v="7104.44"/>
    <n v="78938.25"/>
    <x v="0"/>
    <m/>
  </r>
  <r>
    <n v="25442"/>
    <n v="713"/>
    <d v="2001-06-29T00:00:00"/>
    <x v="8"/>
    <n v="9994234"/>
    <x v="0"/>
    <x v="0"/>
    <n v="15330.71"/>
    <n v="86368"/>
    <n v="85170.63"/>
    <n v="86368"/>
    <n v="0.18"/>
    <n v="0.16"/>
    <x v="0"/>
    <n v="13818.88"/>
    <n v="-1727.36"/>
    <n v="-1703.4125999999992"/>
    <x v="0"/>
    <x v="0"/>
    <x v="0"/>
    <x v="0"/>
    <x v="0"/>
    <x v="1"/>
    <x v="0"/>
    <n v="-425.85"/>
    <n v="-431.84"/>
    <x v="0"/>
    <x v="0"/>
    <x v="0"/>
    <n v="0"/>
    <n v="425.85"/>
    <n v="85170.63"/>
    <x v="0"/>
    <m/>
  </r>
  <r>
    <n v="20890"/>
    <m/>
    <d v="2000-11-06T00:00:00"/>
    <x v="8"/>
    <n v="319933"/>
    <x v="3"/>
    <x v="0"/>
    <n v="-1.58"/>
    <n v="64"/>
    <n v="63.11"/>
    <n v="64"/>
    <n v="-2.5000000000000001E-2"/>
    <n v="-1.4999999999999999E-2"/>
    <x v="0"/>
    <n v="-0.96"/>
    <n v="0.64"/>
    <n v="0.63110000000000011"/>
    <x v="0"/>
    <x v="0"/>
    <x v="0"/>
    <x v="3"/>
    <x v="0"/>
    <x v="1"/>
    <x v="0"/>
    <n v="0"/>
    <n v="0"/>
    <x v="0"/>
    <x v="2"/>
    <x v="0"/>
    <n v="0"/>
    <n v="0"/>
    <n v="63.11"/>
    <x v="0"/>
    <s v="Sonat Financial Buy - N73427.B Input as Physical s/b Financi"/>
  </r>
  <r>
    <n v="27284"/>
    <n v="824"/>
    <d v="2001-08-20T00:00:00"/>
    <x v="8"/>
    <n v="9995964"/>
    <x v="3"/>
    <x v="0"/>
    <n v="-2179.36"/>
    <n v="176800"/>
    <n v="174348.92"/>
    <n v="176800"/>
    <n v="-1.2500000000000001E-2"/>
    <n v="-1.4999999999999999E-2"/>
    <x v="0"/>
    <n v="-2652"/>
    <n v="-442"/>
    <n v="-435.87229999999983"/>
    <x v="0"/>
    <x v="0"/>
    <x v="0"/>
    <x v="3"/>
    <x v="0"/>
    <x v="1"/>
    <x v="0"/>
    <n v="-2179.36"/>
    <n v="-2210"/>
    <x v="0"/>
    <x v="2"/>
    <x v="0"/>
    <n v="0"/>
    <n v="2179.36"/>
    <n v="174348.92"/>
    <x v="0"/>
    <m/>
  </r>
  <r>
    <n v="9941"/>
    <m/>
    <d v="2000-07-07T00:00:00"/>
    <x v="8"/>
    <n v="319941"/>
    <x v="4"/>
    <x v="0"/>
    <n v="156.52000000000001"/>
    <n v="-3968"/>
    <n v="-3912.99"/>
    <n v="3968"/>
    <n v="-0.04"/>
    <n v="-0.05"/>
    <x v="0"/>
    <n v="198.4"/>
    <n v="39.68"/>
    <n v="39.129900000000006"/>
    <x v="0"/>
    <x v="0"/>
    <x v="0"/>
    <x v="4"/>
    <x v="0"/>
    <x v="0"/>
    <x v="0"/>
    <n v="97.82"/>
    <n v="99.2"/>
    <x v="0"/>
    <x v="0"/>
    <x v="0"/>
    <n v="0"/>
    <n v="-97.82"/>
    <n v="-3912.99"/>
    <x v="0"/>
    <s v="Tetco-ELA Sale Financial - N73425.A"/>
  </r>
  <r>
    <n v="9952"/>
    <m/>
    <d v="2000-07-07T00:00:00"/>
    <x v="8"/>
    <n v="319952"/>
    <x v="5"/>
    <x v="0"/>
    <n v="1489.38"/>
    <n v="3596"/>
    <n v="3546.15"/>
    <n v="3596"/>
    <n v="0.42"/>
    <n v="0.34"/>
    <x v="0"/>
    <n v="1222.6400000000001"/>
    <n v="-287.68"/>
    <n v="-283.69199999999989"/>
    <x v="0"/>
    <x v="0"/>
    <x v="0"/>
    <x v="5"/>
    <x v="0"/>
    <x v="1"/>
    <x v="0"/>
    <n v="-283.69"/>
    <n v="-287.68"/>
    <x v="0"/>
    <x v="0"/>
    <x v="0"/>
    <n v="0"/>
    <n v="283.69"/>
    <n v="3546.15"/>
    <x v="0"/>
    <s v="TetcoM3 Buy Financial - N73425.8"/>
  </r>
  <r>
    <n v="27285"/>
    <n v="822"/>
    <d v="2001-08-20T00:00:00"/>
    <x v="8"/>
    <n v="9995965"/>
    <x v="6"/>
    <x v="0"/>
    <n v="3298.7"/>
    <n v="46139"/>
    <n v="45499.35"/>
    <n v="46139"/>
    <n v="7.2499999999999995E-2"/>
    <n v="4.4999999999999998E-2"/>
    <x v="0"/>
    <n v="2076.2550000000001"/>
    <n v="-1268.8225"/>
    <n v="-1251.2321249999998"/>
    <x v="0"/>
    <x v="0"/>
    <x v="0"/>
    <x v="6"/>
    <x v="0"/>
    <x v="1"/>
    <x v="0"/>
    <n v="-1478.73"/>
    <n v="-1499.52"/>
    <x v="0"/>
    <x v="2"/>
    <x v="0"/>
    <n v="0"/>
    <n v="1478.73"/>
    <n v="45499.35"/>
    <x v="0"/>
    <m/>
  </r>
  <r>
    <n v="22124"/>
    <n v="218"/>
    <d v="2001-01-17T00:00:00"/>
    <x v="8"/>
    <n v="9991378"/>
    <x v="8"/>
    <x v="0"/>
    <n v="-539613.86"/>
    <n v="-120000"/>
    <n v="-118336.37"/>
    <n v="120000"/>
    <n v="4.5599999999999996"/>
    <n v="2.94"/>
    <x v="0"/>
    <n v="-352800"/>
    <n v="194400"/>
    <n v="191704.91939999996"/>
    <x v="1"/>
    <x v="0"/>
    <x v="1"/>
    <x v="8"/>
    <x v="0"/>
    <x v="0"/>
    <x v="0"/>
    <n v="193953.32"/>
    <n v="196680"/>
    <x v="0"/>
    <x v="2"/>
    <x v="0"/>
    <n v="-118336.37"/>
    <n v="-193953.32"/>
    <n v="0"/>
    <x v="0"/>
    <s v="DS #000218"/>
  </r>
  <r>
    <n v="24215"/>
    <n v="409"/>
    <d v="2001-04-18T00:00:00"/>
    <x v="8"/>
    <n v="9993176"/>
    <x v="8"/>
    <x v="0"/>
    <n v="-110160.89"/>
    <n v="-24327"/>
    <n v="-23989.74"/>
    <n v="24327"/>
    <n v="4.5919999999999996"/>
    <n v="2.94"/>
    <x v="0"/>
    <n v="-71521.38"/>
    <n v="40188.203999999991"/>
    <n v="39631.050479999998"/>
    <x v="1"/>
    <x v="0"/>
    <x v="1"/>
    <x v="8"/>
    <x v="0"/>
    <x v="0"/>
    <x v="0"/>
    <n v="40086.86"/>
    <n v="40650.42"/>
    <x v="0"/>
    <x v="1"/>
    <x v="0"/>
    <n v="-23989.74"/>
    <n v="-40086.86"/>
    <n v="0"/>
    <x v="0"/>
    <s v="DS #000409"/>
  </r>
  <r>
    <n v="25042"/>
    <n v="352"/>
    <d v="2001-06-05T00:00:00"/>
    <x v="8"/>
    <n v="9992828"/>
    <x v="8"/>
    <x v="0"/>
    <n v="-76120.88"/>
    <n v="-16939"/>
    <n v="-16704.169999999998"/>
    <n v="16939"/>
    <n v="4.5570000000000004"/>
    <n v="2.94"/>
    <x v="0"/>
    <n v="-49800.66"/>
    <n v="27390.363000000008"/>
    <n v="27010.642890000003"/>
    <x v="1"/>
    <x v="0"/>
    <x v="1"/>
    <x v="8"/>
    <x v="0"/>
    <x v="0"/>
    <x v="0"/>
    <n v="27328.01"/>
    <n v="27712.2"/>
    <x v="0"/>
    <x v="3"/>
    <x v="0"/>
    <n v="-16704.169999999998"/>
    <n v="-27328.01"/>
    <n v="0"/>
    <x v="0"/>
    <s v="DS #000352"/>
  </r>
  <r>
    <n v="25057"/>
    <n v="438"/>
    <d v="2001-06-06T00:00:00"/>
    <x v="8"/>
    <n v="9993419"/>
    <x v="8"/>
    <x v="0"/>
    <n v="-48156.01"/>
    <n v="-10639"/>
    <n v="-10491.51"/>
    <n v="10639"/>
    <n v="4.59"/>
    <n v="2.94"/>
    <x v="0"/>
    <n v="-31278.66"/>
    <n v="17554.349999999999"/>
    <n v="17310.9915"/>
    <x v="1"/>
    <x v="0"/>
    <x v="1"/>
    <x v="8"/>
    <x v="0"/>
    <x v="0"/>
    <x v="0"/>
    <n v="17510.32"/>
    <n v="17756.490000000002"/>
    <x v="0"/>
    <x v="2"/>
    <x v="0"/>
    <n v="-10491.51"/>
    <n v="-17510.32"/>
    <n v="0"/>
    <x v="0"/>
    <s v="DS #000438"/>
  </r>
  <r>
    <n v="26682"/>
    <n v="730"/>
    <d v="2001-07-11T00:00:00"/>
    <x v="8"/>
    <n v="9995474"/>
    <x v="8"/>
    <x v="0"/>
    <n v="-263002.59000000003"/>
    <n v="-70000"/>
    <n v="-69029.55"/>
    <n v="70000"/>
    <n v="3.81"/>
    <n v="2.94"/>
    <x v="0"/>
    <n v="-205800"/>
    <n v="60900"/>
    <n v="60055.708500000008"/>
    <x v="1"/>
    <x v="0"/>
    <x v="1"/>
    <x v="8"/>
    <x v="0"/>
    <x v="0"/>
    <x v="0"/>
    <n v="61367.27"/>
    <n v="62230"/>
    <x v="0"/>
    <x v="1"/>
    <x v="0"/>
    <n v="-69029.55"/>
    <n v="-61367.27"/>
    <n v="0"/>
    <x v="0"/>
    <m/>
  </r>
  <r>
    <n v="28127"/>
    <n v="843"/>
    <d v="2001-09-19T00:00:00"/>
    <x v="8"/>
    <n v="9996592"/>
    <x v="8"/>
    <x v="0"/>
    <n v="-102453.68"/>
    <n v="-33699"/>
    <n v="-33231.81"/>
    <n v="33699"/>
    <n v="3.0830000000000002"/>
    <n v="2.94"/>
    <x v="0"/>
    <n v="-99075.06"/>
    <n v="4818.9570000000076"/>
    <n v="4752.1488300000074"/>
    <x v="1"/>
    <x v="0"/>
    <x v="1"/>
    <x v="8"/>
    <x v="0"/>
    <x v="0"/>
    <x v="0"/>
    <n v="5383.55"/>
    <n v="5459.24"/>
    <x v="0"/>
    <x v="4"/>
    <x v="0"/>
    <n v="-33231.81"/>
    <n v="-5383.55"/>
    <n v="0"/>
    <x v="0"/>
    <m/>
  </r>
  <r>
    <n v="28130"/>
    <n v="843"/>
    <d v="2001-09-19T00:00:00"/>
    <x v="8"/>
    <n v="9996592"/>
    <x v="8"/>
    <x v="0"/>
    <n v="-36014.9"/>
    <n v="-11846"/>
    <n v="-11681.77"/>
    <n v="11846"/>
    <n v="3.0830000000000002"/>
    <n v="2.94"/>
    <x v="0"/>
    <n v="-34827.24"/>
    <n v="1693.9780000000028"/>
    <n v="1670.4931100000028"/>
    <x v="1"/>
    <x v="0"/>
    <x v="1"/>
    <x v="8"/>
    <x v="0"/>
    <x v="0"/>
    <x v="0"/>
    <n v="1892.45"/>
    <n v="1919.05"/>
    <x v="0"/>
    <x v="1"/>
    <x v="0"/>
    <n v="-11681.77"/>
    <n v="-1892.45"/>
    <n v="0"/>
    <x v="0"/>
    <m/>
  </r>
  <r>
    <n v="28457"/>
    <n v="917"/>
    <d v="2001-10-16T00:00:00"/>
    <x v="8"/>
    <n v="9996946"/>
    <x v="8"/>
    <x v="0"/>
    <n v="-3010181.5"/>
    <n v="-1000000"/>
    <n v="-986136.44"/>
    <n v="1000000"/>
    <n v="3.0525000000000002"/>
    <n v="2.94"/>
    <x v="0"/>
    <n v="-2940000"/>
    <n v="112500"/>
    <n v="110940.34950000026"/>
    <x v="1"/>
    <x v="0"/>
    <x v="1"/>
    <x v="8"/>
    <x v="0"/>
    <x v="0"/>
    <x v="0"/>
    <n v="129676.94"/>
    <n v="131500"/>
    <x v="0"/>
    <x v="1"/>
    <x v="0"/>
    <n v="-986136.44"/>
    <n v="-129676.94"/>
    <n v="0"/>
    <x v="0"/>
    <m/>
  </r>
  <r>
    <n v="28463"/>
    <n v="919"/>
    <d v="2001-10-18T00:00:00"/>
    <x v="8"/>
    <n v="9996952"/>
    <x v="8"/>
    <x v="0"/>
    <n v="-589709.59"/>
    <n v="-200000"/>
    <n v="-197227.29"/>
    <n v="200000"/>
    <n v="2.99"/>
    <n v="2.94"/>
    <x v="0"/>
    <n v="-588000"/>
    <n v="10000.000000000053"/>
    <n v="9861.3645000000524"/>
    <x v="1"/>
    <x v="0"/>
    <x v="1"/>
    <x v="8"/>
    <x v="0"/>
    <x v="0"/>
    <x v="0"/>
    <n v="13608.68"/>
    <n v="13800"/>
    <x v="0"/>
    <x v="1"/>
    <x v="0"/>
    <n v="-197227.29"/>
    <n v="-13608.68"/>
    <n v="0"/>
    <x v="0"/>
    <m/>
  </r>
  <r>
    <n v="28523"/>
    <n v="926"/>
    <d v="2001-10-24T00:00:00"/>
    <x v="8"/>
    <n v="9996990"/>
    <x v="8"/>
    <x v="0"/>
    <n v="-1386754.37"/>
    <n v="-450000"/>
    <n v="-443761.4"/>
    <n v="450000"/>
    <n v="3.125"/>
    <n v="2.94"/>
    <x v="0"/>
    <n v="-1323000"/>
    <n v="83250"/>
    <n v="82095.859000000026"/>
    <x v="1"/>
    <x v="0"/>
    <x v="1"/>
    <x v="8"/>
    <x v="0"/>
    <x v="0"/>
    <x v="0"/>
    <n v="90527.33"/>
    <n v="91800"/>
    <x v="0"/>
    <x v="1"/>
    <x v="0"/>
    <n v="-443761.4"/>
    <n v="-90527.33"/>
    <n v="0"/>
    <x v="0"/>
    <m/>
  </r>
  <r>
    <n v="9917"/>
    <m/>
    <d v="2000-07-07T00:00:00"/>
    <x v="8"/>
    <n v="319917"/>
    <x v="8"/>
    <x v="0"/>
    <n v="167.48"/>
    <n v="64"/>
    <n v="63.11"/>
    <n v="64"/>
    <n v="2.6537000000000002"/>
    <n v="2.96"/>
    <x v="0"/>
    <n v="189.44"/>
    <n v="19.603199999999987"/>
    <n v="19.330592999999986"/>
    <x v="1"/>
    <x v="0"/>
    <x v="1"/>
    <x v="8"/>
    <x v="0"/>
    <x v="1"/>
    <x v="0"/>
    <n v="16.87"/>
    <n v="17.11"/>
    <x v="0"/>
    <x v="0"/>
    <x v="0"/>
    <n v="63.11"/>
    <n v="-16.87"/>
    <n v="0"/>
    <x v="0"/>
    <s v="Nymex Buy N73425.1"/>
  </r>
  <r>
    <n v="22243"/>
    <n v="231"/>
    <d v="2001-01-26T00:00:00"/>
    <x v="8"/>
    <n v="9991399"/>
    <x v="8"/>
    <x v="0"/>
    <n v="42847.63"/>
    <n v="10000"/>
    <n v="9861.36"/>
    <n v="10000"/>
    <n v="4.3449999999999998"/>
    <n v="2.96"/>
    <x v="0"/>
    <n v="29600"/>
    <n v="-13850"/>
    <n v="-13657.9836"/>
    <x v="1"/>
    <x v="0"/>
    <x v="1"/>
    <x v="8"/>
    <x v="0"/>
    <x v="1"/>
    <x v="0"/>
    <n v="-14042.58"/>
    <n v="-14240"/>
    <x v="0"/>
    <x v="2"/>
    <x v="0"/>
    <n v="9861.36"/>
    <n v="14042.58"/>
    <n v="0"/>
    <x v="0"/>
    <s v="DS #000231"/>
  </r>
  <r>
    <n v="22256"/>
    <n v="191"/>
    <d v="2001-01-26T00:00:00"/>
    <x v="8"/>
    <n v="9991338"/>
    <x v="8"/>
    <x v="0"/>
    <n v="427983.22"/>
    <n v="100000"/>
    <n v="98613.64"/>
    <n v="100000"/>
    <n v="4.34"/>
    <n v="2.96"/>
    <x v="0"/>
    <n v="296000"/>
    <n v="-138000"/>
    <n v="-136086.82319999998"/>
    <x v="1"/>
    <x v="0"/>
    <x v="1"/>
    <x v="8"/>
    <x v="0"/>
    <x v="1"/>
    <x v="0"/>
    <n v="-139932.76"/>
    <n v="-141900"/>
    <x v="0"/>
    <x v="2"/>
    <x v="0"/>
    <n v="98613.64"/>
    <n v="139932.76"/>
    <n v="0"/>
    <x v="0"/>
    <s v="DS #000191"/>
  </r>
  <r>
    <n v="22259"/>
    <n v="208"/>
    <d v="2001-01-26T00:00:00"/>
    <x v="8"/>
    <n v="9991361"/>
    <x v="8"/>
    <x v="0"/>
    <n v="273652.86"/>
    <n v="60000"/>
    <n v="59168.19"/>
    <n v="60000"/>
    <n v="4.625"/>
    <n v="2.96"/>
    <x v="0"/>
    <n v="177600"/>
    <n v="-99900"/>
    <n v="-98515.036350000009"/>
    <x v="1"/>
    <x v="0"/>
    <x v="1"/>
    <x v="8"/>
    <x v="0"/>
    <x v="1"/>
    <x v="0"/>
    <n v="-100822.59"/>
    <n v="-102240"/>
    <x v="0"/>
    <x v="2"/>
    <x v="0"/>
    <n v="59168.19"/>
    <n v="100822.59"/>
    <n v="0"/>
    <x v="0"/>
    <s v="DS #000208"/>
  </r>
  <r>
    <n v="22260"/>
    <n v="208"/>
    <d v="2001-01-26T00:00:00"/>
    <x v="8"/>
    <n v="9991361"/>
    <x v="8"/>
    <x v="0"/>
    <n v="45608.81"/>
    <n v="10000"/>
    <n v="9861.36"/>
    <n v="10000"/>
    <n v="4.625"/>
    <n v="2.96"/>
    <x v="0"/>
    <n v="29600"/>
    <n v="-16650"/>
    <n v="-16419.164400000001"/>
    <x v="1"/>
    <x v="0"/>
    <x v="1"/>
    <x v="8"/>
    <x v="0"/>
    <x v="1"/>
    <x v="0"/>
    <n v="-16803.77"/>
    <n v="-17040"/>
    <x v="0"/>
    <x v="0"/>
    <x v="0"/>
    <n v="9861.36"/>
    <n v="16803.77"/>
    <n v="0"/>
    <x v="0"/>
    <s v="DS #000208"/>
  </r>
  <r>
    <n v="22261"/>
    <n v="208"/>
    <d v="2001-01-26T00:00:00"/>
    <x v="8"/>
    <n v="9991361"/>
    <x v="8"/>
    <x v="0"/>
    <n v="182435.24"/>
    <n v="40000"/>
    <n v="39445.46"/>
    <n v="40000"/>
    <n v="4.625"/>
    <n v="2.96"/>
    <x v="0"/>
    <n v="118400"/>
    <n v="-66600"/>
    <n v="-65676.690900000001"/>
    <x v="1"/>
    <x v="0"/>
    <x v="1"/>
    <x v="8"/>
    <x v="0"/>
    <x v="1"/>
    <x v="0"/>
    <n v="-67215.06"/>
    <n v="-68160"/>
    <x v="0"/>
    <x v="0"/>
    <x v="0"/>
    <n v="39445.46"/>
    <n v="67215.06"/>
    <n v="0"/>
    <x v="0"/>
    <s v="DS #000208"/>
  </r>
  <r>
    <n v="22570"/>
    <n v="295"/>
    <d v="2001-02-16T00:00:00"/>
    <x v="8"/>
    <n v="9991566"/>
    <x v="8"/>
    <x v="0"/>
    <n v="110324.01"/>
    <n v="25000"/>
    <n v="24653.41"/>
    <n v="25000"/>
    <n v="4.4749999999999996"/>
    <n v="2.96"/>
    <x v="0"/>
    <n v="74000"/>
    <n v="-37875"/>
    <n v="-37349.91614999999"/>
    <x v="1"/>
    <x v="0"/>
    <x v="1"/>
    <x v="8"/>
    <x v="0"/>
    <x v="1"/>
    <x v="0"/>
    <n v="-38311.4"/>
    <n v="-38850"/>
    <x v="0"/>
    <x v="2"/>
    <x v="0"/>
    <n v="24653.41"/>
    <n v="38311.4"/>
    <n v="0"/>
    <x v="0"/>
    <s v="DS #000295"/>
  </r>
  <r>
    <n v="22571"/>
    <n v="295"/>
    <d v="2001-02-16T00:00:00"/>
    <x v="8"/>
    <n v="9991566"/>
    <x v="8"/>
    <x v="0"/>
    <n v="66194.41"/>
    <n v="15000"/>
    <n v="14792.05"/>
    <n v="15000"/>
    <n v="4.4749999999999996"/>
    <n v="2.96"/>
    <x v="0"/>
    <n v="44400"/>
    <n v="-22725"/>
    <n v="-22409.955749999994"/>
    <x v="1"/>
    <x v="0"/>
    <x v="1"/>
    <x v="8"/>
    <x v="0"/>
    <x v="1"/>
    <x v="0"/>
    <n v="-22986.84"/>
    <n v="-23310"/>
    <x v="0"/>
    <x v="0"/>
    <x v="0"/>
    <n v="14792.05"/>
    <n v="22986.84"/>
    <n v="0"/>
    <x v="0"/>
    <s v="DS #000295"/>
  </r>
  <r>
    <n v="22572"/>
    <n v="295"/>
    <d v="2001-02-16T00:00:00"/>
    <x v="8"/>
    <n v="9991566"/>
    <x v="8"/>
    <x v="0"/>
    <n v="353036.85"/>
    <n v="80000"/>
    <n v="78890.92"/>
    <n v="80000"/>
    <n v="4.4749999999999996"/>
    <n v="2.96"/>
    <x v="0"/>
    <n v="236800"/>
    <n v="-121200"/>
    <n v="-119519.74379999997"/>
    <x v="1"/>
    <x v="0"/>
    <x v="1"/>
    <x v="8"/>
    <x v="0"/>
    <x v="1"/>
    <x v="0"/>
    <n v="-122596.48"/>
    <n v="-124320"/>
    <x v="0"/>
    <x v="0"/>
    <x v="0"/>
    <n v="78890.92"/>
    <n v="122596.48"/>
    <n v="0"/>
    <x v="0"/>
    <s v="DS #000295"/>
  </r>
  <r>
    <n v="22573"/>
    <n v="295"/>
    <d v="2001-02-16T00:00:00"/>
    <x v="8"/>
    <n v="9991566"/>
    <x v="8"/>
    <x v="0"/>
    <n v="88259.21"/>
    <n v="20000"/>
    <n v="19722.73"/>
    <n v="20000"/>
    <n v="4.4749999999999996"/>
    <n v="2.96"/>
    <x v="0"/>
    <n v="59200"/>
    <n v="-30300"/>
    <n v="-29879.935949999992"/>
    <x v="1"/>
    <x v="0"/>
    <x v="1"/>
    <x v="8"/>
    <x v="0"/>
    <x v="1"/>
    <x v="0"/>
    <n v="-30649.119999999999"/>
    <n v="-31080"/>
    <x v="0"/>
    <x v="3"/>
    <x v="0"/>
    <n v="19722.73"/>
    <n v="30649.119999999999"/>
    <n v="0"/>
    <x v="0"/>
    <s v="DS #000295"/>
  </r>
  <r>
    <n v="22576"/>
    <n v="295"/>
    <d v="2001-02-16T00:00:00"/>
    <x v="8"/>
    <n v="9991566"/>
    <x v="8"/>
    <x v="0"/>
    <n v="88259.21"/>
    <n v="20000"/>
    <n v="19722.73"/>
    <n v="20000"/>
    <n v="4.4749999999999996"/>
    <n v="2.96"/>
    <x v="0"/>
    <n v="59200"/>
    <n v="-30300"/>
    <n v="-29879.935949999992"/>
    <x v="1"/>
    <x v="0"/>
    <x v="1"/>
    <x v="8"/>
    <x v="0"/>
    <x v="1"/>
    <x v="0"/>
    <n v="-30649.119999999999"/>
    <n v="-31080"/>
    <x v="0"/>
    <x v="0"/>
    <x v="0"/>
    <n v="19722.73"/>
    <n v="30649.119999999999"/>
    <n v="0"/>
    <x v="0"/>
    <s v="DS #000295"/>
  </r>
  <r>
    <n v="22640"/>
    <n v="304"/>
    <d v="2001-02-20T00:00:00"/>
    <x v="8"/>
    <n v="9991589"/>
    <x v="8"/>
    <x v="0"/>
    <n v="132240.9"/>
    <n v="30000"/>
    <n v="29584.09"/>
    <n v="30000"/>
    <n v="4.47"/>
    <n v="2.96"/>
    <x v="0"/>
    <n v="88800"/>
    <n v="-45300"/>
    <n v="-44671.97589999999"/>
    <x v="1"/>
    <x v="0"/>
    <x v="1"/>
    <x v="8"/>
    <x v="0"/>
    <x v="1"/>
    <x v="0"/>
    <n v="-45825.760000000002"/>
    <n v="-46470"/>
    <x v="0"/>
    <x v="2"/>
    <x v="0"/>
    <n v="29584.09"/>
    <n v="45825.760000000002"/>
    <n v="0"/>
    <x v="0"/>
    <s v="DS #000304"/>
  </r>
  <r>
    <n v="22641"/>
    <n v="304"/>
    <d v="2001-02-20T00:00:00"/>
    <x v="8"/>
    <n v="9991589"/>
    <x v="8"/>
    <x v="0"/>
    <n v="132240.9"/>
    <n v="30000"/>
    <n v="29584.09"/>
    <n v="30000"/>
    <n v="4.47"/>
    <n v="2.96"/>
    <x v="0"/>
    <n v="88800"/>
    <n v="-45300"/>
    <n v="-44671.97589999999"/>
    <x v="1"/>
    <x v="0"/>
    <x v="1"/>
    <x v="8"/>
    <x v="0"/>
    <x v="1"/>
    <x v="0"/>
    <n v="-45825.760000000002"/>
    <n v="-46470"/>
    <x v="0"/>
    <x v="0"/>
    <x v="0"/>
    <n v="29584.09"/>
    <n v="45825.760000000002"/>
    <n v="0"/>
    <x v="0"/>
    <s v="DS#000304"/>
  </r>
  <r>
    <n v="23777"/>
    <n v="347"/>
    <d v="2001-03-19T00:00:00"/>
    <x v="8"/>
    <n v="9992814"/>
    <x v="8"/>
    <x v="0"/>
    <n v="73929.210000000006"/>
    <n v="16553"/>
    <n v="16323.52"/>
    <n v="16553"/>
    <n v="4.5289999999999999"/>
    <n v="2.96"/>
    <x v="0"/>
    <n v="48996.88"/>
    <n v="-25971.656999999999"/>
    <n v="-25611.602879999999"/>
    <x v="1"/>
    <x v="0"/>
    <x v="1"/>
    <x v="8"/>
    <x v="0"/>
    <x v="1"/>
    <x v="0"/>
    <n v="-26248.21"/>
    <n v="-26617.22"/>
    <x v="0"/>
    <x v="2"/>
    <x v="0"/>
    <n v="16323.52"/>
    <n v="26248.21"/>
    <n v="0"/>
    <x v="0"/>
    <s v="DS #000347"/>
  </r>
  <r>
    <n v="23778"/>
    <n v="347"/>
    <d v="2001-03-19T00:00:00"/>
    <x v="8"/>
    <n v="9992814"/>
    <x v="8"/>
    <x v="0"/>
    <n v="22331.06"/>
    <n v="5000"/>
    <n v="4930.68"/>
    <n v="5000"/>
    <n v="4.5289999999999999"/>
    <n v="2.96"/>
    <x v="0"/>
    <n v="14800"/>
    <n v="-7845"/>
    <n v="-7736.2369200000003"/>
    <x v="1"/>
    <x v="0"/>
    <x v="1"/>
    <x v="8"/>
    <x v="0"/>
    <x v="1"/>
    <x v="0"/>
    <n v="-7928.54"/>
    <n v="-8040"/>
    <x v="0"/>
    <x v="0"/>
    <x v="0"/>
    <n v="4930.68"/>
    <n v="7928.54"/>
    <n v="0"/>
    <x v="0"/>
    <s v="DS #000347"/>
  </r>
  <r>
    <n v="23779"/>
    <n v="347"/>
    <d v="2001-03-19T00:00:00"/>
    <x v="8"/>
    <n v="9992814"/>
    <x v="8"/>
    <x v="0"/>
    <n v="6252.7"/>
    <n v="1400"/>
    <n v="1380.59"/>
    <n v="1400"/>
    <n v="4.5289999999999999"/>
    <n v="2.96"/>
    <x v="0"/>
    <n v="4144"/>
    <n v="-2196.6"/>
    <n v="-2166.1457099999998"/>
    <x v="1"/>
    <x v="0"/>
    <x v="1"/>
    <x v="8"/>
    <x v="0"/>
    <x v="1"/>
    <x v="0"/>
    <n v="-2219.9899999999998"/>
    <n v="-2251.1999999999998"/>
    <x v="0"/>
    <x v="0"/>
    <x v="0"/>
    <n v="1380.59"/>
    <n v="2219.9899999999998"/>
    <n v="0"/>
    <x v="0"/>
    <s v="DS #000347"/>
  </r>
  <r>
    <n v="23781"/>
    <n v="347"/>
    <d v="2001-03-19T00:00:00"/>
    <x v="8"/>
    <n v="9992814"/>
    <x v="8"/>
    <x v="0"/>
    <n v="29477"/>
    <n v="6600"/>
    <n v="6508.5"/>
    <n v="6600"/>
    <n v="4.5289999999999999"/>
    <n v="2.96"/>
    <x v="0"/>
    <n v="19536"/>
    <n v="-10355.4"/>
    <n v="-10211.836499999999"/>
    <x v="1"/>
    <x v="0"/>
    <x v="1"/>
    <x v="8"/>
    <x v="0"/>
    <x v="1"/>
    <x v="0"/>
    <n v="-10465.67"/>
    <n v="-10612.8"/>
    <x v="0"/>
    <x v="2"/>
    <x v="0"/>
    <n v="6508.5"/>
    <n v="10465.67"/>
    <n v="0"/>
    <x v="0"/>
    <s v="DS #000347"/>
  </r>
  <r>
    <n v="23799"/>
    <n v="348"/>
    <d v="2001-03-19T00:00:00"/>
    <x v="8"/>
    <n v="9992815"/>
    <x v="8"/>
    <x v="0"/>
    <n v="32907.81"/>
    <n v="7234"/>
    <n v="7133.71"/>
    <n v="7234"/>
    <n v="4.6130000000000004"/>
    <n v="2.96"/>
    <x v="0"/>
    <n v="21412.639999999999"/>
    <n v="-11957.802000000003"/>
    <n v="-11792.022630000003"/>
    <x v="1"/>
    <x v="0"/>
    <x v="1"/>
    <x v="8"/>
    <x v="0"/>
    <x v="1"/>
    <x v="0"/>
    <n v="-12070.24"/>
    <n v="-12239.93"/>
    <x v="0"/>
    <x v="0"/>
    <x v="0"/>
    <n v="7133.71"/>
    <n v="12070.24"/>
    <n v="0"/>
    <x v="0"/>
    <s v="DS #000348"/>
  </r>
  <r>
    <n v="23919"/>
    <n v="359"/>
    <d v="2001-03-30T00:00:00"/>
    <x v="8"/>
    <n v="9992882"/>
    <x v="8"/>
    <x v="0"/>
    <n v="13899.31"/>
    <n v="3037"/>
    <n v="2994.9"/>
    <n v="3037"/>
    <n v="4.641"/>
    <n v="2.96"/>
    <x v="0"/>
    <n v="8989.52"/>
    <n v="-5105.1970000000001"/>
    <n v="-5034.4269000000004"/>
    <x v="1"/>
    <x v="0"/>
    <x v="1"/>
    <x v="8"/>
    <x v="0"/>
    <x v="1"/>
    <x v="0"/>
    <n v="-5151.22"/>
    <n v="-5223.6400000000003"/>
    <x v="0"/>
    <x v="5"/>
    <x v="0"/>
    <n v="2994.9"/>
    <n v="5151.22"/>
    <n v="0"/>
    <x v="0"/>
    <s v="DS #000359"/>
  </r>
  <r>
    <n v="24140"/>
    <n v="404"/>
    <d v="2001-04-11T00:00:00"/>
    <x v="8"/>
    <n v="9993134"/>
    <x v="8"/>
    <x v="0"/>
    <n v="27708.46"/>
    <n v="6000"/>
    <n v="5916.82"/>
    <n v="6000"/>
    <n v="4.6829999999999998"/>
    <n v="2.96"/>
    <x v="0"/>
    <n v="17760"/>
    <n v="-10338"/>
    <n v="-10194.680859999999"/>
    <x v="1"/>
    <x v="0"/>
    <x v="1"/>
    <x v="8"/>
    <x v="0"/>
    <x v="1"/>
    <x v="0"/>
    <n v="-10425.43"/>
    <n v="-10572"/>
    <x v="0"/>
    <x v="0"/>
    <x v="0"/>
    <n v="5916.82"/>
    <n v="10425.43"/>
    <n v="0"/>
    <x v="0"/>
    <s v="DS #000404"/>
  </r>
  <r>
    <n v="24193"/>
    <n v="408"/>
    <d v="2001-04-17T00:00:00"/>
    <x v="8"/>
    <n v="9993174"/>
    <x v="8"/>
    <x v="0"/>
    <n v="45430.1"/>
    <n v="9656"/>
    <n v="9522.1299999999992"/>
    <n v="9656"/>
    <n v="4.7709999999999999"/>
    <n v="2.96"/>
    <x v="0"/>
    <n v="28581.759999999998"/>
    <n v="-17487.016"/>
    <n v="-17244.577429999998"/>
    <x v="1"/>
    <x v="0"/>
    <x v="1"/>
    <x v="8"/>
    <x v="0"/>
    <x v="1"/>
    <x v="0"/>
    <n v="-17615.95"/>
    <n v="-17863.599999999999"/>
    <x v="0"/>
    <x v="0"/>
    <x v="0"/>
    <n v="9522.1299999999992"/>
    <n v="17615.95"/>
    <n v="0"/>
    <x v="0"/>
    <s v="DS #000408"/>
  </r>
  <r>
    <n v="24224"/>
    <n v="412"/>
    <d v="2001-04-18T00:00:00"/>
    <x v="8"/>
    <n v="9993198"/>
    <x v="8"/>
    <x v="0"/>
    <n v="67262.320000000007"/>
    <n v="14681"/>
    <n v="14477.47"/>
    <n v="14681"/>
    <n v="4.6459999999999999"/>
    <n v="2.96"/>
    <x v="0"/>
    <n v="43455.76"/>
    <n v="-24752.165999999997"/>
    <n v="-24409.01442"/>
    <x v="1"/>
    <x v="0"/>
    <x v="1"/>
    <x v="8"/>
    <x v="0"/>
    <x v="1"/>
    <x v="0"/>
    <n v="-24973.63"/>
    <n v="-25324.73"/>
    <x v="0"/>
    <x v="2"/>
    <x v="0"/>
    <n v="14477.47"/>
    <n v="24973.63"/>
    <n v="0"/>
    <x v="0"/>
    <s v="DS#000412"/>
  </r>
  <r>
    <n v="24448"/>
    <n v="404"/>
    <d v="2001-04-26T00:00:00"/>
    <x v="8"/>
    <n v="9993133"/>
    <x v="8"/>
    <x v="0"/>
    <n v="90417.33"/>
    <n v="19579"/>
    <n v="19307.57"/>
    <n v="19579"/>
    <n v="4.6829999999999998"/>
    <n v="2.96"/>
    <x v="0"/>
    <n v="57953.84"/>
    <n v="-33734.616999999998"/>
    <n v="-33266.94311"/>
    <x v="1"/>
    <x v="0"/>
    <x v="1"/>
    <x v="8"/>
    <x v="0"/>
    <x v="1"/>
    <x v="0"/>
    <n v="-34019.93"/>
    <n v="-34498.199999999997"/>
    <x v="0"/>
    <x v="2"/>
    <x v="0"/>
    <n v="19307.57"/>
    <n v="34019.93"/>
    <n v="0"/>
    <x v="0"/>
    <s v="DS #000404"/>
  </r>
  <r>
    <n v="24454"/>
    <n v="438"/>
    <d v="2001-04-26T00:00:00"/>
    <x v="8"/>
    <n v="9993419"/>
    <x v="8"/>
    <x v="0"/>
    <n v="728.74"/>
    <n v="161"/>
    <n v="158.77000000000001"/>
    <n v="161"/>
    <n v="4.59"/>
    <n v="2.96"/>
    <x v="0"/>
    <n v="476.56"/>
    <n v="-262.43"/>
    <n v="-258.79509999999999"/>
    <x v="1"/>
    <x v="0"/>
    <x v="1"/>
    <x v="8"/>
    <x v="0"/>
    <x v="1"/>
    <x v="0"/>
    <n v="-264.98"/>
    <n v="-268.70999999999998"/>
    <x v="0"/>
    <x v="1"/>
    <x v="0"/>
    <n v="158.77000000000001"/>
    <n v="264.98"/>
    <n v="0"/>
    <x v="0"/>
    <s v="DS #000438"/>
  </r>
  <r>
    <n v="24748"/>
    <n v="529"/>
    <d v="2001-05-17T00:00:00"/>
    <x v="8"/>
    <n v="9993675"/>
    <x v="8"/>
    <x v="0"/>
    <n v="65358.47"/>
    <n v="15374"/>
    <n v="15160.86"/>
    <n v="15374"/>
    <n v="4.3109999999999999"/>
    <n v="2.96"/>
    <x v="0"/>
    <n v="45507.040000000001"/>
    <n v="-20770.274000000001"/>
    <n v="-20482.32186"/>
    <x v="1"/>
    <x v="0"/>
    <x v="1"/>
    <x v="8"/>
    <x v="0"/>
    <x v="1"/>
    <x v="0"/>
    <n v="-21073.599999999999"/>
    <n v="-21369.86"/>
    <x v="0"/>
    <x v="0"/>
    <x v="0"/>
    <n v="15160.86"/>
    <n v="21073.599999999999"/>
    <n v="0"/>
    <x v="0"/>
    <m/>
  </r>
  <r>
    <n v="24826"/>
    <n v="538"/>
    <d v="2001-05-23T00:00:00"/>
    <x v="8"/>
    <n v="9993710"/>
    <x v="8"/>
    <x v="0"/>
    <n v="4958294.04"/>
    <n v="1200000"/>
    <n v="1183363.73"/>
    <n v="1200000"/>
    <n v="4.1900000000000004"/>
    <n v="2.96"/>
    <x v="0"/>
    <n v="3552000"/>
    <n v="-1476000"/>
    <n v="-1455537.3879000004"/>
    <x v="1"/>
    <x v="0"/>
    <x v="1"/>
    <x v="8"/>
    <x v="0"/>
    <x v="1"/>
    <x v="0"/>
    <n v="-1501688.58"/>
    <n v="-1522800"/>
    <x v="0"/>
    <x v="11"/>
    <x v="0"/>
    <n v="1183363.73"/>
    <n v="1501688.58"/>
    <n v="0"/>
    <x v="0"/>
    <m/>
  </r>
  <r>
    <n v="24869"/>
    <n v="549"/>
    <d v="2001-05-24T00:00:00"/>
    <x v="8"/>
    <n v="9993753"/>
    <x v="8"/>
    <x v="0"/>
    <n v="12664.36"/>
    <n v="3000"/>
    <n v="2958.41"/>
    <n v="3000"/>
    <n v="4.2808000000000002"/>
    <n v="2.96"/>
    <x v="0"/>
    <n v="8880"/>
    <n v="-3962.4"/>
    <n v="-3907.4679280000005"/>
    <x v="1"/>
    <x v="0"/>
    <x v="1"/>
    <x v="8"/>
    <x v="0"/>
    <x v="1"/>
    <x v="0"/>
    <n v="-4022.85"/>
    <n v="-4079.4"/>
    <x v="0"/>
    <x v="2"/>
    <x v="0"/>
    <n v="2958.41"/>
    <n v="4022.85"/>
    <n v="0"/>
    <x v="0"/>
    <m/>
  </r>
  <r>
    <n v="24870"/>
    <n v="549"/>
    <d v="2001-05-24T00:00:00"/>
    <x v="8"/>
    <n v="9993754"/>
    <x v="8"/>
    <x v="0"/>
    <n v="7332.66"/>
    <n v="1737"/>
    <n v="1712.92"/>
    <n v="1737"/>
    <n v="4.2808000000000002"/>
    <n v="2.96"/>
    <x v="0"/>
    <n v="5141.5200000000004"/>
    <n v="-2294.2296000000001"/>
    <n v="-2262.4247360000004"/>
    <x v="1"/>
    <x v="0"/>
    <x v="1"/>
    <x v="8"/>
    <x v="0"/>
    <x v="1"/>
    <x v="0"/>
    <n v="-2329.23"/>
    <n v="-2361.9699999999998"/>
    <x v="0"/>
    <x v="0"/>
    <x v="0"/>
    <n v="1712.92"/>
    <n v="2329.23"/>
    <n v="0"/>
    <x v="0"/>
    <m/>
  </r>
  <r>
    <n v="25038"/>
    <n v="596"/>
    <d v="2001-06-04T00:00:00"/>
    <x v="8"/>
    <n v="9993895"/>
    <x v="8"/>
    <x v="0"/>
    <n v="21759.06"/>
    <n v="5497"/>
    <n v="5420.79"/>
    <n v="5497"/>
    <n v="4.0140000000000002"/>
    <n v="2.96"/>
    <x v="0"/>
    <n v="16271.12"/>
    <n v="-5793.8380000000016"/>
    <n v="-5713.5126600000012"/>
    <x v="1"/>
    <x v="0"/>
    <x v="1"/>
    <x v="8"/>
    <x v="0"/>
    <x v="1"/>
    <x v="0"/>
    <n v="-5924.93"/>
    <n v="-6008.22"/>
    <x v="0"/>
    <x v="4"/>
    <x v="0"/>
    <n v="5420.79"/>
    <n v="5924.93"/>
    <n v="0"/>
    <x v="0"/>
    <m/>
  </r>
  <r>
    <n v="25059"/>
    <n v="479"/>
    <d v="2001-06-06T00:00:00"/>
    <x v="8"/>
    <n v="9993568"/>
    <x v="8"/>
    <x v="0"/>
    <n v="107489.82"/>
    <n v="25420"/>
    <n v="25067.59"/>
    <n v="25420"/>
    <n v="4.2880000000000003"/>
    <n v="2.96"/>
    <x v="0"/>
    <n v="75243.199999999997"/>
    <n v="-33757.760000000002"/>
    <n v="-33289.759520000007"/>
    <x v="1"/>
    <x v="0"/>
    <x v="1"/>
    <x v="8"/>
    <x v="0"/>
    <x v="1"/>
    <x v="0"/>
    <n v="-34267.39"/>
    <n v="-34749.14"/>
    <x v="0"/>
    <x v="0"/>
    <x v="0"/>
    <n v="25067.59"/>
    <n v="34267.39"/>
    <n v="0"/>
    <x v="0"/>
    <s v="DS #000479"/>
  </r>
  <r>
    <n v="25068"/>
    <n v="593"/>
    <d v="2001-06-06T00:00:00"/>
    <x v="8"/>
    <n v="9993887"/>
    <x v="8"/>
    <x v="0"/>
    <n v="50552.62"/>
    <n v="12642"/>
    <n v="12466.74"/>
    <n v="12642"/>
    <n v="4.0549999999999997"/>
    <n v="2.96"/>
    <x v="0"/>
    <n v="37420.32"/>
    <n v="-13842.99"/>
    <n v="-13651.080299999996"/>
    <x v="1"/>
    <x v="0"/>
    <x v="1"/>
    <x v="8"/>
    <x v="0"/>
    <x v="1"/>
    <x v="0"/>
    <n v="-14137.28"/>
    <n v="-14336.03"/>
    <x v="0"/>
    <x v="0"/>
    <x v="0"/>
    <n v="12466.74"/>
    <n v="14137.28"/>
    <n v="0"/>
    <x v="0"/>
    <m/>
  </r>
  <r>
    <n v="25071"/>
    <n v="445"/>
    <d v="2001-06-06T00:00:00"/>
    <x v="8"/>
    <n v="9993440"/>
    <x v="8"/>
    <x v="0"/>
    <n v="66290.539999999994"/>
    <n v="14655"/>
    <n v="14451.83"/>
    <n v="14655"/>
    <n v="4.5869999999999997"/>
    <n v="2.96"/>
    <x v="0"/>
    <n v="43378.8"/>
    <n v="-23843.684999999998"/>
    <n v="-23513.127409999997"/>
    <x v="1"/>
    <x v="0"/>
    <x v="1"/>
    <x v="8"/>
    <x v="0"/>
    <x v="1"/>
    <x v="0"/>
    <n v="-24076.75"/>
    <n v="-24415.23"/>
    <x v="0"/>
    <x v="0"/>
    <x v="0"/>
    <n v="14451.83"/>
    <n v="24076.75"/>
    <n v="0"/>
    <x v="0"/>
    <s v="DS #000445"/>
  </r>
  <r>
    <n v="25181"/>
    <n v="621"/>
    <d v="2001-06-13T00:00:00"/>
    <x v="8"/>
    <n v="9994009"/>
    <x v="8"/>
    <x v="0"/>
    <n v="35044.57"/>
    <n v="8613"/>
    <n v="8493.59"/>
    <n v="8613"/>
    <n v="4.1260000000000003"/>
    <n v="2.96"/>
    <x v="0"/>
    <n v="25494.48"/>
    <n v="-10042.758000000003"/>
    <n v="-9903.5259400000032"/>
    <x v="1"/>
    <x v="0"/>
    <x v="1"/>
    <x v="8"/>
    <x v="0"/>
    <x v="1"/>
    <x v="0"/>
    <n v="-10234.780000000001"/>
    <n v="-10378.67"/>
    <x v="0"/>
    <x v="0"/>
    <x v="0"/>
    <n v="8493.59"/>
    <n v="10234.780000000001"/>
    <n v="0"/>
    <x v="0"/>
    <m/>
  </r>
  <r>
    <n v="25182"/>
    <n v="621"/>
    <d v="2001-06-13T00:00:00"/>
    <x v="8"/>
    <n v="9994008"/>
    <x v="8"/>
    <x v="0"/>
    <n v="61499.9"/>
    <n v="15115"/>
    <n v="14905.45"/>
    <n v="15115"/>
    <n v="4.1260000000000003"/>
    <n v="2.96"/>
    <x v="0"/>
    <n v="44740.4"/>
    <n v="-17624.09"/>
    <n v="-17379.754700000005"/>
    <x v="1"/>
    <x v="0"/>
    <x v="1"/>
    <x v="8"/>
    <x v="0"/>
    <x v="1"/>
    <x v="0"/>
    <n v="-17961.07"/>
    <n v="-18213.580000000002"/>
    <x v="0"/>
    <x v="2"/>
    <x v="0"/>
    <n v="14905.45"/>
    <n v="17961.07"/>
    <n v="0"/>
    <x v="0"/>
    <m/>
  </r>
  <r>
    <n v="25183"/>
    <n v="621"/>
    <d v="2001-06-13T00:00:00"/>
    <x v="8"/>
    <n v="9994010"/>
    <x v="8"/>
    <x v="0"/>
    <n v="12877.75"/>
    <n v="3165"/>
    <n v="3121.12"/>
    <n v="3165"/>
    <n v="4.1260000000000003"/>
    <n v="2.96"/>
    <x v="0"/>
    <n v="9368.4"/>
    <n v="-3690.39"/>
    <n v="-3639.2259200000012"/>
    <x v="1"/>
    <x v="0"/>
    <x v="1"/>
    <x v="8"/>
    <x v="0"/>
    <x v="1"/>
    <x v="0"/>
    <n v="-3760.95"/>
    <n v="-3813.83"/>
    <x v="0"/>
    <x v="7"/>
    <x v="0"/>
    <n v="3121.12"/>
    <n v="3760.95"/>
    <n v="0"/>
    <x v="0"/>
    <m/>
  </r>
  <r>
    <n v="25184"/>
    <n v="621"/>
    <d v="2001-06-13T00:00:00"/>
    <x v="8"/>
    <n v="9994011"/>
    <x v="8"/>
    <x v="0"/>
    <n v="146.47999999999999"/>
    <n v="36"/>
    <n v="35.5"/>
    <n v="36"/>
    <n v="4.1260000000000003"/>
    <n v="2.96"/>
    <x v="0"/>
    <n v="106.56"/>
    <n v="-41.976000000000013"/>
    <n v="-41.393000000000015"/>
    <x v="1"/>
    <x v="0"/>
    <x v="1"/>
    <x v="8"/>
    <x v="0"/>
    <x v="1"/>
    <x v="0"/>
    <n v="-42.78"/>
    <n v="-43.38"/>
    <x v="0"/>
    <x v="5"/>
    <x v="0"/>
    <n v="35.5"/>
    <n v="42.78"/>
    <n v="0"/>
    <x v="0"/>
    <m/>
  </r>
  <r>
    <n v="25185"/>
    <n v="621"/>
    <d v="2001-06-13T00:00:00"/>
    <x v="8"/>
    <n v="9994012"/>
    <x v="8"/>
    <x v="0"/>
    <n v="512.66999999999996"/>
    <n v="126"/>
    <n v="124.25"/>
    <n v="126"/>
    <n v="4.1260000000000003"/>
    <n v="2.96"/>
    <x v="0"/>
    <n v="372.96"/>
    <n v="-146.91600000000005"/>
    <n v="-144.87550000000005"/>
    <x v="1"/>
    <x v="0"/>
    <x v="1"/>
    <x v="8"/>
    <x v="0"/>
    <x v="1"/>
    <x v="0"/>
    <n v="-149.72999999999999"/>
    <n v="-151.83000000000001"/>
    <x v="0"/>
    <x v="6"/>
    <x v="0"/>
    <n v="124.25"/>
    <n v="149.72999999999999"/>
    <n v="0"/>
    <x v="0"/>
    <m/>
  </r>
  <r>
    <n v="26646"/>
    <n v="725"/>
    <d v="2001-07-09T00:00:00"/>
    <x v="8"/>
    <n v="9995438"/>
    <x v="8"/>
    <x v="0"/>
    <n v="41670.410000000003"/>
    <n v="11347"/>
    <n v="11189.69"/>
    <n v="11347"/>
    <n v="3.7240000000000002"/>
    <n v="2.96"/>
    <x v="0"/>
    <n v="33587.120000000003"/>
    <n v="-8669.108000000002"/>
    <n v="-8548.9231600000039"/>
    <x v="1"/>
    <x v="0"/>
    <x v="1"/>
    <x v="8"/>
    <x v="0"/>
    <x v="1"/>
    <x v="0"/>
    <n v="-8985.32"/>
    <n v="-9111.64"/>
    <x v="0"/>
    <x v="0"/>
    <x v="0"/>
    <n v="11189.69"/>
    <n v="8985.32"/>
    <n v="0"/>
    <x v="0"/>
    <m/>
  </r>
  <r>
    <n v="26703"/>
    <n v="736"/>
    <d v="2001-07-13T00:00:00"/>
    <x v="8"/>
    <n v="9995492"/>
    <x v="8"/>
    <x v="0"/>
    <n v="258860.82"/>
    <n v="70000"/>
    <n v="69029.55"/>
    <n v="70000"/>
    <n v="3.75"/>
    <n v="2.96"/>
    <x v="0"/>
    <n v="207200"/>
    <n v="-55300"/>
    <n v="-54533.344500000007"/>
    <x v="1"/>
    <x v="0"/>
    <x v="1"/>
    <x v="8"/>
    <x v="0"/>
    <x v="1"/>
    <x v="0"/>
    <n v="-57225.5"/>
    <n v="-58030"/>
    <x v="0"/>
    <x v="1"/>
    <x v="0"/>
    <n v="69029.55"/>
    <n v="57225.5"/>
    <n v="0"/>
    <x v="0"/>
    <m/>
  </r>
  <r>
    <n v="26732"/>
    <n v="747"/>
    <d v="2001-07-16T00:00:00"/>
    <x v="8"/>
    <n v="9995521"/>
    <x v="8"/>
    <x v="0"/>
    <n v="104525.53"/>
    <n v="29000"/>
    <n v="28597.96"/>
    <n v="29000"/>
    <n v="3.6549999999999998"/>
    <n v="2.96"/>
    <x v="0"/>
    <n v="85840"/>
    <n v="-20155"/>
    <n v="-19875.582199999993"/>
    <x v="1"/>
    <x v="0"/>
    <x v="1"/>
    <x v="8"/>
    <x v="0"/>
    <x v="1"/>
    <x v="0"/>
    <n v="-20990.9"/>
    <n v="-21286"/>
    <x v="0"/>
    <x v="2"/>
    <x v="0"/>
    <n v="28597.96"/>
    <n v="20990.9"/>
    <n v="0"/>
    <x v="0"/>
    <m/>
  </r>
  <r>
    <n v="26849"/>
    <n v="768"/>
    <d v="2001-07-26T00:00:00"/>
    <x v="8"/>
    <n v="9995637"/>
    <x v="8"/>
    <x v="0"/>
    <n v="79057.960000000006"/>
    <n v="21609"/>
    <n v="21309.42"/>
    <n v="21609"/>
    <n v="3.71"/>
    <n v="2.96"/>
    <x v="0"/>
    <n v="63962.64"/>
    <n v="-16206.75"/>
    <n v="-15982.064999999999"/>
    <x v="1"/>
    <x v="0"/>
    <x v="1"/>
    <x v="8"/>
    <x v="0"/>
    <x v="1"/>
    <x v="0"/>
    <n v="-16813.13"/>
    <n v="-17049.5"/>
    <x v="0"/>
    <x v="2"/>
    <x v="0"/>
    <n v="21309.42"/>
    <n v="16813.13"/>
    <n v="0"/>
    <x v="0"/>
    <m/>
  </r>
  <r>
    <n v="26851"/>
    <n v="709"/>
    <d v="2001-07-27T00:00:00"/>
    <x v="8"/>
    <n v="9994223"/>
    <x v="8"/>
    <x v="0"/>
    <n v="35678.42"/>
    <n v="10000"/>
    <n v="9861.36"/>
    <n v="10000"/>
    <n v="3.6179999999999999"/>
    <n v="2.96"/>
    <x v="0"/>
    <n v="29600"/>
    <n v="-6580"/>
    <n v="-6488.7748799999999"/>
    <x v="1"/>
    <x v="0"/>
    <x v="1"/>
    <x v="8"/>
    <x v="0"/>
    <x v="1"/>
    <x v="0"/>
    <n v="-6873.37"/>
    <n v="-6970"/>
    <x v="0"/>
    <x v="2"/>
    <x v="0"/>
    <n v="9861.36"/>
    <n v="6873.37"/>
    <n v="0"/>
    <x v="0"/>
    <m/>
  </r>
  <r>
    <n v="27127"/>
    <n v="821"/>
    <d v="2001-08-15T00:00:00"/>
    <x v="8"/>
    <n v="9995822"/>
    <x v="8"/>
    <x v="0"/>
    <n v="197478.75"/>
    <n v="55000"/>
    <n v="54237.5"/>
    <n v="55000"/>
    <n v="3.641"/>
    <n v="2.96"/>
    <x v="0"/>
    <n v="162800"/>
    <n v="-37455"/>
    <n v="-36935.737500000003"/>
    <x v="1"/>
    <x v="0"/>
    <x v="1"/>
    <x v="8"/>
    <x v="0"/>
    <x v="1"/>
    <x v="0"/>
    <n v="-39051"/>
    <n v="-39600"/>
    <x v="0"/>
    <x v="0"/>
    <x v="0"/>
    <n v="54237.5"/>
    <n v="39051"/>
    <n v="0"/>
    <x v="0"/>
    <m/>
  </r>
  <r>
    <n v="27131"/>
    <n v="821"/>
    <d v="2001-08-15T00:00:00"/>
    <x v="8"/>
    <n v="9995826"/>
    <x v="8"/>
    <x v="0"/>
    <n v="14509.3"/>
    <n v="4041"/>
    <n v="3984.98"/>
    <n v="4041"/>
    <n v="3.641"/>
    <n v="2.96"/>
    <x v="0"/>
    <n v="11961.36"/>
    <n v="-2751.9210000000003"/>
    <n v="-2713.7713800000001"/>
    <x v="1"/>
    <x v="0"/>
    <x v="1"/>
    <x v="8"/>
    <x v="0"/>
    <x v="1"/>
    <x v="0"/>
    <n v="-2869.18"/>
    <n v="-2909.52"/>
    <x v="0"/>
    <x v="8"/>
    <x v="0"/>
    <n v="3984.98"/>
    <n v="2869.18"/>
    <n v="0"/>
    <x v="0"/>
    <m/>
  </r>
  <r>
    <n v="28058"/>
    <n v="782"/>
    <d v="2001-09-10T00:00:00"/>
    <x v="8"/>
    <n v="9995718"/>
    <x v="8"/>
    <x v="0"/>
    <n v="155248.35999999999"/>
    <n v="42319"/>
    <n v="41732.31"/>
    <n v="42319"/>
    <n v="3.7201"/>
    <n v="2.96"/>
    <x v="0"/>
    <n v="125264.24"/>
    <n v="-32166.671900000001"/>
    <n v="-31720.728830999997"/>
    <x v="1"/>
    <x v="0"/>
    <x v="1"/>
    <x v="8"/>
    <x v="0"/>
    <x v="1"/>
    <x v="0"/>
    <n v="-33348.29"/>
    <n v="-33817.11"/>
    <x v="0"/>
    <x v="2"/>
    <x v="0"/>
    <n v="41732.31"/>
    <n v="33348.29"/>
    <n v="0"/>
    <x v="0"/>
    <m/>
  </r>
  <r>
    <n v="28098"/>
    <n v="843"/>
    <d v="2001-09-18T00:00:00"/>
    <x v="8"/>
    <n v="9996593"/>
    <x v="8"/>
    <x v="0"/>
    <n v="10336.879999999999"/>
    <n v="3400"/>
    <n v="3352.86"/>
    <n v="3400"/>
    <n v="3.0830000000000002"/>
    <n v="2.96"/>
    <x v="0"/>
    <n v="10064"/>
    <n v="-418.20000000000073"/>
    <n v="-412.40178000000077"/>
    <x v="1"/>
    <x v="0"/>
    <x v="1"/>
    <x v="8"/>
    <x v="0"/>
    <x v="1"/>
    <x v="0"/>
    <n v="-543.16"/>
    <n v="-550.79999999999995"/>
    <x v="0"/>
    <x v="9"/>
    <x v="0"/>
    <n v="3352.86"/>
    <n v="543.16"/>
    <n v="0"/>
    <x v="0"/>
    <m/>
  </r>
  <r>
    <n v="28099"/>
    <n v="843"/>
    <d v="2001-09-18T00:00:00"/>
    <x v="8"/>
    <n v="9996593"/>
    <x v="8"/>
    <x v="0"/>
    <n v="65532.78"/>
    <n v="21555"/>
    <n v="21256.17"/>
    <n v="21555"/>
    <n v="3.0830000000000002"/>
    <n v="2.96"/>
    <x v="0"/>
    <n v="63802.8"/>
    <n v="-2651.2650000000049"/>
    <n v="-2614.5089100000046"/>
    <x v="1"/>
    <x v="0"/>
    <x v="1"/>
    <x v="8"/>
    <x v="0"/>
    <x v="1"/>
    <x v="0"/>
    <n v="-3443.5"/>
    <n v="-3491.91"/>
    <x v="0"/>
    <x v="0"/>
    <x v="0"/>
    <n v="21256.17"/>
    <n v="3443.5"/>
    <n v="0"/>
    <x v="0"/>
    <m/>
  </r>
  <r>
    <n v="28100"/>
    <n v="843"/>
    <d v="2001-09-18T00:00:00"/>
    <x v="8"/>
    <n v="9996593"/>
    <x v="8"/>
    <x v="0"/>
    <n v="2432.21"/>
    <n v="800"/>
    <n v="788.91"/>
    <n v="800"/>
    <n v="3.0830000000000002"/>
    <n v="2.96"/>
    <x v="0"/>
    <n v="2368"/>
    <n v="-98.400000000000176"/>
    <n v="-97.035930000000164"/>
    <x v="1"/>
    <x v="0"/>
    <x v="1"/>
    <x v="8"/>
    <x v="0"/>
    <x v="1"/>
    <x v="0"/>
    <n v="-127.8"/>
    <n v="-129.6"/>
    <x v="0"/>
    <x v="10"/>
    <x v="0"/>
    <n v="788.91"/>
    <n v="127.8"/>
    <n v="0"/>
    <x v="0"/>
    <m/>
  </r>
  <r>
    <n v="28112"/>
    <n v="825"/>
    <d v="2001-09-18T00:00:00"/>
    <x v="8"/>
    <n v="9995961"/>
    <x v="8"/>
    <x v="0"/>
    <n v="173431.8"/>
    <n v="47571"/>
    <n v="46911.5"/>
    <n v="47571"/>
    <n v="3.6970000000000001"/>
    <n v="2.96"/>
    <x v="0"/>
    <n v="140810.16"/>
    <n v="-35059.827000000005"/>
    <n v="-34573.775500000003"/>
    <x v="1"/>
    <x v="0"/>
    <x v="1"/>
    <x v="8"/>
    <x v="0"/>
    <x v="1"/>
    <x v="0"/>
    <n v="-36403.32"/>
    <n v="-36915.1"/>
    <x v="0"/>
    <x v="2"/>
    <x v="0"/>
    <n v="46911.5"/>
    <n v="36403.32"/>
    <n v="0"/>
    <x v="0"/>
    <m/>
  </r>
  <r>
    <n v="28115"/>
    <n v="825"/>
    <d v="2001-09-18T00:00:00"/>
    <x v="8"/>
    <n v="9995961"/>
    <x v="8"/>
    <x v="0"/>
    <n v="217527.11"/>
    <n v="59666"/>
    <n v="58838.82"/>
    <n v="59666"/>
    <n v="3.6970000000000001"/>
    <n v="2.96"/>
    <x v="0"/>
    <n v="176611.36"/>
    <n v="-43973.842000000004"/>
    <n v="-43364.210340000005"/>
    <x v="1"/>
    <x v="0"/>
    <x v="1"/>
    <x v="8"/>
    <x v="0"/>
    <x v="1"/>
    <x v="0"/>
    <n v="-45658.92"/>
    <n v="-46300.82"/>
    <x v="0"/>
    <x v="0"/>
    <x v="0"/>
    <n v="58838.82"/>
    <n v="45658.92"/>
    <n v="0"/>
    <x v="0"/>
    <m/>
  </r>
  <r>
    <n v="28116"/>
    <n v="825"/>
    <d v="2001-09-18T00:00:00"/>
    <x v="8"/>
    <n v="9995961"/>
    <x v="8"/>
    <x v="0"/>
    <n v="6471.2"/>
    <n v="1775"/>
    <n v="1750.39"/>
    <n v="1775"/>
    <n v="3.6970000000000001"/>
    <n v="2.96"/>
    <x v="0"/>
    <n v="5254"/>
    <n v="-1308.175"/>
    <n v="-1290.0374300000003"/>
    <x v="1"/>
    <x v="0"/>
    <x v="1"/>
    <x v="8"/>
    <x v="0"/>
    <x v="1"/>
    <x v="0"/>
    <n v="-1358.3"/>
    <n v="-1377.4"/>
    <x v="0"/>
    <x v="10"/>
    <x v="0"/>
    <n v="1750.39"/>
    <n v="1358.3"/>
    <n v="0"/>
    <x v="0"/>
    <m/>
  </r>
  <r>
    <n v="28134"/>
    <n v="823"/>
    <d v="2001-09-19T00:00:00"/>
    <x v="8"/>
    <n v="9995777"/>
    <x v="8"/>
    <x v="0"/>
    <n v="60760.6"/>
    <n v="17425"/>
    <n v="17183.43"/>
    <n v="17425"/>
    <n v="3.536"/>
    <n v="2.96"/>
    <x v="0"/>
    <n v="51578"/>
    <n v="-10036.799999999999"/>
    <n v="-9897.6556800000017"/>
    <x v="1"/>
    <x v="0"/>
    <x v="1"/>
    <x v="8"/>
    <x v="0"/>
    <x v="1"/>
    <x v="0"/>
    <n v="-10567.81"/>
    <n v="-10716.37"/>
    <x v="0"/>
    <x v="2"/>
    <x v="0"/>
    <n v="17183.43"/>
    <n v="10567.81"/>
    <n v="0"/>
    <x v="0"/>
    <m/>
  </r>
  <r>
    <n v="28136"/>
    <n v="856"/>
    <d v="2001-09-19T00:00:00"/>
    <x v="8"/>
    <n v="9996666"/>
    <x v="8"/>
    <x v="0"/>
    <n v="237690.42"/>
    <n v="75701"/>
    <n v="74651.509999999995"/>
    <n v="75701"/>
    <n v="3.1840000000000002"/>
    <n v="2.96"/>
    <x v="0"/>
    <n v="224074.96"/>
    <n v="-16957.024000000016"/>
    <n v="-16721.938240000014"/>
    <x v="1"/>
    <x v="0"/>
    <x v="1"/>
    <x v="8"/>
    <x v="0"/>
    <x v="1"/>
    <x v="0"/>
    <n v="-19633.349999999999"/>
    <n v="-19909.36"/>
    <x v="0"/>
    <x v="0"/>
    <x v="0"/>
    <n v="74651.509999999995"/>
    <n v="19633.349999999999"/>
    <n v="0"/>
    <x v="0"/>
    <m/>
  </r>
  <r>
    <n v="28141"/>
    <n v="856"/>
    <d v="2001-09-19T00:00:00"/>
    <x v="8"/>
    <n v="9996666"/>
    <x v="8"/>
    <x v="0"/>
    <n v="4797.7"/>
    <n v="1528"/>
    <n v="1506.82"/>
    <n v="1528"/>
    <n v="3.1840000000000002"/>
    <n v="2.96"/>
    <x v="0"/>
    <n v="4522.88"/>
    <n v="-342.27200000000028"/>
    <n v="-337.52768000000026"/>
    <x v="1"/>
    <x v="0"/>
    <x v="1"/>
    <x v="8"/>
    <x v="0"/>
    <x v="1"/>
    <x v="0"/>
    <n v="-396.29"/>
    <n v="-401.86"/>
    <x v="0"/>
    <x v="7"/>
    <x v="0"/>
    <n v="1506.82"/>
    <n v="396.29"/>
    <n v="0"/>
    <x v="0"/>
    <m/>
  </r>
  <r>
    <n v="28143"/>
    <n v="856"/>
    <d v="2001-09-19T00:00:00"/>
    <x v="8"/>
    <n v="9996666"/>
    <x v="8"/>
    <x v="0"/>
    <n v="6782.09"/>
    <n v="2160"/>
    <n v="2130.0500000000002"/>
    <n v="2160"/>
    <n v="3.1840000000000002"/>
    <n v="2.96"/>
    <x v="0"/>
    <n v="6393.6"/>
    <n v="-483.84"/>
    <n v="-477.13120000000049"/>
    <x v="1"/>
    <x v="0"/>
    <x v="1"/>
    <x v="8"/>
    <x v="0"/>
    <x v="1"/>
    <x v="0"/>
    <n v="-560.20000000000005"/>
    <n v="-568.08000000000004"/>
    <x v="0"/>
    <x v="5"/>
    <x v="0"/>
    <n v="2130.0500000000002"/>
    <n v="560.20000000000005"/>
    <n v="0"/>
    <x v="0"/>
    <m/>
  </r>
  <r>
    <n v="28144"/>
    <n v="856"/>
    <d v="2001-09-19T00:00:00"/>
    <x v="8"/>
    <n v="9996666"/>
    <x v="8"/>
    <x v="0"/>
    <n v="1193.1500000000001"/>
    <n v="380"/>
    <n v="374.73"/>
    <n v="380"/>
    <n v="3.1840000000000002"/>
    <n v="2.96"/>
    <x v="0"/>
    <n v="1124.8"/>
    <n v="-85.120000000000076"/>
    <n v="-83.939520000000073"/>
    <x v="1"/>
    <x v="0"/>
    <x v="1"/>
    <x v="8"/>
    <x v="0"/>
    <x v="1"/>
    <x v="0"/>
    <n v="-98.55"/>
    <n v="-99.94"/>
    <x v="0"/>
    <x v="6"/>
    <x v="0"/>
    <n v="374.73"/>
    <n v="98.55"/>
    <n v="0"/>
    <x v="0"/>
    <m/>
  </r>
  <r>
    <n v="28333"/>
    <n v="879"/>
    <d v="2001-09-27T00:00:00"/>
    <x v="8"/>
    <n v="9996817"/>
    <x v="8"/>
    <x v="0"/>
    <n v="116323.64"/>
    <n v="39959"/>
    <n v="39405.03"/>
    <n v="39959"/>
    <n v="2.952"/>
    <n v="2.96"/>
    <x v="0"/>
    <n v="118278.64"/>
    <n v="319.67200000000031"/>
    <n v="315.24024000000026"/>
    <x v="1"/>
    <x v="0"/>
    <x v="1"/>
    <x v="8"/>
    <x v="0"/>
    <x v="1"/>
    <x v="0"/>
    <n v="-1221.56"/>
    <n v="-1238.73"/>
    <x v="0"/>
    <x v="0"/>
    <x v="0"/>
    <n v="39405.03"/>
    <n v="1221.56"/>
    <n v="0"/>
    <x v="0"/>
    <m/>
  </r>
  <r>
    <n v="28334"/>
    <n v="879"/>
    <d v="2001-09-27T00:00:00"/>
    <x v="8"/>
    <n v="9996817"/>
    <x v="8"/>
    <x v="0"/>
    <n v="16409.73"/>
    <n v="5637"/>
    <n v="5558.85"/>
    <n v="5637"/>
    <n v="2.952"/>
    <n v="2.96"/>
    <x v="0"/>
    <n v="16685.52"/>
    <n v="45.096000000000039"/>
    <n v="44.47080000000004"/>
    <x v="1"/>
    <x v="0"/>
    <x v="1"/>
    <x v="8"/>
    <x v="0"/>
    <x v="1"/>
    <x v="0"/>
    <n v="-172.32"/>
    <n v="-174.75"/>
    <x v="0"/>
    <x v="1"/>
    <x v="0"/>
    <n v="5558.85"/>
    <n v="172.32"/>
    <n v="0"/>
    <x v="0"/>
    <m/>
  </r>
  <r>
    <n v="25098"/>
    <n v="437"/>
    <d v="2001-06-07T00:00:00"/>
    <x v="9"/>
    <n v="9993933"/>
    <x v="0"/>
    <x v="0"/>
    <n v="28380.87"/>
    <n v="108840"/>
    <n v="107097.62"/>
    <n v="108840"/>
    <n v="0.26500000000000001"/>
    <n v="0.16"/>
    <x v="0"/>
    <n v="17414.400000000001"/>
    <n v="-11428.2"/>
    <n v="-11245.250100000001"/>
    <x v="0"/>
    <x v="0"/>
    <x v="0"/>
    <x v="0"/>
    <x v="0"/>
    <x v="1"/>
    <x v="0"/>
    <n v="-14458.18"/>
    <n v="-14693.4"/>
    <x v="0"/>
    <x v="0"/>
    <x v="0"/>
    <n v="0"/>
    <n v="14458.18"/>
    <n v="107097.62"/>
    <x v="0"/>
    <m/>
  </r>
  <r>
    <n v="25442"/>
    <n v="713"/>
    <d v="2001-06-29T00:00:00"/>
    <x v="9"/>
    <n v="9994234"/>
    <x v="0"/>
    <x v="0"/>
    <n v="20875"/>
    <n v="117859"/>
    <n v="115972.24"/>
    <n v="117859"/>
    <n v="0.18"/>
    <n v="0.16"/>
    <x v="0"/>
    <n v="18857.439999999999"/>
    <n v="-2357.1799999999998"/>
    <n v="-2319.4447999999988"/>
    <x v="0"/>
    <x v="0"/>
    <x v="0"/>
    <x v="0"/>
    <x v="0"/>
    <x v="1"/>
    <x v="0"/>
    <n v="-5798.61"/>
    <n v="-5892.95"/>
    <x v="0"/>
    <x v="0"/>
    <x v="0"/>
    <n v="0"/>
    <n v="5798.61"/>
    <n v="115972.24"/>
    <x v="0"/>
    <m/>
  </r>
  <r>
    <n v="20890"/>
    <m/>
    <d v="2000-11-06T00:00:00"/>
    <x v="9"/>
    <n v="319933"/>
    <x v="3"/>
    <x v="0"/>
    <n v="-1.57"/>
    <n v="64"/>
    <n v="62.98"/>
    <n v="64"/>
    <n v="-2.5000000000000001E-2"/>
    <n v="-1.4999999999999999E-2"/>
    <x v="0"/>
    <n v="-0.96"/>
    <n v="0.64"/>
    <n v="0.62980000000000014"/>
    <x v="0"/>
    <x v="0"/>
    <x v="0"/>
    <x v="3"/>
    <x v="0"/>
    <x v="1"/>
    <x v="0"/>
    <n v="0"/>
    <n v="0"/>
    <x v="0"/>
    <x v="2"/>
    <x v="0"/>
    <n v="0"/>
    <n v="0"/>
    <n v="62.98"/>
    <x v="0"/>
    <s v="Sonat Financial Buy - N73427.B Input as Physical s/b Financi"/>
  </r>
  <r>
    <n v="27284"/>
    <n v="824"/>
    <d v="2001-08-20T00:00:00"/>
    <x v="9"/>
    <n v="9995964"/>
    <x v="3"/>
    <x v="0"/>
    <n v="-2178.62"/>
    <n v="177125"/>
    <n v="174289.48"/>
    <n v="177125"/>
    <n v="-1.2500000000000001E-2"/>
    <n v="-1.4999999999999999E-2"/>
    <x v="0"/>
    <n v="-2656.875"/>
    <n v="-442.8125"/>
    <n v="-435.72369999999978"/>
    <x v="0"/>
    <x v="0"/>
    <x v="0"/>
    <x v="3"/>
    <x v="0"/>
    <x v="1"/>
    <x v="0"/>
    <n v="-2178.62"/>
    <n v="-2214.06"/>
    <x v="0"/>
    <x v="2"/>
    <x v="0"/>
    <n v="0"/>
    <n v="2178.62"/>
    <n v="174289.48"/>
    <x v="0"/>
    <m/>
  </r>
  <r>
    <n v="9941"/>
    <m/>
    <d v="2000-07-07T00:00:00"/>
    <x v="9"/>
    <n v="319941"/>
    <x v="4"/>
    <x v="0"/>
    <n v="151.13999999999999"/>
    <n v="-3840"/>
    <n v="-3778.53"/>
    <n v="3840"/>
    <n v="-0.04"/>
    <n v="-0.05"/>
    <x v="0"/>
    <n v="192"/>
    <n v="38.4"/>
    <n v="37.785300000000007"/>
    <x v="0"/>
    <x v="0"/>
    <x v="0"/>
    <x v="4"/>
    <x v="0"/>
    <x v="0"/>
    <x v="0"/>
    <n v="94.46"/>
    <n v="96"/>
    <x v="0"/>
    <x v="0"/>
    <x v="0"/>
    <n v="0"/>
    <n v="-94.46"/>
    <n v="-3778.53"/>
    <x v="0"/>
    <s v="Tetco-ELA Sale Financial - N73425.A"/>
  </r>
  <r>
    <n v="9952"/>
    <m/>
    <d v="2000-07-07T00:00:00"/>
    <x v="9"/>
    <n v="319952"/>
    <x v="5"/>
    <x v="0"/>
    <n v="1438.2"/>
    <n v="3480"/>
    <n v="3424.29"/>
    <n v="3480"/>
    <n v="0.42"/>
    <n v="0.32"/>
    <x v="0"/>
    <n v="1113.5999999999999"/>
    <n v="-348"/>
    <n v="-342.42899999999992"/>
    <x v="0"/>
    <x v="0"/>
    <x v="0"/>
    <x v="5"/>
    <x v="0"/>
    <x v="1"/>
    <x v="0"/>
    <n v="-342.43"/>
    <n v="-348"/>
    <x v="0"/>
    <x v="0"/>
    <x v="0"/>
    <n v="0"/>
    <n v="342.43"/>
    <n v="3424.29"/>
    <x v="0"/>
    <s v="TetcoM3 Buy Financial - N73425.8"/>
  </r>
  <r>
    <n v="27285"/>
    <n v="822"/>
    <d v="2001-08-20T00:00:00"/>
    <x v="9"/>
    <n v="9995965"/>
    <x v="6"/>
    <x v="0"/>
    <n v="3297.52"/>
    <n v="46223"/>
    <n v="45483.03"/>
    <n v="46223"/>
    <n v="7.2499999999999995E-2"/>
    <n v="4.4999999999999998E-2"/>
    <x v="0"/>
    <n v="2080.0349999999999"/>
    <n v="-1271.1324999999999"/>
    <n v="-1250.7833249999999"/>
    <x v="0"/>
    <x v="0"/>
    <x v="0"/>
    <x v="6"/>
    <x v="0"/>
    <x v="1"/>
    <x v="0"/>
    <n v="-1478.2"/>
    <n v="-1502.25"/>
    <x v="0"/>
    <x v="2"/>
    <x v="0"/>
    <n v="0"/>
    <n v="1478.2"/>
    <n v="45483.03"/>
    <x v="0"/>
    <m/>
  </r>
  <r>
    <n v="22124"/>
    <n v="218"/>
    <d v="2001-01-17T00:00:00"/>
    <x v="9"/>
    <n v="9991378"/>
    <x v="8"/>
    <x v="0"/>
    <n v="-538440.09"/>
    <n v="-120000"/>
    <n v="-118078.97"/>
    <n v="120000"/>
    <n v="4.5599999999999996"/>
    <n v="2.88"/>
    <x v="0"/>
    <n v="-345600"/>
    <n v="201600"/>
    <n v="198372.66959999996"/>
    <x v="1"/>
    <x v="0"/>
    <x v="1"/>
    <x v="8"/>
    <x v="0"/>
    <x v="0"/>
    <x v="0"/>
    <n v="193531.43"/>
    <n v="196680"/>
    <x v="0"/>
    <x v="2"/>
    <x v="0"/>
    <n v="-118078.97"/>
    <n v="-193531.43"/>
    <n v="0"/>
    <x v="0"/>
    <s v="DS #000218"/>
  </r>
  <r>
    <n v="24215"/>
    <n v="409"/>
    <d v="2001-04-18T00:00:00"/>
    <x v="9"/>
    <n v="9993176"/>
    <x v="8"/>
    <x v="0"/>
    <n v="-114627.06"/>
    <n v="-25485"/>
    <n v="-25077.02"/>
    <n v="25485"/>
    <n v="4.5709999999999997"/>
    <n v="2.88"/>
    <x v="0"/>
    <n v="-73396.800000000003"/>
    <n v="43095.134999999995"/>
    <n v="42405.240819999999"/>
    <x v="1"/>
    <x v="0"/>
    <x v="1"/>
    <x v="8"/>
    <x v="0"/>
    <x v="0"/>
    <x v="0"/>
    <n v="41377.08"/>
    <n v="42050.25"/>
    <x v="0"/>
    <x v="1"/>
    <x v="0"/>
    <n v="-25077.02"/>
    <n v="-41377.08"/>
    <n v="0"/>
    <x v="0"/>
    <s v="DS #000409"/>
  </r>
  <r>
    <n v="25042"/>
    <n v="352"/>
    <d v="2001-06-05T00:00:00"/>
    <x v="9"/>
    <n v="9992828"/>
    <x v="8"/>
    <x v="0"/>
    <n v="-112755.18"/>
    <n v="-25240"/>
    <n v="-24835.94"/>
    <n v="25240"/>
    <n v="4.54"/>
    <n v="2.88"/>
    <x v="0"/>
    <n v="-72691.199999999997"/>
    <n v="41898.400000000001"/>
    <n v="41227.660400000001"/>
    <x v="1"/>
    <x v="0"/>
    <x v="1"/>
    <x v="8"/>
    <x v="0"/>
    <x v="0"/>
    <x v="0"/>
    <n v="40209.39"/>
    <n v="40863.56"/>
    <x v="0"/>
    <x v="3"/>
    <x v="0"/>
    <n v="-24835.94"/>
    <n v="-40209.39"/>
    <n v="0"/>
    <x v="0"/>
    <s v="DS #000352"/>
  </r>
  <r>
    <n v="25057"/>
    <n v="438"/>
    <d v="2001-06-06T00:00:00"/>
    <x v="9"/>
    <n v="9993419"/>
    <x v="8"/>
    <x v="0"/>
    <n v="-53358.32"/>
    <n v="-11845"/>
    <n v="-11655.38"/>
    <n v="11845"/>
    <n v="4.5780000000000003"/>
    <n v="2.88"/>
    <x v="0"/>
    <n v="-34113.599999999999"/>
    <n v="20112.810000000001"/>
    <n v="19790.835240000004"/>
    <x v="1"/>
    <x v="0"/>
    <x v="1"/>
    <x v="8"/>
    <x v="0"/>
    <x v="0"/>
    <x v="0"/>
    <n v="19312.96"/>
    <n v="19627.16"/>
    <x v="0"/>
    <x v="2"/>
    <x v="0"/>
    <n v="-11655.38"/>
    <n v="-19312.96"/>
    <n v="0"/>
    <x v="0"/>
    <s v="DS #000438"/>
  </r>
  <r>
    <n v="26682"/>
    <n v="730"/>
    <d v="2001-07-11T00:00:00"/>
    <x v="9"/>
    <n v="9995474"/>
    <x v="8"/>
    <x v="0"/>
    <n v="-262430.51"/>
    <n v="-70000"/>
    <n v="-68879.399999999994"/>
    <n v="70000"/>
    <n v="3.81"/>
    <n v="2.88"/>
    <x v="0"/>
    <n v="-201600"/>
    <n v="65100"/>
    <n v="64057.842000000004"/>
    <x v="1"/>
    <x v="0"/>
    <x v="1"/>
    <x v="8"/>
    <x v="0"/>
    <x v="0"/>
    <x v="0"/>
    <n v="61233.78"/>
    <n v="62230"/>
    <x v="0"/>
    <x v="1"/>
    <x v="0"/>
    <n v="-68879.399999999994"/>
    <n v="-61233.78"/>
    <n v="0"/>
    <x v="0"/>
    <m/>
  </r>
  <r>
    <n v="28127"/>
    <n v="843"/>
    <d v="2001-09-19T00:00:00"/>
    <x v="9"/>
    <n v="9996592"/>
    <x v="8"/>
    <x v="0"/>
    <n v="-54899.48"/>
    <n v="-18091"/>
    <n v="-17801.39"/>
    <n v="18091"/>
    <n v="3.0840000000000001"/>
    <n v="2.88"/>
    <x v="0"/>
    <n v="-52102.080000000002"/>
    <n v="3690.5640000000035"/>
    <n v="3631.4835600000033"/>
    <x v="1"/>
    <x v="0"/>
    <x v="1"/>
    <x v="8"/>
    <x v="0"/>
    <x v="0"/>
    <x v="0"/>
    <n v="2901.63"/>
    <n v="2948.83"/>
    <x v="0"/>
    <x v="4"/>
    <x v="0"/>
    <n v="-17801.39"/>
    <n v="-2901.63"/>
    <n v="0"/>
    <x v="0"/>
    <m/>
  </r>
  <r>
    <n v="28129"/>
    <n v="843"/>
    <d v="2001-09-19T00:00:00"/>
    <x v="9"/>
    <n v="9996592"/>
    <x v="8"/>
    <x v="0"/>
    <n v="-37756.86"/>
    <n v="-12442"/>
    <n v="-12242.82"/>
    <n v="12442"/>
    <n v="3.0840000000000001"/>
    <n v="2.88"/>
    <x v="0"/>
    <n v="-35832.959999999999"/>
    <n v="2538.1680000000024"/>
    <n v="2497.5352800000023"/>
    <x v="1"/>
    <x v="0"/>
    <x v="1"/>
    <x v="8"/>
    <x v="0"/>
    <x v="0"/>
    <x v="0"/>
    <n v="1995.58"/>
    <n v="2028.05"/>
    <x v="0"/>
    <x v="0"/>
    <x v="0"/>
    <n v="-12242.82"/>
    <n v="-1995.58"/>
    <n v="0"/>
    <x v="0"/>
    <m/>
  </r>
  <r>
    <n v="28130"/>
    <n v="843"/>
    <d v="2001-09-19T00:00:00"/>
    <x v="9"/>
    <n v="9996592"/>
    <x v="8"/>
    <x v="0"/>
    <n v="-35987.67"/>
    <n v="-11859"/>
    <n v="-11669.15"/>
    <n v="11859"/>
    <n v="3.0840000000000001"/>
    <n v="2.88"/>
    <x v="0"/>
    <n v="-34153.919999999998"/>
    <n v="2419.2360000000022"/>
    <n v="2380.506600000002"/>
    <x v="1"/>
    <x v="0"/>
    <x v="1"/>
    <x v="8"/>
    <x v="0"/>
    <x v="0"/>
    <x v="0"/>
    <n v="1902.07"/>
    <n v="1933.02"/>
    <x v="0"/>
    <x v="1"/>
    <x v="0"/>
    <n v="-11669.15"/>
    <n v="-1902.07"/>
    <n v="0"/>
    <x v="0"/>
    <m/>
  </r>
  <r>
    <n v="28457"/>
    <n v="917"/>
    <d v="2001-10-16T00:00:00"/>
    <x v="9"/>
    <n v="9996946"/>
    <x v="8"/>
    <x v="0"/>
    <n v="-3003633.74"/>
    <n v="-1000000"/>
    <n v="-983991.4"/>
    <n v="1000000"/>
    <n v="3.0525000000000002"/>
    <n v="2.88"/>
    <x v="0"/>
    <n v="-2880000"/>
    <n v="172500"/>
    <n v="169738.51650000032"/>
    <x v="1"/>
    <x v="0"/>
    <x v="1"/>
    <x v="8"/>
    <x v="0"/>
    <x v="0"/>
    <x v="0"/>
    <n v="129394.87"/>
    <n v="131500"/>
    <x v="0"/>
    <x v="1"/>
    <x v="0"/>
    <n v="-983991.4"/>
    <n v="-129394.87"/>
    <n v="0"/>
    <x v="0"/>
    <m/>
  </r>
  <r>
    <n v="28463"/>
    <n v="919"/>
    <d v="2001-10-18T00:00:00"/>
    <x v="9"/>
    <n v="9996952"/>
    <x v="8"/>
    <x v="0"/>
    <n v="-588426.86"/>
    <n v="-200000"/>
    <n v="-196798.28"/>
    <n v="200000"/>
    <n v="2.99"/>
    <n v="2.88"/>
    <x v="0"/>
    <n v="-576000"/>
    <n v="22000.000000000065"/>
    <n v="21647.810800000061"/>
    <x v="1"/>
    <x v="0"/>
    <x v="1"/>
    <x v="8"/>
    <x v="0"/>
    <x v="0"/>
    <x v="0"/>
    <n v="13579.08"/>
    <n v="13800"/>
    <x v="0"/>
    <x v="1"/>
    <x v="0"/>
    <n v="-196798.28"/>
    <n v="-13579.08"/>
    <n v="0"/>
    <x v="0"/>
    <m/>
  </r>
  <r>
    <n v="28523"/>
    <n v="926"/>
    <d v="2001-10-24T00:00:00"/>
    <x v="9"/>
    <n v="9996990"/>
    <x v="8"/>
    <x v="0"/>
    <n v="-1383737.9"/>
    <n v="-450000"/>
    <n v="-442796.13"/>
    <n v="450000"/>
    <n v="3.125"/>
    <n v="2.88"/>
    <x v="0"/>
    <n v="-1296000"/>
    <n v="110250"/>
    <n v="108485.05185000005"/>
    <x v="1"/>
    <x v="0"/>
    <x v="1"/>
    <x v="8"/>
    <x v="0"/>
    <x v="0"/>
    <x v="0"/>
    <n v="90330.41"/>
    <n v="91800"/>
    <x v="0"/>
    <x v="1"/>
    <x v="0"/>
    <n v="-442796.13"/>
    <n v="-90330.41"/>
    <n v="0"/>
    <x v="0"/>
    <m/>
  </r>
  <r>
    <n v="9917"/>
    <m/>
    <d v="2000-07-07T00:00:00"/>
    <x v="9"/>
    <n v="319917"/>
    <x v="8"/>
    <x v="0"/>
    <n v="166.88"/>
    <n v="64"/>
    <n v="62.98"/>
    <n v="64"/>
    <n v="2.65"/>
    <n v="2.9"/>
    <x v="0"/>
    <n v="185.6"/>
    <n v="16"/>
    <n v="15.744999999999999"/>
    <x v="1"/>
    <x v="0"/>
    <x v="1"/>
    <x v="8"/>
    <x v="0"/>
    <x v="1"/>
    <x v="0"/>
    <n v="17.07"/>
    <n v="17.34"/>
    <x v="0"/>
    <x v="0"/>
    <x v="0"/>
    <n v="62.98"/>
    <n v="-17.07"/>
    <n v="0"/>
    <x v="0"/>
    <s v="Nymex Buy N73425.1"/>
  </r>
  <r>
    <n v="22243"/>
    <n v="231"/>
    <d v="2001-01-26T00:00:00"/>
    <x v="9"/>
    <n v="9991399"/>
    <x v="8"/>
    <x v="0"/>
    <n v="42754.43"/>
    <n v="10000"/>
    <n v="9839.91"/>
    <n v="10000"/>
    <n v="4.3449999999999998"/>
    <n v="2.9"/>
    <x v="0"/>
    <n v="29000"/>
    <n v="-14450"/>
    <n v="-14218.669949999998"/>
    <x v="1"/>
    <x v="0"/>
    <x v="1"/>
    <x v="8"/>
    <x v="0"/>
    <x v="1"/>
    <x v="0"/>
    <n v="-14012.04"/>
    <n v="-14240"/>
    <x v="0"/>
    <x v="2"/>
    <x v="0"/>
    <n v="9839.91"/>
    <n v="14012.04"/>
    <n v="0"/>
    <x v="0"/>
    <s v="DS #000231"/>
  </r>
  <r>
    <n v="22256"/>
    <n v="191"/>
    <d v="2001-01-26T00:00:00"/>
    <x v="9"/>
    <n v="9991338"/>
    <x v="8"/>
    <x v="0"/>
    <n v="427052.27"/>
    <n v="100000"/>
    <n v="98399.14"/>
    <n v="100000"/>
    <n v="4.34"/>
    <n v="2.9"/>
    <x v="0"/>
    <n v="290000"/>
    <n v="-144000"/>
    <n v="-141694.7616"/>
    <x v="1"/>
    <x v="0"/>
    <x v="1"/>
    <x v="8"/>
    <x v="0"/>
    <x v="1"/>
    <x v="0"/>
    <n v="-139628.38"/>
    <n v="-141900"/>
    <x v="0"/>
    <x v="2"/>
    <x v="0"/>
    <n v="98399.14"/>
    <n v="139628.38"/>
    <n v="0"/>
    <x v="0"/>
    <s v="DS #000191"/>
  </r>
  <r>
    <n v="22259"/>
    <n v="208"/>
    <d v="2001-01-26T00:00:00"/>
    <x v="9"/>
    <n v="9991361"/>
    <x v="8"/>
    <x v="0"/>
    <n v="273057.61"/>
    <n v="60000"/>
    <n v="59039.48"/>
    <n v="60000"/>
    <n v="4.625"/>
    <n v="2.9"/>
    <x v="0"/>
    <n v="174000"/>
    <n v="-103500"/>
    <n v="-101843.10300000002"/>
    <x v="1"/>
    <x v="0"/>
    <x v="1"/>
    <x v="8"/>
    <x v="0"/>
    <x v="1"/>
    <x v="0"/>
    <n v="-100603.28"/>
    <n v="-102240"/>
    <x v="0"/>
    <x v="2"/>
    <x v="0"/>
    <n v="59039.48"/>
    <n v="100603.28"/>
    <n v="0"/>
    <x v="0"/>
    <s v="DS #000208"/>
  </r>
  <r>
    <n v="22260"/>
    <n v="208"/>
    <d v="2001-01-26T00:00:00"/>
    <x v="9"/>
    <n v="9991361"/>
    <x v="8"/>
    <x v="0"/>
    <n v="45509.599999999999"/>
    <n v="10000"/>
    <n v="9839.91"/>
    <n v="10000"/>
    <n v="4.625"/>
    <n v="2.9"/>
    <x v="0"/>
    <n v="29000"/>
    <n v="-17250"/>
    <n v="-16973.84475"/>
    <x v="1"/>
    <x v="0"/>
    <x v="1"/>
    <x v="8"/>
    <x v="0"/>
    <x v="1"/>
    <x v="0"/>
    <n v="-16767.21"/>
    <n v="-17040"/>
    <x v="0"/>
    <x v="0"/>
    <x v="0"/>
    <n v="9839.91"/>
    <n v="16767.21"/>
    <n v="0"/>
    <x v="0"/>
    <s v="DS #000208"/>
  </r>
  <r>
    <n v="22261"/>
    <n v="208"/>
    <d v="2001-01-26T00:00:00"/>
    <x v="9"/>
    <n v="9991361"/>
    <x v="8"/>
    <x v="0"/>
    <n v="182038.41"/>
    <n v="40000"/>
    <n v="39359.660000000003"/>
    <n v="40000"/>
    <n v="4.625"/>
    <n v="2.9"/>
    <x v="0"/>
    <n v="116000"/>
    <n v="-69000"/>
    <n v="-67895.41350000001"/>
    <x v="1"/>
    <x v="0"/>
    <x v="1"/>
    <x v="8"/>
    <x v="0"/>
    <x v="1"/>
    <x v="0"/>
    <n v="-67068.850000000006"/>
    <n v="-68160"/>
    <x v="0"/>
    <x v="0"/>
    <x v="0"/>
    <n v="39359.660000000003"/>
    <n v="67068.850000000006"/>
    <n v="0"/>
    <x v="0"/>
    <s v="DS #000208"/>
  </r>
  <r>
    <n v="22570"/>
    <n v="295"/>
    <d v="2001-02-16T00:00:00"/>
    <x v="9"/>
    <n v="9991566"/>
    <x v="8"/>
    <x v="0"/>
    <n v="110084.04"/>
    <n v="25000"/>
    <n v="24599.78"/>
    <n v="25000"/>
    <n v="4.4749999999999996"/>
    <n v="2.9"/>
    <x v="0"/>
    <n v="72500"/>
    <n v="-39375"/>
    <n v="-38744.653499999993"/>
    <x v="1"/>
    <x v="0"/>
    <x v="1"/>
    <x v="8"/>
    <x v="0"/>
    <x v="1"/>
    <x v="0"/>
    <n v="-38228.07"/>
    <n v="-38850"/>
    <x v="0"/>
    <x v="2"/>
    <x v="0"/>
    <n v="24599.78"/>
    <n v="38228.07"/>
    <n v="0"/>
    <x v="0"/>
    <s v="DS #000295"/>
  </r>
  <r>
    <n v="22571"/>
    <n v="295"/>
    <d v="2001-02-16T00:00:00"/>
    <x v="9"/>
    <n v="9991566"/>
    <x v="8"/>
    <x v="0"/>
    <n v="88067.23"/>
    <n v="20000"/>
    <n v="19679.830000000002"/>
    <n v="20000"/>
    <n v="4.4749999999999996"/>
    <n v="2.9"/>
    <x v="0"/>
    <n v="58000"/>
    <n v="-31500"/>
    <n v="-30995.732249999997"/>
    <x v="1"/>
    <x v="0"/>
    <x v="1"/>
    <x v="8"/>
    <x v="0"/>
    <x v="1"/>
    <x v="0"/>
    <n v="-30582.45"/>
    <n v="-31080"/>
    <x v="0"/>
    <x v="0"/>
    <x v="0"/>
    <n v="19679.830000000002"/>
    <n v="30582.45"/>
    <n v="0"/>
    <x v="0"/>
    <s v="DS #000295"/>
  </r>
  <r>
    <n v="22572"/>
    <n v="295"/>
    <d v="2001-02-16T00:00:00"/>
    <x v="9"/>
    <n v="9991566"/>
    <x v="8"/>
    <x v="0"/>
    <n v="330252.11"/>
    <n v="75000"/>
    <n v="73799.350000000006"/>
    <n v="75000"/>
    <n v="4.4749999999999996"/>
    <n v="2.9"/>
    <x v="0"/>
    <n v="217500"/>
    <n v="-118125"/>
    <n v="-116233.97624999999"/>
    <x v="1"/>
    <x v="0"/>
    <x v="1"/>
    <x v="8"/>
    <x v="0"/>
    <x v="1"/>
    <x v="0"/>
    <n v="-114684.2"/>
    <n v="-116550"/>
    <x v="0"/>
    <x v="0"/>
    <x v="0"/>
    <n v="73799.350000000006"/>
    <n v="114684.2"/>
    <n v="0"/>
    <x v="0"/>
    <s v="DS #000295"/>
  </r>
  <r>
    <n v="22573"/>
    <n v="295"/>
    <d v="2001-02-16T00:00:00"/>
    <x v="9"/>
    <n v="9991566"/>
    <x v="8"/>
    <x v="0"/>
    <n v="110084.04"/>
    <n v="25000"/>
    <n v="24599.78"/>
    <n v="25000"/>
    <n v="4.4749999999999996"/>
    <n v="2.9"/>
    <x v="0"/>
    <n v="72500"/>
    <n v="-39375"/>
    <n v="-38744.653499999993"/>
    <x v="1"/>
    <x v="0"/>
    <x v="1"/>
    <x v="8"/>
    <x v="0"/>
    <x v="1"/>
    <x v="0"/>
    <n v="-38228.07"/>
    <n v="-38850"/>
    <x v="0"/>
    <x v="3"/>
    <x v="0"/>
    <n v="24599.78"/>
    <n v="38228.07"/>
    <n v="0"/>
    <x v="0"/>
    <s v="DS #000295"/>
  </r>
  <r>
    <n v="22576"/>
    <n v="295"/>
    <d v="2001-02-16T00:00:00"/>
    <x v="9"/>
    <n v="9991566"/>
    <x v="8"/>
    <x v="0"/>
    <n v="264201.69"/>
    <n v="60000"/>
    <n v="59039.48"/>
    <n v="60000"/>
    <n v="4.4749999999999996"/>
    <n v="2.9"/>
    <x v="0"/>
    <n v="174000"/>
    <n v="-94500"/>
    <n v="-92987.180999999982"/>
    <x v="1"/>
    <x v="0"/>
    <x v="1"/>
    <x v="8"/>
    <x v="0"/>
    <x v="1"/>
    <x v="0"/>
    <n v="-91747.36"/>
    <n v="-93240"/>
    <x v="0"/>
    <x v="0"/>
    <x v="0"/>
    <n v="59039.48"/>
    <n v="91747.36"/>
    <n v="0"/>
    <x v="0"/>
    <s v="DS #000295"/>
  </r>
  <r>
    <n v="22640"/>
    <n v="304"/>
    <d v="2001-02-20T00:00:00"/>
    <x v="9"/>
    <n v="9991589"/>
    <x v="8"/>
    <x v="0"/>
    <n v="92367.27"/>
    <n v="21000"/>
    <n v="20663.82"/>
    <n v="21000"/>
    <n v="4.47"/>
    <n v="2.9"/>
    <x v="0"/>
    <n v="60900"/>
    <n v="-32970"/>
    <n v="-32442.197399999997"/>
    <x v="1"/>
    <x v="0"/>
    <x v="1"/>
    <x v="8"/>
    <x v="0"/>
    <x v="1"/>
    <x v="0"/>
    <n v="-32008.26"/>
    <n v="-32529"/>
    <x v="0"/>
    <x v="2"/>
    <x v="0"/>
    <n v="20663.82"/>
    <n v="32008.26"/>
    <n v="0"/>
    <x v="0"/>
    <s v="DS #000304"/>
  </r>
  <r>
    <n v="22641"/>
    <n v="304"/>
    <d v="2001-02-20T00:00:00"/>
    <x v="9"/>
    <n v="9991589"/>
    <x v="8"/>
    <x v="0"/>
    <n v="171539.22"/>
    <n v="39000"/>
    <n v="38375.660000000003"/>
    <n v="39000"/>
    <n v="4.47"/>
    <n v="2.9"/>
    <x v="0"/>
    <n v="113100"/>
    <n v="-61230"/>
    <n v="-60249.786200000002"/>
    <x v="1"/>
    <x v="0"/>
    <x v="1"/>
    <x v="8"/>
    <x v="0"/>
    <x v="1"/>
    <x v="0"/>
    <n v="-59443.9"/>
    <n v="-60411"/>
    <x v="0"/>
    <x v="0"/>
    <x v="0"/>
    <n v="38375.660000000003"/>
    <n v="59443.9"/>
    <n v="0"/>
    <x v="0"/>
    <s v="DS#000304"/>
  </r>
  <r>
    <n v="23777"/>
    <n v="347"/>
    <d v="2001-03-19T00:00:00"/>
    <x v="9"/>
    <n v="9992814"/>
    <x v="8"/>
    <x v="0"/>
    <n v="80084.56"/>
    <n v="18038"/>
    <n v="17749.240000000002"/>
    <n v="18038"/>
    <n v="4.5119999999999996"/>
    <n v="2.9"/>
    <x v="0"/>
    <n v="52310.2"/>
    <n v="-29077.255999999994"/>
    <n v="-28611.774879999997"/>
    <x v="1"/>
    <x v="0"/>
    <x v="1"/>
    <x v="8"/>
    <x v="0"/>
    <x v="1"/>
    <x v="0"/>
    <n v="-28239.040000000001"/>
    <n v="-28698.46"/>
    <x v="0"/>
    <x v="2"/>
    <x v="0"/>
    <n v="17749.240000000002"/>
    <n v="28239.040000000001"/>
    <n v="0"/>
    <x v="0"/>
    <s v="DS #000347"/>
  </r>
  <r>
    <n v="23778"/>
    <n v="347"/>
    <d v="2001-03-19T00:00:00"/>
    <x v="9"/>
    <n v="9992814"/>
    <x v="8"/>
    <x v="0"/>
    <n v="29746.45"/>
    <n v="6700"/>
    <n v="6592.74"/>
    <n v="6700"/>
    <n v="4.5119999999999996"/>
    <n v="2.9"/>
    <x v="0"/>
    <n v="19430"/>
    <n v="-10800.4"/>
    <n v="-10627.496879999997"/>
    <x v="1"/>
    <x v="0"/>
    <x v="1"/>
    <x v="8"/>
    <x v="0"/>
    <x v="1"/>
    <x v="0"/>
    <n v="-10489.05"/>
    <n v="-10659.7"/>
    <x v="0"/>
    <x v="0"/>
    <x v="0"/>
    <n v="6592.74"/>
    <n v="10489.05"/>
    <n v="0"/>
    <x v="0"/>
    <s v="DS #000347"/>
  </r>
  <r>
    <n v="23779"/>
    <n v="347"/>
    <d v="2001-03-19T00:00:00"/>
    <x v="9"/>
    <n v="9992814"/>
    <x v="8"/>
    <x v="0"/>
    <n v="5771.7"/>
    <n v="1300"/>
    <n v="1279.19"/>
    <n v="1300"/>
    <n v="4.5119999999999996"/>
    <n v="2.9"/>
    <x v="0"/>
    <n v="3770"/>
    <n v="-2095.6"/>
    <n v="-2062.0542799999998"/>
    <x v="1"/>
    <x v="0"/>
    <x v="1"/>
    <x v="8"/>
    <x v="0"/>
    <x v="1"/>
    <x v="0"/>
    <n v="-2035.19"/>
    <n v="-2068.3000000000002"/>
    <x v="0"/>
    <x v="0"/>
    <x v="0"/>
    <n v="1279.19"/>
    <n v="2035.19"/>
    <n v="0"/>
    <x v="0"/>
    <s v="DS #000347"/>
  </r>
  <r>
    <n v="23781"/>
    <n v="347"/>
    <d v="2001-03-19T00:00:00"/>
    <x v="9"/>
    <n v="9992814"/>
    <x v="8"/>
    <x v="0"/>
    <n v="44397.69"/>
    <n v="10000"/>
    <n v="9839.91"/>
    <n v="10000"/>
    <n v="4.5119999999999996"/>
    <n v="2.9"/>
    <x v="0"/>
    <n v="29000"/>
    <n v="-16120"/>
    <n v="-15861.934919999996"/>
    <x v="1"/>
    <x v="0"/>
    <x v="1"/>
    <x v="8"/>
    <x v="0"/>
    <x v="1"/>
    <x v="0"/>
    <n v="-15655.3"/>
    <n v="-15910"/>
    <x v="0"/>
    <x v="2"/>
    <x v="0"/>
    <n v="9839.91"/>
    <n v="15655.3"/>
    <n v="0"/>
    <x v="0"/>
    <s v="DS #000347"/>
  </r>
  <r>
    <n v="23799"/>
    <n v="348"/>
    <d v="2001-03-19T00:00:00"/>
    <x v="9"/>
    <n v="9992815"/>
    <x v="8"/>
    <x v="0"/>
    <n v="42551.49"/>
    <n v="9409"/>
    <n v="9258.3799999999992"/>
    <n v="9409"/>
    <n v="4.5960000000000001"/>
    <n v="2.9"/>
    <x v="0"/>
    <n v="27286.1"/>
    <n v="-15957.664000000002"/>
    <n v="-15702.21248"/>
    <x v="1"/>
    <x v="0"/>
    <x v="1"/>
    <x v="8"/>
    <x v="0"/>
    <x v="1"/>
    <x v="0"/>
    <n v="-15507.78"/>
    <n v="-15760.07"/>
    <x v="0"/>
    <x v="0"/>
    <x v="0"/>
    <n v="9258.3799999999992"/>
    <n v="15507.78"/>
    <n v="0"/>
    <x v="0"/>
    <s v="DS #000348"/>
  </r>
  <r>
    <n v="23919"/>
    <n v="359"/>
    <d v="2001-03-30T00:00:00"/>
    <x v="9"/>
    <n v="9992882"/>
    <x v="8"/>
    <x v="0"/>
    <n v="15282.1"/>
    <n v="3366"/>
    <n v="3312.12"/>
    <n v="3366"/>
    <n v="4.6139999999999999"/>
    <n v="2.9"/>
    <x v="0"/>
    <n v="9761.4"/>
    <n v="-5769.3239999999996"/>
    <n v="-5676.9736800000001"/>
    <x v="1"/>
    <x v="0"/>
    <x v="1"/>
    <x v="8"/>
    <x v="0"/>
    <x v="1"/>
    <x v="0"/>
    <n v="-5607.41"/>
    <n v="-5698.64"/>
    <x v="0"/>
    <x v="5"/>
    <x v="0"/>
    <n v="3312.12"/>
    <n v="5607.41"/>
    <n v="0"/>
    <x v="0"/>
    <s v="DS #000359"/>
  </r>
  <r>
    <n v="24140"/>
    <n v="404"/>
    <d v="2001-04-11T00:00:00"/>
    <x v="9"/>
    <n v="9993134"/>
    <x v="8"/>
    <x v="0"/>
    <n v="55024.800000000003"/>
    <n v="12000"/>
    <n v="11807.9"/>
    <n v="12000"/>
    <n v="4.66"/>
    <n v="2.9"/>
    <x v="0"/>
    <n v="34800"/>
    <n v="-21120"/>
    <n v="-20781.904000000002"/>
    <x v="1"/>
    <x v="0"/>
    <x v="1"/>
    <x v="8"/>
    <x v="0"/>
    <x v="1"/>
    <x v="0"/>
    <n v="-20533.93"/>
    <n v="-20868"/>
    <x v="0"/>
    <x v="0"/>
    <x v="0"/>
    <n v="11807.9"/>
    <n v="20533.93"/>
    <n v="0"/>
    <x v="0"/>
    <s v="DS #000404"/>
  </r>
  <r>
    <n v="24193"/>
    <n v="408"/>
    <d v="2001-04-17T00:00:00"/>
    <x v="9"/>
    <n v="9993174"/>
    <x v="8"/>
    <x v="0"/>
    <n v="62897.47"/>
    <n v="13457"/>
    <n v="13241.57"/>
    <n v="13457"/>
    <n v="4.75"/>
    <n v="2.9"/>
    <x v="0"/>
    <n v="39025.300000000003"/>
    <n v="-24895.45"/>
    <n v="-24496.904500000001"/>
    <x v="1"/>
    <x v="0"/>
    <x v="1"/>
    <x v="8"/>
    <x v="0"/>
    <x v="1"/>
    <x v="0"/>
    <n v="-24218.84"/>
    <n v="-24612.85"/>
    <x v="0"/>
    <x v="0"/>
    <x v="0"/>
    <n v="13241.57"/>
    <n v="24218.84"/>
    <n v="0"/>
    <x v="0"/>
    <s v="DS #000408"/>
  </r>
  <r>
    <n v="24224"/>
    <n v="412"/>
    <d v="2001-04-18T00:00:00"/>
    <x v="9"/>
    <n v="9993198"/>
    <x v="8"/>
    <x v="0"/>
    <n v="72653.119999999995"/>
    <n v="15954"/>
    <n v="15698.6"/>
    <n v="15954"/>
    <n v="4.6280000000000001"/>
    <n v="2.9"/>
    <x v="0"/>
    <n v="46266.6"/>
    <n v="-27568.512000000002"/>
    <n v="-27127.180800000006"/>
    <x v="1"/>
    <x v="0"/>
    <x v="1"/>
    <x v="8"/>
    <x v="0"/>
    <x v="1"/>
    <x v="0"/>
    <n v="-26797.51"/>
    <n v="-27233.48"/>
    <x v="0"/>
    <x v="2"/>
    <x v="0"/>
    <n v="15698.6"/>
    <n v="26797.51"/>
    <n v="0"/>
    <x v="0"/>
    <s v="DS#000412"/>
  </r>
  <r>
    <n v="24448"/>
    <n v="404"/>
    <d v="2001-04-26T00:00:00"/>
    <x v="9"/>
    <n v="9993133"/>
    <x v="8"/>
    <x v="0"/>
    <n v="79611.710000000006"/>
    <n v="17362"/>
    <n v="17084.060000000001"/>
    <n v="17362"/>
    <n v="4.66"/>
    <n v="2.9"/>
    <x v="0"/>
    <n v="50349.8"/>
    <n v="-30557.119999999999"/>
    <n v="-30067.945600000006"/>
    <x v="1"/>
    <x v="0"/>
    <x v="1"/>
    <x v="8"/>
    <x v="0"/>
    <x v="1"/>
    <x v="0"/>
    <n v="-29709.18"/>
    <n v="-30192.52"/>
    <x v="0"/>
    <x v="2"/>
    <x v="0"/>
    <n v="17084.060000000001"/>
    <n v="29709.18"/>
    <n v="0"/>
    <x v="0"/>
    <s v="DS #000404"/>
  </r>
  <r>
    <n v="24454"/>
    <n v="438"/>
    <d v="2001-04-26T00:00:00"/>
    <x v="9"/>
    <n v="9993419"/>
    <x v="8"/>
    <x v="0"/>
    <n v="765.8"/>
    <n v="170"/>
    <n v="167.28"/>
    <n v="170"/>
    <n v="4.5780000000000003"/>
    <n v="2.9"/>
    <x v="0"/>
    <n v="493"/>
    <n v="-285.26"/>
    <n v="-280.69584000000009"/>
    <x v="1"/>
    <x v="0"/>
    <x v="1"/>
    <x v="8"/>
    <x v="0"/>
    <x v="1"/>
    <x v="0"/>
    <n v="-277.18"/>
    <n v="-281.69"/>
    <x v="0"/>
    <x v="1"/>
    <x v="0"/>
    <n v="167.28"/>
    <n v="277.18"/>
    <n v="0"/>
    <x v="0"/>
    <s v="DS #000438"/>
  </r>
  <r>
    <n v="24748"/>
    <n v="529"/>
    <d v="2001-05-17T00:00:00"/>
    <x v="9"/>
    <n v="9993675"/>
    <x v="8"/>
    <x v="0"/>
    <n v="90589.42"/>
    <n v="21306"/>
    <n v="20964.919999999998"/>
    <n v="21306"/>
    <n v="4.3209999999999997"/>
    <n v="2.9"/>
    <x v="0"/>
    <n v="61787.4"/>
    <n v="-30275.825999999997"/>
    <n v="-29791.151319999994"/>
    <x v="1"/>
    <x v="0"/>
    <x v="1"/>
    <x v="8"/>
    <x v="0"/>
    <x v="1"/>
    <x v="0"/>
    <n v="-29350.89"/>
    <n v="-29828.400000000001"/>
    <x v="0"/>
    <x v="0"/>
    <x v="0"/>
    <n v="20964.919999999998"/>
    <n v="29350.89"/>
    <n v="0"/>
    <x v="0"/>
    <m/>
  </r>
  <r>
    <n v="24826"/>
    <n v="538"/>
    <d v="2001-05-23T00:00:00"/>
    <x v="9"/>
    <n v="9993710"/>
    <x v="8"/>
    <x v="0"/>
    <n v="3298339.17"/>
    <n v="800000"/>
    <n v="787193.12"/>
    <n v="800000"/>
    <n v="4.1900000000000004"/>
    <n v="2.9"/>
    <x v="0"/>
    <n v="2320000"/>
    <n v="-1032000"/>
    <n v="-1015479.1248000003"/>
    <x v="1"/>
    <x v="0"/>
    <x v="1"/>
    <x v="8"/>
    <x v="0"/>
    <x v="1"/>
    <x v="0"/>
    <n v="-998948.07"/>
    <n v="-1015200"/>
    <x v="0"/>
    <x v="11"/>
    <x v="0"/>
    <n v="787193.12"/>
    <n v="998948.07"/>
    <n v="0"/>
    <x v="0"/>
    <m/>
  </r>
  <r>
    <n v="24869"/>
    <n v="549"/>
    <d v="2001-05-24T00:00:00"/>
    <x v="9"/>
    <n v="9993753"/>
    <x v="8"/>
    <x v="0"/>
    <n v="14097.15"/>
    <n v="3335"/>
    <n v="3281.61"/>
    <n v="3335"/>
    <n v="4.2957999999999998"/>
    <n v="2.9"/>
    <x v="0"/>
    <n v="9671.5"/>
    <n v="-4654.9929999999995"/>
    <n v="-4580.4712380000001"/>
    <x v="1"/>
    <x v="0"/>
    <x v="1"/>
    <x v="8"/>
    <x v="0"/>
    <x v="1"/>
    <x v="0"/>
    <n v="-4511.5600000000004"/>
    <n v="-4584.96"/>
    <x v="0"/>
    <x v="2"/>
    <x v="0"/>
    <n v="3281.61"/>
    <n v="4511.5600000000004"/>
    <n v="0"/>
    <x v="0"/>
    <m/>
  </r>
  <r>
    <n v="24870"/>
    <n v="549"/>
    <d v="2001-05-24T00:00:00"/>
    <x v="9"/>
    <n v="9993754"/>
    <x v="8"/>
    <x v="0"/>
    <n v="12681.09"/>
    <n v="3000"/>
    <n v="2951.97"/>
    <n v="3000"/>
    <n v="4.2957999999999998"/>
    <n v="2.9"/>
    <x v="0"/>
    <n v="8700"/>
    <n v="-4187.3999999999996"/>
    <n v="-4120.3597259999997"/>
    <x v="1"/>
    <x v="0"/>
    <x v="1"/>
    <x v="8"/>
    <x v="0"/>
    <x v="1"/>
    <x v="0"/>
    <n v="-4058.37"/>
    <n v="-4124.3999999999996"/>
    <x v="0"/>
    <x v="0"/>
    <x v="0"/>
    <n v="2951.97"/>
    <n v="4058.37"/>
    <n v="0"/>
    <x v="0"/>
    <m/>
  </r>
  <r>
    <n v="25038"/>
    <n v="596"/>
    <d v="2001-06-04T00:00:00"/>
    <x v="9"/>
    <n v="9993895"/>
    <x v="8"/>
    <x v="0"/>
    <n v="22969.82"/>
    <n v="5791"/>
    <n v="5698.29"/>
    <n v="5791"/>
    <n v="4.0309999999999997"/>
    <n v="2.9"/>
    <x v="0"/>
    <n v="16793.900000000001"/>
    <n v="-6549.6209999999992"/>
    <n v="-6444.765989999999"/>
    <x v="1"/>
    <x v="0"/>
    <x v="1"/>
    <x v="8"/>
    <x v="0"/>
    <x v="1"/>
    <x v="0"/>
    <n v="-6325.11"/>
    <n v="-6428.01"/>
    <x v="0"/>
    <x v="4"/>
    <x v="0"/>
    <n v="5698.29"/>
    <n v="6325.11"/>
    <n v="0"/>
    <x v="0"/>
    <m/>
  </r>
  <r>
    <n v="25059"/>
    <n v="479"/>
    <d v="2001-06-06T00:00:00"/>
    <x v="9"/>
    <n v="9993568"/>
    <x v="8"/>
    <x v="0"/>
    <n v="113434.46"/>
    <n v="26853"/>
    <n v="26423.119999999999"/>
    <n v="26853"/>
    <n v="4.2930000000000001"/>
    <n v="2.9"/>
    <x v="0"/>
    <n v="77873.7"/>
    <n v="-37406.229000000007"/>
    <n v="-36807.406160000006"/>
    <x v="1"/>
    <x v="0"/>
    <x v="1"/>
    <x v="8"/>
    <x v="0"/>
    <x v="1"/>
    <x v="0"/>
    <n v="-36252.519999999997"/>
    <n v="-36842.32"/>
    <x v="0"/>
    <x v="0"/>
    <x v="0"/>
    <n v="26423.119999999999"/>
    <n v="36252.519999999997"/>
    <n v="0"/>
    <x v="0"/>
    <s v="DS #000479"/>
  </r>
  <r>
    <n v="25068"/>
    <n v="593"/>
    <d v="2001-06-06T00:00:00"/>
    <x v="9"/>
    <n v="9993887"/>
    <x v="8"/>
    <x v="0"/>
    <n v="53702.559999999998"/>
    <n v="13459"/>
    <n v="13243.54"/>
    <n v="13459"/>
    <n v="4.0549999999999997"/>
    <n v="2.9"/>
    <x v="0"/>
    <n v="39031.1"/>
    <n v="-15545.144999999997"/>
    <n v="-15296.288699999999"/>
    <x v="1"/>
    <x v="0"/>
    <x v="1"/>
    <x v="8"/>
    <x v="0"/>
    <x v="1"/>
    <x v="0"/>
    <n v="-15018.17"/>
    <n v="-15262.51"/>
    <x v="0"/>
    <x v="0"/>
    <x v="0"/>
    <n v="13243.54"/>
    <n v="15018.17"/>
    <n v="0"/>
    <x v="0"/>
    <m/>
  </r>
  <r>
    <n v="25071"/>
    <n v="445"/>
    <d v="2001-06-06T00:00:00"/>
    <x v="9"/>
    <n v="9993440"/>
    <x v="8"/>
    <x v="0"/>
    <n v="80742.080000000002"/>
    <n v="17920"/>
    <n v="17633.13"/>
    <n v="17920"/>
    <n v="4.5789999999999997"/>
    <n v="2.9"/>
    <x v="0"/>
    <n v="51968"/>
    <n v="-30087.68"/>
    <n v="-29606.025269999998"/>
    <x v="1"/>
    <x v="0"/>
    <x v="1"/>
    <x v="8"/>
    <x v="0"/>
    <x v="1"/>
    <x v="0"/>
    <n v="-29235.72"/>
    <n v="-29711.360000000001"/>
    <x v="0"/>
    <x v="0"/>
    <x v="0"/>
    <n v="17633.13"/>
    <n v="29235.72"/>
    <n v="0"/>
    <x v="0"/>
    <s v="DS #000445"/>
  </r>
  <r>
    <n v="25181"/>
    <n v="621"/>
    <d v="2001-06-13T00:00:00"/>
    <x v="9"/>
    <n v="9994009"/>
    <x v="8"/>
    <x v="0"/>
    <n v="45074.46"/>
    <n v="11054"/>
    <n v="10877.04"/>
    <n v="11054"/>
    <n v="4.1440000000000001"/>
    <n v="2.9"/>
    <x v="0"/>
    <n v="32056.6"/>
    <n v="-13751.176000000003"/>
    <n v="-13531.037760000003"/>
    <x v="1"/>
    <x v="0"/>
    <x v="1"/>
    <x v="8"/>
    <x v="0"/>
    <x v="1"/>
    <x v="0"/>
    <n v="-13302.62"/>
    <n v="-13519.04"/>
    <x v="0"/>
    <x v="0"/>
    <x v="0"/>
    <n v="10877.04"/>
    <n v="13302.62"/>
    <n v="0"/>
    <x v="0"/>
    <m/>
  </r>
  <r>
    <n v="25182"/>
    <n v="621"/>
    <d v="2001-06-13T00:00:00"/>
    <x v="9"/>
    <n v="9994008"/>
    <x v="8"/>
    <x v="0"/>
    <n v="65731.88"/>
    <n v="16120"/>
    <n v="15861.94"/>
    <n v="16120"/>
    <n v="4.1440000000000001"/>
    <n v="2.9"/>
    <x v="0"/>
    <n v="46748"/>
    <n v="-20053.28"/>
    <n v="-19732.253360000002"/>
    <x v="1"/>
    <x v="0"/>
    <x v="1"/>
    <x v="8"/>
    <x v="0"/>
    <x v="1"/>
    <x v="0"/>
    <n v="-19399.150000000001"/>
    <n v="-19714.759999999998"/>
    <x v="0"/>
    <x v="2"/>
    <x v="0"/>
    <n v="15861.94"/>
    <n v="19399.150000000001"/>
    <n v="0"/>
    <x v="0"/>
    <m/>
  </r>
  <r>
    <n v="26646"/>
    <n v="725"/>
    <d v="2001-07-09T00:00:00"/>
    <x v="9"/>
    <n v="9995438"/>
    <x v="8"/>
    <x v="0"/>
    <n v="68715"/>
    <n v="18642"/>
    <n v="18343.57"/>
    <n v="18642"/>
    <n v="3.746"/>
    <n v="2.9"/>
    <x v="0"/>
    <n v="54061.8"/>
    <n v="-15771.132000000001"/>
    <n v="-15518.660220000002"/>
    <x v="1"/>
    <x v="0"/>
    <x v="1"/>
    <x v="8"/>
    <x v="0"/>
    <x v="1"/>
    <x v="0"/>
    <n v="-15133.44"/>
    <n v="-15379.65"/>
    <x v="0"/>
    <x v="0"/>
    <x v="0"/>
    <n v="18343.57"/>
    <n v="15133.44"/>
    <n v="0"/>
    <x v="0"/>
    <m/>
  </r>
  <r>
    <n v="26703"/>
    <n v="736"/>
    <d v="2001-07-13T00:00:00"/>
    <x v="9"/>
    <n v="9995492"/>
    <x v="8"/>
    <x v="0"/>
    <n v="258297.74"/>
    <n v="70000"/>
    <n v="68879.399999999994"/>
    <n v="70000"/>
    <n v="3.75"/>
    <n v="2.9"/>
    <x v="0"/>
    <n v="203000"/>
    <n v="-59500"/>
    <n v="-58547.49"/>
    <x v="1"/>
    <x v="0"/>
    <x v="1"/>
    <x v="8"/>
    <x v="0"/>
    <x v="1"/>
    <x v="0"/>
    <n v="-57101.02"/>
    <n v="-58030"/>
    <x v="0"/>
    <x v="1"/>
    <x v="0"/>
    <n v="68879.399999999994"/>
    <n v="57101.02"/>
    <n v="0"/>
    <x v="0"/>
    <m/>
  </r>
  <r>
    <n v="26849"/>
    <n v="768"/>
    <d v="2001-07-26T00:00:00"/>
    <x v="9"/>
    <n v="9995637"/>
    <x v="8"/>
    <x v="0"/>
    <n v="135148.53"/>
    <n v="36971"/>
    <n v="36379.15"/>
    <n v="36971"/>
    <n v="3.7149999999999999"/>
    <n v="2.9"/>
    <x v="0"/>
    <n v="107215.9"/>
    <n v="-30131.364999999998"/>
    <n v="-29649.007249999999"/>
    <x v="1"/>
    <x v="0"/>
    <x v="1"/>
    <x v="8"/>
    <x v="0"/>
    <x v="1"/>
    <x v="0"/>
    <n v="-28885.040000000001"/>
    <n v="-29354.97"/>
    <x v="0"/>
    <x v="2"/>
    <x v="0"/>
    <n v="36379.15"/>
    <n v="28885.040000000001"/>
    <n v="0"/>
    <x v="0"/>
    <m/>
  </r>
  <r>
    <n v="26851"/>
    <n v="709"/>
    <d v="2001-07-27T00:00:00"/>
    <x v="9"/>
    <n v="9994223"/>
    <x v="8"/>
    <x v="0"/>
    <n v="35768.089999999997"/>
    <n v="10000"/>
    <n v="9839.91"/>
    <n v="10000"/>
    <n v="3.6349999999999998"/>
    <n v="2.9"/>
    <x v="0"/>
    <n v="29000"/>
    <n v="-7350"/>
    <n v="-7232.3338499999991"/>
    <x v="1"/>
    <x v="0"/>
    <x v="1"/>
    <x v="8"/>
    <x v="0"/>
    <x v="1"/>
    <x v="0"/>
    <n v="-7025.7"/>
    <n v="-7140"/>
    <x v="0"/>
    <x v="2"/>
    <x v="0"/>
    <n v="9839.91"/>
    <n v="7025.7"/>
    <n v="0"/>
    <x v="0"/>
    <m/>
  </r>
  <r>
    <n v="27127"/>
    <n v="821"/>
    <d v="2001-08-15T00:00:00"/>
    <x v="9"/>
    <n v="9995822"/>
    <x v="8"/>
    <x v="0"/>
    <n v="218425.43"/>
    <n v="61000"/>
    <n v="60023.48"/>
    <n v="61000"/>
    <n v="3.6389999999999998"/>
    <n v="2.9"/>
    <x v="0"/>
    <n v="176900"/>
    <n v="-45079"/>
    <n v="-44357.351719999999"/>
    <x v="1"/>
    <x v="0"/>
    <x v="1"/>
    <x v="8"/>
    <x v="0"/>
    <x v="1"/>
    <x v="0"/>
    <n v="-43096.86"/>
    <n v="-43798"/>
    <x v="0"/>
    <x v="0"/>
    <x v="0"/>
    <n v="60023.48"/>
    <n v="43096.86"/>
    <n v="0"/>
    <x v="0"/>
    <m/>
  </r>
  <r>
    <n v="27131"/>
    <n v="821"/>
    <d v="2001-08-15T00:00:00"/>
    <x v="9"/>
    <n v="9995826"/>
    <x v="8"/>
    <x v="0"/>
    <n v="14459.05"/>
    <n v="4038"/>
    <n v="3973.36"/>
    <n v="4038"/>
    <n v="3.6389999999999998"/>
    <n v="2.9"/>
    <x v="0"/>
    <n v="11710.2"/>
    <n v="-2984.0819999999994"/>
    <n v="-2936.3130399999995"/>
    <x v="1"/>
    <x v="0"/>
    <x v="1"/>
    <x v="8"/>
    <x v="0"/>
    <x v="1"/>
    <x v="0"/>
    <n v="-2852.87"/>
    <n v="-2899.28"/>
    <x v="0"/>
    <x v="8"/>
    <x v="0"/>
    <n v="3973.36"/>
    <n v="2852.87"/>
    <n v="0"/>
    <x v="0"/>
    <m/>
  </r>
  <r>
    <n v="28058"/>
    <n v="782"/>
    <d v="2001-09-10T00:00:00"/>
    <x v="9"/>
    <n v="9995718"/>
    <x v="8"/>
    <x v="0"/>
    <n v="162246.98000000001"/>
    <n v="44347"/>
    <n v="43637.07"/>
    <n v="44347"/>
    <n v="3.7181000000000002"/>
    <n v="2.9"/>
    <x v="0"/>
    <n v="128606.3"/>
    <n v="-36280.28070000001"/>
    <n v="-35699.486967000012"/>
    <x v="1"/>
    <x v="0"/>
    <x v="1"/>
    <x v="8"/>
    <x v="0"/>
    <x v="1"/>
    <x v="0"/>
    <n v="-34783.11"/>
    <n v="-35348.99"/>
    <x v="0"/>
    <x v="2"/>
    <x v="0"/>
    <n v="43637.07"/>
    <n v="34783.11"/>
    <n v="0"/>
    <x v="0"/>
    <m/>
  </r>
  <r>
    <n v="28098"/>
    <n v="843"/>
    <d v="2001-09-18T00:00:00"/>
    <x v="9"/>
    <n v="9996593"/>
    <x v="8"/>
    <x v="0"/>
    <n v="9407.35"/>
    <n v="3100"/>
    <n v="3050.37"/>
    <n v="3100"/>
    <n v="3.0840000000000001"/>
    <n v="2.9"/>
    <x v="0"/>
    <n v="8990"/>
    <n v="-570.40000000000055"/>
    <n v="-561.26808000000051"/>
    <x v="1"/>
    <x v="0"/>
    <x v="1"/>
    <x v="8"/>
    <x v="0"/>
    <x v="1"/>
    <x v="0"/>
    <n v="-497.21"/>
    <n v="-505.3"/>
    <x v="0"/>
    <x v="9"/>
    <x v="0"/>
    <n v="3050.37"/>
    <n v="497.21"/>
    <n v="0"/>
    <x v="0"/>
    <m/>
  </r>
  <r>
    <n v="28099"/>
    <n v="843"/>
    <d v="2001-09-18T00:00:00"/>
    <x v="9"/>
    <n v="9996593"/>
    <x v="8"/>
    <x v="0"/>
    <n v="73161.88"/>
    <n v="24109"/>
    <n v="23723.05"/>
    <n v="24109"/>
    <n v="3.0840000000000001"/>
    <n v="2.9"/>
    <x v="0"/>
    <n v="69916.100000000006"/>
    <n v="-4436.0560000000041"/>
    <n v="-4365.0412000000033"/>
    <x v="1"/>
    <x v="0"/>
    <x v="1"/>
    <x v="8"/>
    <x v="0"/>
    <x v="1"/>
    <x v="0"/>
    <n v="-3866.86"/>
    <n v="-3929.77"/>
    <x v="0"/>
    <x v="0"/>
    <x v="0"/>
    <n v="23723.05"/>
    <n v="3866.86"/>
    <n v="0"/>
    <x v="0"/>
    <m/>
  </r>
  <r>
    <n v="28100"/>
    <n v="843"/>
    <d v="2001-09-18T00:00:00"/>
    <x v="9"/>
    <n v="9996593"/>
    <x v="8"/>
    <x v="0"/>
    <n v="3338.09"/>
    <n v="1100"/>
    <n v="1082.3900000000001"/>
    <n v="1100"/>
    <n v="3.0840000000000001"/>
    <n v="2.9"/>
    <x v="0"/>
    <n v="3190"/>
    <n v="-202.4"/>
    <n v="-199.1597600000002"/>
    <x v="1"/>
    <x v="0"/>
    <x v="1"/>
    <x v="8"/>
    <x v="0"/>
    <x v="1"/>
    <x v="0"/>
    <n v="-176.43"/>
    <n v="-179.3"/>
    <x v="0"/>
    <x v="10"/>
    <x v="0"/>
    <n v="1082.3900000000001"/>
    <n v="176.43"/>
    <n v="0"/>
    <x v="0"/>
    <m/>
  </r>
  <r>
    <n v="28112"/>
    <n v="825"/>
    <d v="2001-09-18T00:00:00"/>
    <x v="9"/>
    <n v="9995961"/>
    <x v="8"/>
    <x v="0"/>
    <n v="239380.61"/>
    <n v="65839"/>
    <n v="64785.01"/>
    <n v="65839"/>
    <n v="3.6949999999999998"/>
    <n v="2.9"/>
    <x v="0"/>
    <n v="190933.1"/>
    <n v="-52342.004999999997"/>
    <n v="-51504.082949999996"/>
    <x v="1"/>
    <x v="0"/>
    <x v="1"/>
    <x v="8"/>
    <x v="0"/>
    <x v="1"/>
    <x v="0"/>
    <n v="-50143.6"/>
    <n v="-50959.39"/>
    <x v="0"/>
    <x v="2"/>
    <x v="0"/>
    <n v="64785.01"/>
    <n v="50143.6"/>
    <n v="0"/>
    <x v="0"/>
    <m/>
  </r>
  <r>
    <n v="28115"/>
    <n v="825"/>
    <d v="2001-09-18T00:00:00"/>
    <x v="9"/>
    <n v="9995961"/>
    <x v="8"/>
    <x v="0"/>
    <n v="168372.49"/>
    <n v="46309"/>
    <n v="45567.66"/>
    <n v="46309"/>
    <n v="3.6949999999999998"/>
    <n v="2.9"/>
    <x v="0"/>
    <n v="134296.1"/>
    <n v="-36815.654999999999"/>
    <n v="-36226.289700000001"/>
    <x v="1"/>
    <x v="0"/>
    <x v="1"/>
    <x v="8"/>
    <x v="0"/>
    <x v="1"/>
    <x v="0"/>
    <n v="-35269.370000000003"/>
    <n v="-35843.17"/>
    <x v="0"/>
    <x v="0"/>
    <x v="0"/>
    <n v="45567.66"/>
    <n v="35269.370000000003"/>
    <n v="0"/>
    <x v="0"/>
    <m/>
  </r>
  <r>
    <n v="28116"/>
    <n v="825"/>
    <d v="2001-09-18T00:00:00"/>
    <x v="9"/>
    <n v="9995961"/>
    <x v="8"/>
    <x v="0"/>
    <n v="10725.75"/>
    <n v="2950"/>
    <n v="2902.77"/>
    <n v="2950"/>
    <n v="3.6949999999999998"/>
    <n v="2.9"/>
    <x v="0"/>
    <n v="8555"/>
    <n v="-2345.25"/>
    <n v="-2307.7021499999996"/>
    <x v="1"/>
    <x v="0"/>
    <x v="1"/>
    <x v="8"/>
    <x v="0"/>
    <x v="1"/>
    <x v="0"/>
    <n v="-2246.75"/>
    <n v="-2283.3000000000002"/>
    <x v="0"/>
    <x v="10"/>
    <x v="0"/>
    <n v="2902.77"/>
    <n v="2246.75"/>
    <n v="0"/>
    <x v="0"/>
    <m/>
  </r>
  <r>
    <n v="28134"/>
    <n v="823"/>
    <d v="2001-09-19T00:00:00"/>
    <x v="9"/>
    <n v="9995777"/>
    <x v="8"/>
    <x v="0"/>
    <n v="57651.45"/>
    <n v="16546"/>
    <n v="16281.12"/>
    <n v="16546"/>
    <n v="3.5409999999999999"/>
    <n v="2.9"/>
    <x v="0"/>
    <n v="47983.4"/>
    <n v="-10605.986000000001"/>
    <n v="-10436.197920000001"/>
    <x v="1"/>
    <x v="0"/>
    <x v="1"/>
    <x v="8"/>
    <x v="0"/>
    <x v="1"/>
    <x v="0"/>
    <n v="-10094.299999999999"/>
    <n v="-10258.52"/>
    <x v="0"/>
    <x v="2"/>
    <x v="0"/>
    <n v="16281.12"/>
    <n v="10094.299999999999"/>
    <n v="0"/>
    <x v="0"/>
    <m/>
  </r>
  <r>
    <n v="28136"/>
    <n v="856"/>
    <d v="2001-09-19T00:00:00"/>
    <x v="9"/>
    <n v="9996666"/>
    <x v="8"/>
    <x v="0"/>
    <n v="260868.49"/>
    <n v="83264"/>
    <n v="81931.06"/>
    <n v="83264"/>
    <n v="3.1840000000000002"/>
    <n v="2.9"/>
    <x v="0"/>
    <n v="241465.60000000001"/>
    <n v="-23646.976000000021"/>
    <n v="-23268.421040000019"/>
    <x v="1"/>
    <x v="0"/>
    <x v="1"/>
    <x v="8"/>
    <x v="0"/>
    <x v="1"/>
    <x v="0"/>
    <n v="-21547.87"/>
    <n v="-21898.43"/>
    <x v="0"/>
    <x v="0"/>
    <x v="0"/>
    <n v="81931.06"/>
    <n v="21547.87"/>
    <n v="0"/>
    <x v="0"/>
    <m/>
  </r>
  <r>
    <n v="28141"/>
    <n v="856"/>
    <d v="2001-09-19T00:00:00"/>
    <x v="9"/>
    <n v="9996666"/>
    <x v="8"/>
    <x v="0"/>
    <n v="6732.88"/>
    <n v="2149"/>
    <n v="2114.6"/>
    <n v="2149"/>
    <n v="3.1840000000000002"/>
    <n v="2.9"/>
    <x v="0"/>
    <n v="6232.1"/>
    <n v="-610.31600000000049"/>
    <n v="-600.54640000000052"/>
    <x v="1"/>
    <x v="0"/>
    <x v="1"/>
    <x v="8"/>
    <x v="0"/>
    <x v="1"/>
    <x v="0"/>
    <n v="-556.14"/>
    <n v="-565.19000000000005"/>
    <x v="0"/>
    <x v="7"/>
    <x v="0"/>
    <n v="2114.6"/>
    <n v="556.14"/>
    <n v="0"/>
    <x v="0"/>
    <m/>
  </r>
  <r>
    <n v="28143"/>
    <n v="856"/>
    <d v="2001-09-19T00:00:00"/>
    <x v="9"/>
    <n v="9996666"/>
    <x v="8"/>
    <x v="0"/>
    <n v="9543.2099999999991"/>
    <n v="3046"/>
    <n v="2997.24"/>
    <n v="3046"/>
    <n v="3.1840000000000002"/>
    <n v="2.9"/>
    <x v="0"/>
    <n v="8833.4"/>
    <n v="-865.06400000000076"/>
    <n v="-851.21616000000074"/>
    <x v="1"/>
    <x v="0"/>
    <x v="1"/>
    <x v="8"/>
    <x v="0"/>
    <x v="1"/>
    <x v="0"/>
    <n v="-788.27"/>
    <n v="-801.1"/>
    <x v="0"/>
    <x v="5"/>
    <x v="0"/>
    <n v="2997.24"/>
    <n v="788.27"/>
    <n v="0"/>
    <x v="0"/>
    <m/>
  </r>
  <r>
    <n v="28144"/>
    <n v="856"/>
    <d v="2001-09-19T00:00:00"/>
    <x v="9"/>
    <n v="9996666"/>
    <x v="8"/>
    <x v="0"/>
    <n v="1334.67"/>
    <n v="426"/>
    <n v="419.18"/>
    <n v="426"/>
    <n v="3.1840000000000002"/>
    <n v="2.9"/>
    <x v="0"/>
    <n v="1235.4000000000001"/>
    <n v="-120.98400000000011"/>
    <n v="-119.04712000000011"/>
    <x v="1"/>
    <x v="0"/>
    <x v="1"/>
    <x v="8"/>
    <x v="0"/>
    <x v="1"/>
    <x v="0"/>
    <n v="-110.24"/>
    <n v="-112.04"/>
    <x v="0"/>
    <x v="6"/>
    <x v="0"/>
    <n v="419.18"/>
    <n v="110.24"/>
    <n v="0"/>
    <x v="0"/>
    <m/>
  </r>
  <r>
    <n v="28333"/>
    <n v="879"/>
    <d v="2001-09-27T00:00:00"/>
    <x v="9"/>
    <n v="9996817"/>
    <x v="8"/>
    <x v="0"/>
    <n v="155639.01"/>
    <n v="53581"/>
    <n v="52723.24"/>
    <n v="53581"/>
    <n v="2.952"/>
    <n v="2.9"/>
    <x v="0"/>
    <n v="155384.9"/>
    <n v="-2786.2120000000023"/>
    <n v="-2741.6084800000021"/>
    <x v="1"/>
    <x v="0"/>
    <x v="1"/>
    <x v="8"/>
    <x v="0"/>
    <x v="1"/>
    <x v="0"/>
    <n v="-1634.42"/>
    <n v="-1661.01"/>
    <x v="0"/>
    <x v="0"/>
    <x v="0"/>
    <n v="52723.24"/>
    <n v="1634.42"/>
    <n v="0"/>
    <x v="0"/>
    <m/>
  </r>
  <r>
    <n v="28334"/>
    <n v="879"/>
    <d v="2001-09-27T00:00:00"/>
    <x v="9"/>
    <n v="9996817"/>
    <x v="8"/>
    <x v="0"/>
    <n v="16185.23"/>
    <n v="5572"/>
    <n v="5482.8"/>
    <n v="5572"/>
    <n v="2.952"/>
    <n v="2.9"/>
    <x v="0"/>
    <n v="16158.8"/>
    <n v="-289.74400000000026"/>
    <n v="-285.10560000000027"/>
    <x v="1"/>
    <x v="0"/>
    <x v="1"/>
    <x v="8"/>
    <x v="0"/>
    <x v="1"/>
    <x v="0"/>
    <n v="-169.97"/>
    <n v="-172.73"/>
    <x v="0"/>
    <x v="1"/>
    <x v="0"/>
    <n v="5482.8"/>
    <n v="169.97"/>
    <n v="0"/>
    <x v="0"/>
    <m/>
  </r>
  <r>
    <n v="25098"/>
    <n v="437"/>
    <d v="2001-06-07T00:00:00"/>
    <x v="10"/>
    <n v="9993933"/>
    <x v="0"/>
    <x v="0"/>
    <n v="37899.81"/>
    <n v="145674"/>
    <n v="143018.14000000001"/>
    <n v="145674"/>
    <n v="0.26500000000000001"/>
    <n v="0.17"/>
    <x v="0"/>
    <n v="24764.58"/>
    <n v="-13839.03"/>
    <n v="-13586.723300000001"/>
    <x v="0"/>
    <x v="0"/>
    <x v="0"/>
    <x v="0"/>
    <x v="0"/>
    <x v="1"/>
    <x v="0"/>
    <n v="-16447.09"/>
    <n v="-16752.509999999998"/>
    <x v="0"/>
    <x v="0"/>
    <x v="0"/>
    <n v="0"/>
    <n v="16447.09"/>
    <n v="143018.14000000001"/>
    <x v="0"/>
    <m/>
  </r>
  <r>
    <n v="25442"/>
    <n v="713"/>
    <d v="2001-06-29T00:00:00"/>
    <x v="10"/>
    <n v="9994234"/>
    <x v="0"/>
    <x v="0"/>
    <n v="30214.77"/>
    <n v="170977"/>
    <n v="167859.83"/>
    <n v="170977"/>
    <n v="0.18"/>
    <n v="0.17"/>
    <x v="0"/>
    <n v="29066.09"/>
    <n v="-1709.77"/>
    <n v="-1678.5982999999967"/>
    <x v="0"/>
    <x v="0"/>
    <x v="0"/>
    <x v="0"/>
    <x v="0"/>
    <x v="1"/>
    <x v="0"/>
    <n v="-5035.79"/>
    <n v="-5129.3100000000004"/>
    <x v="0"/>
    <x v="0"/>
    <x v="0"/>
    <n v="0"/>
    <n v="5035.79"/>
    <n v="167859.83"/>
    <x v="0"/>
    <m/>
  </r>
  <r>
    <n v="20890"/>
    <m/>
    <d v="2000-11-06T00:00:00"/>
    <x v="10"/>
    <n v="319933"/>
    <x v="3"/>
    <x v="0"/>
    <n v="-2.77"/>
    <n v="113"/>
    <n v="110.94"/>
    <n v="113"/>
    <n v="-2.5000000000000001E-2"/>
    <n v="-1.4999999999999999E-2"/>
    <x v="0"/>
    <n v="-1.6950000000000001"/>
    <n v="1.1299999999999999"/>
    <n v="1.1094000000000002"/>
    <x v="0"/>
    <x v="0"/>
    <x v="0"/>
    <x v="3"/>
    <x v="0"/>
    <x v="1"/>
    <x v="0"/>
    <n v="0"/>
    <n v="0"/>
    <x v="0"/>
    <x v="2"/>
    <x v="0"/>
    <n v="0"/>
    <n v="0"/>
    <n v="110.94"/>
    <x v="0"/>
    <s v="Sonat Financial Buy - N73427.B Input as Physical s/b Financi"/>
  </r>
  <r>
    <n v="27284"/>
    <n v="824"/>
    <d v="2001-08-20T00:00:00"/>
    <x v="10"/>
    <n v="9995964"/>
    <x v="3"/>
    <x v="0"/>
    <n v="-4099.21"/>
    <n v="334027"/>
    <n v="327937.18"/>
    <n v="334027"/>
    <n v="-1.2500000000000001E-2"/>
    <n v="-1.4999999999999999E-2"/>
    <x v="0"/>
    <n v="-5010.4049999999997"/>
    <n v="-835.0675"/>
    <n v="-819.84294999999952"/>
    <x v="0"/>
    <x v="0"/>
    <x v="0"/>
    <x v="3"/>
    <x v="0"/>
    <x v="1"/>
    <x v="0"/>
    <n v="-4099.21"/>
    <n v="-4175.34"/>
    <x v="0"/>
    <x v="2"/>
    <x v="0"/>
    <n v="0"/>
    <n v="4099.21"/>
    <n v="327937.18"/>
    <x v="0"/>
    <m/>
  </r>
  <r>
    <n v="9941"/>
    <m/>
    <d v="2000-07-07T00:00:00"/>
    <x v="10"/>
    <n v="319941"/>
    <x v="4"/>
    <x v="0"/>
    <n v="155.83000000000001"/>
    <n v="-3968"/>
    <n v="-3895.66"/>
    <n v="3968"/>
    <n v="-0.04"/>
    <n v="-0.05"/>
    <x v="0"/>
    <n v="198.4"/>
    <n v="39.68"/>
    <n v="38.956600000000009"/>
    <x v="0"/>
    <x v="0"/>
    <x v="0"/>
    <x v="4"/>
    <x v="0"/>
    <x v="0"/>
    <x v="0"/>
    <n v="97.39"/>
    <n v="99.2"/>
    <x v="0"/>
    <x v="0"/>
    <x v="0"/>
    <n v="0"/>
    <n v="-97.39"/>
    <n v="-3895.66"/>
    <x v="0"/>
    <s v="Tetco-ELA Sale Financial - N73425.A"/>
  </r>
  <r>
    <n v="9952"/>
    <m/>
    <d v="2000-07-07T00:00:00"/>
    <x v="10"/>
    <n v="319952"/>
    <x v="5"/>
    <x v="0"/>
    <n v="1482.78"/>
    <n v="3596"/>
    <n v="3530.44"/>
    <n v="3596"/>
    <n v="0.42"/>
    <n v="0.38"/>
    <x v="0"/>
    <n v="1366.48"/>
    <n v="-143.84"/>
    <n v="-141.21759999999992"/>
    <x v="0"/>
    <x v="0"/>
    <x v="0"/>
    <x v="5"/>
    <x v="0"/>
    <x v="1"/>
    <x v="0"/>
    <n v="-141.22"/>
    <n v="-143.84"/>
    <x v="0"/>
    <x v="0"/>
    <x v="0"/>
    <n v="0"/>
    <n v="141.22"/>
    <n v="3530.44"/>
    <x v="0"/>
    <s v="TetcoM3 Buy Financial - N73425.8"/>
  </r>
  <r>
    <n v="27285"/>
    <n v="822"/>
    <d v="2001-08-20T00:00:00"/>
    <x v="10"/>
    <n v="9995965"/>
    <x v="6"/>
    <x v="0"/>
    <n v="6204.39"/>
    <n v="87167"/>
    <n v="85577.81"/>
    <n v="87167"/>
    <n v="7.2499999999999995E-2"/>
    <n v="4.4999999999999998E-2"/>
    <x v="0"/>
    <n v="3922.5149999999999"/>
    <n v="-2397.0924999999997"/>
    <n v="-2353.3897749999996"/>
    <x v="0"/>
    <x v="0"/>
    <x v="0"/>
    <x v="6"/>
    <x v="0"/>
    <x v="1"/>
    <x v="0"/>
    <n v="-2781.28"/>
    <n v="-2832.93"/>
    <x v="0"/>
    <x v="2"/>
    <x v="0"/>
    <n v="0"/>
    <n v="2781.28"/>
    <n v="85577.81"/>
    <x v="0"/>
    <m/>
  </r>
  <r>
    <n v="22124"/>
    <n v="218"/>
    <d v="2001-01-17T00:00:00"/>
    <x v="10"/>
    <n v="9991378"/>
    <x v="8"/>
    <x v="0"/>
    <n v="-537223.72"/>
    <n v="-120000"/>
    <n v="-117812.22"/>
    <n v="120000"/>
    <n v="4.5599999999999996"/>
    <n v="2.89"/>
    <x v="0"/>
    <n v="-346800"/>
    <n v="200400"/>
    <n v="196746.40739999994"/>
    <x v="1"/>
    <x v="0"/>
    <x v="1"/>
    <x v="8"/>
    <x v="0"/>
    <x v="0"/>
    <x v="0"/>
    <n v="190148.92"/>
    <n v="193680"/>
    <x v="0"/>
    <x v="2"/>
    <x v="0"/>
    <n v="-117812.22"/>
    <n v="-190148.92"/>
    <n v="0"/>
    <x v="0"/>
    <s v="DS #000218"/>
  </r>
  <r>
    <n v="24215"/>
    <n v="409"/>
    <d v="2001-04-18T00:00:00"/>
    <x v="10"/>
    <n v="9993176"/>
    <x v="8"/>
    <x v="0"/>
    <n v="-155984.75"/>
    <n v="-34713"/>
    <n v="-34080.129999999997"/>
    <n v="34713"/>
    <n v="4.577"/>
    <n v="2.89"/>
    <x v="0"/>
    <n v="-100320.57"/>
    <n v="58560.830999999991"/>
    <n v="57493.179309999992"/>
    <x v="1"/>
    <x v="0"/>
    <x v="1"/>
    <x v="8"/>
    <x v="0"/>
    <x v="0"/>
    <x v="0"/>
    <n v="55584.69"/>
    <n v="56616.9"/>
    <x v="0"/>
    <x v="1"/>
    <x v="0"/>
    <n v="-34080.129999999997"/>
    <n v="-55584.69"/>
    <n v="0"/>
    <x v="0"/>
    <s v="DS #000409"/>
  </r>
  <r>
    <n v="25042"/>
    <n v="352"/>
    <d v="2001-06-05T00:00:00"/>
    <x v="10"/>
    <n v="9992828"/>
    <x v="8"/>
    <x v="0"/>
    <n v="-203644.67"/>
    <n v="-45739"/>
    <n v="-44905.11"/>
    <n v="45739"/>
    <n v="4.5350000000000001"/>
    <n v="2.89"/>
    <x v="0"/>
    <n v="-132185.71"/>
    <n v="75240.654999999999"/>
    <n v="73868.90595"/>
    <x v="1"/>
    <x v="0"/>
    <x v="1"/>
    <x v="8"/>
    <x v="0"/>
    <x v="0"/>
    <x v="0"/>
    <n v="71354.22"/>
    <n v="72679.27"/>
    <x v="0"/>
    <x v="3"/>
    <x v="0"/>
    <n v="-44905.11"/>
    <n v="-71354.22"/>
    <n v="0"/>
    <x v="0"/>
    <s v="DS #000352"/>
  </r>
  <r>
    <n v="25058"/>
    <n v="438"/>
    <d v="2001-06-06T00:00:00"/>
    <x v="10"/>
    <n v="9993419"/>
    <x v="8"/>
    <x v="0"/>
    <n v="-110906.2"/>
    <n v="-24622"/>
    <n v="-24173.1"/>
    <n v="24622"/>
    <n v="4.5880000000000001"/>
    <n v="2.89"/>
    <x v="0"/>
    <n v="-71157.58"/>
    <n v="41808.155999999995"/>
    <n v="41045.923799999997"/>
    <x v="1"/>
    <x v="0"/>
    <x v="1"/>
    <x v="8"/>
    <x v="0"/>
    <x v="0"/>
    <x v="0"/>
    <n v="39692.239999999998"/>
    <n v="40429.32"/>
    <x v="0"/>
    <x v="0"/>
    <x v="0"/>
    <n v="-24173.1"/>
    <n v="-39692.239999999998"/>
    <n v="0"/>
    <x v="0"/>
    <s v="DS #000438"/>
  </r>
  <r>
    <n v="26682"/>
    <n v="730"/>
    <d v="2001-07-11T00:00:00"/>
    <x v="10"/>
    <n v="9995474"/>
    <x v="8"/>
    <x v="0"/>
    <n v="-261837.66"/>
    <n v="-70000"/>
    <n v="-68723.789999999994"/>
    <n v="70000"/>
    <n v="3.81"/>
    <n v="2.89"/>
    <x v="0"/>
    <n v="-202300"/>
    <n v="64400"/>
    <n v="63225.886799999986"/>
    <x v="1"/>
    <x v="0"/>
    <x v="1"/>
    <x v="8"/>
    <x v="0"/>
    <x v="0"/>
    <x v="0"/>
    <n v="59377.36"/>
    <n v="60480"/>
    <x v="0"/>
    <x v="1"/>
    <x v="0"/>
    <n v="-68723.789999999994"/>
    <n v="-59377.36"/>
    <n v="0"/>
    <x v="0"/>
    <m/>
  </r>
  <r>
    <n v="28125"/>
    <n v="833"/>
    <d v="2001-09-19T00:00:00"/>
    <x v="10"/>
    <n v="9996553"/>
    <x v="8"/>
    <x v="0"/>
    <n v="-196323.07"/>
    <n v="-55240"/>
    <n v="-54232.89"/>
    <n v="55240"/>
    <n v="3.62"/>
    <n v="2.89"/>
    <x v="0"/>
    <n v="-159643.6"/>
    <n v="40325.199999999997"/>
    <n v="39590.009699999995"/>
    <x v="1"/>
    <x v="0"/>
    <x v="1"/>
    <x v="8"/>
    <x v="0"/>
    <x v="0"/>
    <x v="0"/>
    <n v="36552.97"/>
    <n v="37231.760000000002"/>
    <x v="0"/>
    <x v="4"/>
    <x v="0"/>
    <n v="-54232.89"/>
    <n v="-36552.97"/>
    <n v="0"/>
    <x v="0"/>
    <m/>
  </r>
  <r>
    <n v="28126"/>
    <n v="833"/>
    <d v="2001-09-19T00:00:00"/>
    <x v="10"/>
    <n v="9996553"/>
    <x v="8"/>
    <x v="0"/>
    <n v="-53949.75"/>
    <n v="-15180"/>
    <n v="-14903.25"/>
    <n v="15180"/>
    <n v="3.62"/>
    <n v="2.89"/>
    <x v="0"/>
    <n v="-43870.2"/>
    <n v="11081.4"/>
    <n v="10879.372499999999"/>
    <x v="1"/>
    <x v="0"/>
    <x v="1"/>
    <x v="8"/>
    <x v="0"/>
    <x v="0"/>
    <x v="0"/>
    <n v="10044.790000000001"/>
    <n v="10231.32"/>
    <x v="0"/>
    <x v="1"/>
    <x v="0"/>
    <n v="-14903.25"/>
    <n v="-10044.790000000001"/>
    <n v="0"/>
    <x v="0"/>
    <m/>
  </r>
  <r>
    <n v="28457"/>
    <n v="917"/>
    <d v="2001-10-16T00:00:00"/>
    <x v="10"/>
    <n v="9996946"/>
    <x v="8"/>
    <x v="0"/>
    <n v="-2996848.33"/>
    <n v="-1000000"/>
    <n v="-981768.49"/>
    <n v="1000000"/>
    <n v="3.0525000000000002"/>
    <n v="2.89"/>
    <x v="0"/>
    <n v="-2890000"/>
    <n v="162500"/>
    <n v="159537.37962500009"/>
    <x v="1"/>
    <x v="0"/>
    <x v="1"/>
    <x v="8"/>
    <x v="0"/>
    <x v="0"/>
    <x v="0"/>
    <n v="104558.34"/>
    <n v="106500"/>
    <x v="0"/>
    <x v="1"/>
    <x v="0"/>
    <n v="-981768.49"/>
    <n v="-104558.34"/>
    <n v="0"/>
    <x v="0"/>
    <m/>
  </r>
  <r>
    <n v="28463"/>
    <n v="919"/>
    <d v="2001-10-18T00:00:00"/>
    <x v="10"/>
    <n v="9996952"/>
    <x v="8"/>
    <x v="0"/>
    <n v="-587097.56000000006"/>
    <n v="-200000"/>
    <n v="-196353.7"/>
    <n v="200000"/>
    <n v="2.99"/>
    <n v="2.89"/>
    <x v="0"/>
    <n v="-578000"/>
    <n v="20000"/>
    <n v="19635.37"/>
    <x v="1"/>
    <x v="0"/>
    <x v="1"/>
    <x v="8"/>
    <x v="0"/>
    <x v="0"/>
    <x v="0"/>
    <n v="8639.56"/>
    <n v="8800"/>
    <x v="0"/>
    <x v="1"/>
    <x v="0"/>
    <n v="-196353.7"/>
    <n v="-8639.56"/>
    <n v="0"/>
    <x v="0"/>
    <m/>
  </r>
  <r>
    <n v="28523"/>
    <n v="926"/>
    <d v="2001-10-24T00:00:00"/>
    <x v="10"/>
    <n v="9996990"/>
    <x v="8"/>
    <x v="0"/>
    <n v="-1380611.95"/>
    <n v="-450000"/>
    <n v="-441795.82"/>
    <n v="450000"/>
    <n v="3.125"/>
    <n v="2.89"/>
    <x v="0"/>
    <n v="-1300500"/>
    <n v="105750"/>
    <n v="103822.01769999995"/>
    <x v="1"/>
    <x v="0"/>
    <x v="1"/>
    <x v="8"/>
    <x v="0"/>
    <x v="0"/>
    <x v="0"/>
    <n v="79081.45"/>
    <n v="80550"/>
    <x v="0"/>
    <x v="1"/>
    <x v="0"/>
    <n v="-441795.82"/>
    <n v="-79081.45"/>
    <n v="0"/>
    <x v="0"/>
    <m/>
  </r>
  <r>
    <n v="9917"/>
    <m/>
    <d v="2000-07-07T00:00:00"/>
    <x v="10"/>
    <n v="319917"/>
    <x v="8"/>
    <x v="0"/>
    <n v="297.2"/>
    <n v="113"/>
    <n v="110.94"/>
    <n v="113"/>
    <n v="2.6789000000000001"/>
    <n v="2.91"/>
    <x v="0"/>
    <n v="328.83"/>
    <n v="26.114300000000011"/>
    <n v="25.638234000000008"/>
    <x v="1"/>
    <x v="0"/>
    <x v="1"/>
    <x v="8"/>
    <x v="0"/>
    <x v="1"/>
    <x v="0"/>
    <n v="29.63"/>
    <n v="30.18"/>
    <x v="0"/>
    <x v="0"/>
    <x v="0"/>
    <n v="110.94"/>
    <n v="-29.63"/>
    <n v="0"/>
    <x v="0"/>
    <s v="Nymex Buy N73425.1"/>
  </r>
  <r>
    <n v="22243"/>
    <n v="231"/>
    <d v="2001-01-26T00:00:00"/>
    <x v="10"/>
    <n v="9991399"/>
    <x v="8"/>
    <x v="0"/>
    <n v="42657.84"/>
    <n v="10000"/>
    <n v="9817.68"/>
    <n v="10000"/>
    <n v="4.3449999999999998"/>
    <n v="2.91"/>
    <x v="0"/>
    <n v="29100"/>
    <n v="-14350"/>
    <n v="-14088.370799999997"/>
    <x v="1"/>
    <x v="0"/>
    <x v="1"/>
    <x v="8"/>
    <x v="0"/>
    <x v="1"/>
    <x v="0"/>
    <n v="-13734.94"/>
    <n v="-13990"/>
    <x v="0"/>
    <x v="2"/>
    <x v="0"/>
    <n v="9817.68"/>
    <n v="13734.94"/>
    <n v="0"/>
    <x v="0"/>
    <s v="DS #000231"/>
  </r>
  <r>
    <n v="22256"/>
    <n v="191"/>
    <d v="2001-01-26T00:00:00"/>
    <x v="10"/>
    <n v="9991338"/>
    <x v="8"/>
    <x v="0"/>
    <n v="426087.53"/>
    <n v="100000"/>
    <n v="98176.85"/>
    <n v="100000"/>
    <n v="4.34"/>
    <n v="2.91"/>
    <x v="0"/>
    <n v="291000"/>
    <n v="-143000"/>
    <n v="-140392.89549999998"/>
    <x v="1"/>
    <x v="0"/>
    <x v="1"/>
    <x v="8"/>
    <x v="0"/>
    <x v="1"/>
    <x v="0"/>
    <n v="-136858.53"/>
    <n v="-139400"/>
    <x v="0"/>
    <x v="2"/>
    <x v="0"/>
    <n v="98176.85"/>
    <n v="136858.53"/>
    <n v="0"/>
    <x v="0"/>
    <s v="DS #000191"/>
  </r>
  <r>
    <n v="22259"/>
    <n v="208"/>
    <d v="2001-01-26T00:00:00"/>
    <x v="10"/>
    <n v="9991361"/>
    <x v="8"/>
    <x v="0"/>
    <n v="272440.76"/>
    <n v="60000"/>
    <n v="58906.11"/>
    <n v="60000"/>
    <n v="4.625"/>
    <n v="2.91"/>
    <x v="0"/>
    <n v="174600"/>
    <n v="-102900"/>
    <n v="-101023.97864999999"/>
    <x v="1"/>
    <x v="0"/>
    <x v="1"/>
    <x v="8"/>
    <x v="0"/>
    <x v="1"/>
    <x v="0"/>
    <n v="-98903.360000000001"/>
    <n v="-100740"/>
    <x v="0"/>
    <x v="2"/>
    <x v="0"/>
    <n v="58906.11"/>
    <n v="98903.360000000001"/>
    <n v="0"/>
    <x v="0"/>
    <s v="DS #000208"/>
  </r>
  <r>
    <n v="22260"/>
    <n v="208"/>
    <d v="2001-01-26T00:00:00"/>
    <x v="10"/>
    <n v="9991361"/>
    <x v="8"/>
    <x v="0"/>
    <n v="45406.79"/>
    <n v="10000"/>
    <n v="9817.68"/>
    <n v="10000"/>
    <n v="4.625"/>
    <n v="2.91"/>
    <x v="0"/>
    <n v="29100"/>
    <n v="-17150"/>
    <n v="-16837.321199999998"/>
    <x v="1"/>
    <x v="0"/>
    <x v="1"/>
    <x v="8"/>
    <x v="0"/>
    <x v="1"/>
    <x v="0"/>
    <n v="-16483.89"/>
    <n v="-16790"/>
    <x v="0"/>
    <x v="0"/>
    <x v="0"/>
    <n v="9817.68"/>
    <n v="16483.89"/>
    <n v="0"/>
    <x v="0"/>
    <s v="DS #000208"/>
  </r>
  <r>
    <n v="22261"/>
    <n v="208"/>
    <d v="2001-01-26T00:00:00"/>
    <x v="10"/>
    <n v="9991361"/>
    <x v="8"/>
    <x v="0"/>
    <n v="181627.17"/>
    <n v="40000"/>
    <n v="39270.74"/>
    <n v="40000"/>
    <n v="4.625"/>
    <n v="2.91"/>
    <x v="0"/>
    <n v="116400"/>
    <n v="-68600"/>
    <n v="-67349.319099999993"/>
    <x v="1"/>
    <x v="0"/>
    <x v="1"/>
    <x v="8"/>
    <x v="0"/>
    <x v="1"/>
    <x v="0"/>
    <n v="-65935.570000000007"/>
    <n v="-67160"/>
    <x v="0"/>
    <x v="0"/>
    <x v="0"/>
    <n v="39270.74"/>
    <n v="65935.570000000007"/>
    <n v="0"/>
    <x v="0"/>
    <s v="DS #000208"/>
  </r>
  <r>
    <n v="22570"/>
    <n v="295"/>
    <d v="2001-02-16T00:00:00"/>
    <x v="10"/>
    <n v="9991566"/>
    <x v="8"/>
    <x v="0"/>
    <n v="219670.7"/>
    <n v="50000"/>
    <n v="49088.42"/>
    <n v="50000"/>
    <n v="4.4749999999999996"/>
    <n v="2.91"/>
    <x v="0"/>
    <n v="145500"/>
    <n v="-78250"/>
    <n v="-76823.377299999978"/>
    <x v="1"/>
    <x v="0"/>
    <x v="1"/>
    <x v="8"/>
    <x v="0"/>
    <x v="1"/>
    <x v="0"/>
    <n v="-75056.2"/>
    <n v="-76450"/>
    <x v="0"/>
    <x v="2"/>
    <x v="0"/>
    <n v="49088.42"/>
    <n v="75056.2"/>
    <n v="0"/>
    <x v="0"/>
    <s v="DS #000295"/>
  </r>
  <r>
    <n v="22571"/>
    <n v="295"/>
    <d v="2001-02-16T00:00:00"/>
    <x v="10"/>
    <n v="9991566"/>
    <x v="8"/>
    <x v="0"/>
    <n v="219670.7"/>
    <n v="50000"/>
    <n v="49088.42"/>
    <n v="50000"/>
    <n v="4.4749999999999996"/>
    <n v="2.91"/>
    <x v="0"/>
    <n v="145500"/>
    <n v="-78250"/>
    <n v="-76823.377299999978"/>
    <x v="1"/>
    <x v="0"/>
    <x v="1"/>
    <x v="8"/>
    <x v="0"/>
    <x v="1"/>
    <x v="0"/>
    <n v="-75056.2"/>
    <n v="-76450"/>
    <x v="0"/>
    <x v="0"/>
    <x v="0"/>
    <n v="49088.42"/>
    <n v="75056.2"/>
    <n v="0"/>
    <x v="0"/>
    <s v="DS #000295"/>
  </r>
  <r>
    <n v="22572"/>
    <n v="295"/>
    <d v="2001-02-16T00:00:00"/>
    <x v="10"/>
    <n v="9991566"/>
    <x v="8"/>
    <x v="0"/>
    <n v="329506.05"/>
    <n v="75000"/>
    <n v="73632.639999999999"/>
    <n v="75000"/>
    <n v="4.4749999999999996"/>
    <n v="2.91"/>
    <x v="0"/>
    <n v="218250"/>
    <n v="-117375"/>
    <n v="-115235.08159999996"/>
    <x v="1"/>
    <x v="0"/>
    <x v="1"/>
    <x v="8"/>
    <x v="0"/>
    <x v="1"/>
    <x v="0"/>
    <n v="-112584.3"/>
    <n v="-114675"/>
    <x v="0"/>
    <x v="0"/>
    <x v="0"/>
    <n v="73632.639999999999"/>
    <n v="112584.3"/>
    <n v="0"/>
    <x v="0"/>
    <s v="DS #000295"/>
  </r>
  <r>
    <n v="22573"/>
    <n v="295"/>
    <d v="2001-02-16T00:00:00"/>
    <x v="10"/>
    <n v="9991566"/>
    <x v="8"/>
    <x v="0"/>
    <n v="197703.63"/>
    <n v="45000"/>
    <n v="44179.58"/>
    <n v="45000"/>
    <n v="4.4749999999999996"/>
    <n v="2.91"/>
    <x v="0"/>
    <n v="130950"/>
    <n v="-70425"/>
    <n v="-69141.042699999976"/>
    <x v="1"/>
    <x v="0"/>
    <x v="1"/>
    <x v="8"/>
    <x v="0"/>
    <x v="1"/>
    <x v="0"/>
    <n v="-67550.58"/>
    <n v="-68805"/>
    <x v="0"/>
    <x v="3"/>
    <x v="0"/>
    <n v="44179.58"/>
    <n v="67550.58"/>
    <n v="0"/>
    <x v="0"/>
    <s v="DS #000295"/>
  </r>
  <r>
    <n v="22574"/>
    <n v="295"/>
    <d v="2001-02-16T00:00:00"/>
    <x v="10"/>
    <n v="9991566"/>
    <x v="8"/>
    <x v="0"/>
    <n v="21967.07"/>
    <n v="5000"/>
    <n v="4908.84"/>
    <n v="5000"/>
    <n v="4.4749999999999996"/>
    <n v="2.91"/>
    <x v="0"/>
    <n v="14550"/>
    <n v="-7825"/>
    <n v="-7682.3345999999974"/>
    <x v="1"/>
    <x v="0"/>
    <x v="1"/>
    <x v="8"/>
    <x v="0"/>
    <x v="1"/>
    <x v="0"/>
    <n v="-7505.62"/>
    <n v="-7645"/>
    <x v="0"/>
    <x v="5"/>
    <x v="0"/>
    <n v="4908.84"/>
    <n v="7505.62"/>
    <n v="0"/>
    <x v="0"/>
    <s v="DS #000295"/>
  </r>
  <r>
    <n v="22576"/>
    <n v="295"/>
    <d v="2001-02-16T00:00:00"/>
    <x v="10"/>
    <n v="9991566"/>
    <x v="8"/>
    <x v="0"/>
    <n v="483275.54"/>
    <n v="110000"/>
    <n v="107994.53"/>
    <n v="110000"/>
    <n v="4.4749999999999996"/>
    <n v="2.91"/>
    <x v="0"/>
    <n v="320100"/>
    <n v="-172150"/>
    <n v="-169011.43944999995"/>
    <x v="1"/>
    <x v="0"/>
    <x v="1"/>
    <x v="8"/>
    <x v="0"/>
    <x v="1"/>
    <x v="0"/>
    <n v="-165123.64000000001"/>
    <n v="-168190"/>
    <x v="0"/>
    <x v="0"/>
    <x v="0"/>
    <n v="107994.53"/>
    <n v="165123.64000000001"/>
    <n v="0"/>
    <x v="0"/>
    <s v="DS #000295"/>
  </r>
  <r>
    <n v="22640"/>
    <n v="304"/>
    <d v="2001-02-20T00:00:00"/>
    <x v="10"/>
    <n v="9991589"/>
    <x v="8"/>
    <x v="0"/>
    <n v="285252.84000000003"/>
    <n v="65000"/>
    <n v="63814.95"/>
    <n v="65000"/>
    <n v="4.47"/>
    <n v="2.91"/>
    <x v="0"/>
    <n v="189150"/>
    <n v="-101400"/>
    <n v="-99551.321999999971"/>
    <x v="1"/>
    <x v="0"/>
    <x v="1"/>
    <x v="8"/>
    <x v="0"/>
    <x v="1"/>
    <x v="0"/>
    <n v="-97253.99"/>
    <n v="-99060"/>
    <x v="0"/>
    <x v="2"/>
    <x v="0"/>
    <n v="63814.95"/>
    <n v="97253.99"/>
    <n v="0"/>
    <x v="0"/>
    <s v="DS #000304"/>
  </r>
  <r>
    <n v="22641"/>
    <n v="304"/>
    <d v="2001-02-20T00:00:00"/>
    <x v="10"/>
    <n v="9991589"/>
    <x v="8"/>
    <x v="0"/>
    <n v="109712.63"/>
    <n v="25000"/>
    <n v="24544.21"/>
    <n v="25000"/>
    <n v="4.47"/>
    <n v="2.91"/>
    <x v="0"/>
    <n v="72750"/>
    <n v="-39000"/>
    <n v="-38288.967599999989"/>
    <x v="1"/>
    <x v="0"/>
    <x v="1"/>
    <x v="8"/>
    <x v="0"/>
    <x v="1"/>
    <x v="0"/>
    <n v="-37405.379999999997"/>
    <n v="-38100"/>
    <x v="0"/>
    <x v="0"/>
    <x v="0"/>
    <n v="24544.21"/>
    <n v="37405.379999999997"/>
    <n v="0"/>
    <x v="0"/>
    <s v="DS#000304"/>
  </r>
  <r>
    <n v="23777"/>
    <n v="347"/>
    <d v="2001-03-19T00:00:00"/>
    <x v="10"/>
    <n v="9992814"/>
    <x v="8"/>
    <x v="0"/>
    <n v="166891.34"/>
    <n v="37717"/>
    <n v="37029.360000000001"/>
    <n v="37717"/>
    <n v="4.5069999999999997"/>
    <n v="2.91"/>
    <x v="0"/>
    <n v="109756.47"/>
    <n v="-60234.048999999985"/>
    <n v="-59135.887919999986"/>
    <x v="1"/>
    <x v="0"/>
    <x v="1"/>
    <x v="8"/>
    <x v="0"/>
    <x v="1"/>
    <x v="0"/>
    <n v="-57802.83"/>
    <n v="-58876.24"/>
    <x v="0"/>
    <x v="2"/>
    <x v="0"/>
    <n v="37029.360000000001"/>
    <n v="57802.83"/>
    <n v="0"/>
    <x v="0"/>
    <s v="DS #000347"/>
  </r>
  <r>
    <n v="23778"/>
    <n v="347"/>
    <d v="2001-03-19T00:00:00"/>
    <x v="10"/>
    <n v="9992814"/>
    <x v="8"/>
    <x v="0"/>
    <n v="75222.12"/>
    <n v="17000"/>
    <n v="16690.060000000001"/>
    <n v="17000"/>
    <n v="4.5069999999999997"/>
    <n v="2.91"/>
    <x v="0"/>
    <n v="49470"/>
    <n v="-27149"/>
    <n v="-26654.025819999995"/>
    <x v="1"/>
    <x v="0"/>
    <x v="1"/>
    <x v="8"/>
    <x v="0"/>
    <x v="1"/>
    <x v="0"/>
    <n v="-26053.19"/>
    <n v="-26537"/>
    <x v="0"/>
    <x v="0"/>
    <x v="0"/>
    <n v="16690.060000000001"/>
    <n v="26053.19"/>
    <n v="0"/>
    <x v="0"/>
    <s v="DS #000347"/>
  </r>
  <r>
    <n v="23779"/>
    <n v="347"/>
    <d v="2001-03-19T00:00:00"/>
    <x v="10"/>
    <n v="9992814"/>
    <x v="8"/>
    <x v="0"/>
    <n v="5752.28"/>
    <n v="1300"/>
    <n v="1276.3"/>
    <n v="1300"/>
    <n v="4.5069999999999997"/>
    <n v="2.91"/>
    <x v="0"/>
    <n v="3783"/>
    <n v="-2076.1"/>
    <n v="-2038.2510999999993"/>
    <x v="1"/>
    <x v="0"/>
    <x v="1"/>
    <x v="8"/>
    <x v="0"/>
    <x v="1"/>
    <x v="0"/>
    <n v="-1992.3"/>
    <n v="-2029.3"/>
    <x v="0"/>
    <x v="0"/>
    <x v="0"/>
    <n v="1276.3"/>
    <n v="1992.3"/>
    <n v="0"/>
    <x v="0"/>
    <s v="DS #000347"/>
  </r>
  <r>
    <n v="23781"/>
    <n v="347"/>
    <d v="2001-03-19T00:00:00"/>
    <x v="10"/>
    <n v="9992814"/>
    <x v="8"/>
    <x v="0"/>
    <n v="47345.69"/>
    <n v="10700"/>
    <n v="10504.92"/>
    <n v="10700"/>
    <n v="4.5069999999999997"/>
    <n v="2.91"/>
    <x v="0"/>
    <n v="31137"/>
    <n v="-17087.900000000001"/>
    <n v="-16776.357239999994"/>
    <x v="1"/>
    <x v="0"/>
    <x v="1"/>
    <x v="8"/>
    <x v="0"/>
    <x v="1"/>
    <x v="0"/>
    <n v="-16398.18"/>
    <n v="-16702.7"/>
    <x v="0"/>
    <x v="2"/>
    <x v="0"/>
    <n v="10504.92"/>
    <n v="16398.18"/>
    <n v="0"/>
    <x v="0"/>
    <s v="DS #000347"/>
  </r>
  <r>
    <n v="23783"/>
    <n v="347"/>
    <d v="2001-03-19T00:00:00"/>
    <x v="10"/>
    <n v="9992814"/>
    <x v="8"/>
    <x v="0"/>
    <n v="17699.32"/>
    <n v="4000"/>
    <n v="3927.07"/>
    <n v="4000"/>
    <n v="4.5069999999999997"/>
    <n v="2.91"/>
    <x v="0"/>
    <n v="11640"/>
    <n v="-6388"/>
    <n v="-6271.530789999998"/>
    <x v="1"/>
    <x v="0"/>
    <x v="1"/>
    <x v="8"/>
    <x v="0"/>
    <x v="1"/>
    <x v="0"/>
    <n v="-6130.16"/>
    <n v="-6244"/>
    <x v="0"/>
    <x v="2"/>
    <x v="0"/>
    <n v="3927.07"/>
    <n v="6130.16"/>
    <n v="0"/>
    <x v="0"/>
    <s v="DS #000347"/>
  </r>
  <r>
    <n v="23799"/>
    <n v="348"/>
    <d v="2001-03-19T00:00:00"/>
    <x v="10"/>
    <n v="9992815"/>
    <x v="8"/>
    <x v="0"/>
    <n v="100224.3"/>
    <n v="22236"/>
    <n v="21830.6"/>
    <n v="22236"/>
    <n v="4.5910000000000002"/>
    <n v="2.91"/>
    <x v="0"/>
    <n v="64706.76"/>
    <n v="-37378.716"/>
    <n v="-36697.238599999997"/>
    <x v="1"/>
    <x v="0"/>
    <x v="1"/>
    <x v="8"/>
    <x v="0"/>
    <x v="1"/>
    <x v="0"/>
    <n v="-35911.339999999997"/>
    <n v="-36578.22"/>
    <x v="0"/>
    <x v="0"/>
    <x v="0"/>
    <n v="21830.6"/>
    <n v="35911.339999999997"/>
    <n v="0"/>
    <x v="0"/>
    <s v="DS #000348"/>
  </r>
  <r>
    <n v="23919"/>
    <n v="359"/>
    <d v="2001-03-30T00:00:00"/>
    <x v="10"/>
    <n v="9992882"/>
    <x v="8"/>
    <x v="0"/>
    <n v="21492.9"/>
    <n v="4755"/>
    <n v="4668.3100000000004"/>
    <n v="4755"/>
    <n v="4.6040000000000001"/>
    <n v="2.91"/>
    <x v="0"/>
    <n v="13837.05"/>
    <n v="-8054.97"/>
    <n v="-7908.1171400000003"/>
    <x v="1"/>
    <x v="0"/>
    <x v="1"/>
    <x v="8"/>
    <x v="0"/>
    <x v="1"/>
    <x v="0"/>
    <n v="-7740.06"/>
    <n v="-7883.79"/>
    <x v="0"/>
    <x v="5"/>
    <x v="0"/>
    <n v="4668.3100000000004"/>
    <n v="7740.06"/>
    <n v="0"/>
    <x v="0"/>
    <s v="DS #000359"/>
  </r>
  <r>
    <n v="24140"/>
    <n v="404"/>
    <d v="2001-04-11T00:00:00"/>
    <x v="10"/>
    <n v="9993134"/>
    <x v="8"/>
    <x v="0"/>
    <n v="112546.01"/>
    <n v="24600"/>
    <n v="24151.5"/>
    <n v="24600"/>
    <n v="4.66"/>
    <n v="2.91"/>
    <x v="0"/>
    <n v="71586"/>
    <n v="-43050"/>
    <n v="-42265.125"/>
    <x v="1"/>
    <x v="0"/>
    <x v="1"/>
    <x v="8"/>
    <x v="0"/>
    <x v="1"/>
    <x v="0"/>
    <n v="-41395.68"/>
    <n v="-42164.4"/>
    <x v="0"/>
    <x v="0"/>
    <x v="0"/>
    <n v="24151.5"/>
    <n v="41395.68"/>
    <n v="0"/>
    <x v="0"/>
    <s v="DS #000404"/>
  </r>
  <r>
    <n v="24193"/>
    <n v="408"/>
    <d v="2001-04-17T00:00:00"/>
    <x v="10"/>
    <n v="9993174"/>
    <x v="8"/>
    <x v="0"/>
    <n v="181112.46"/>
    <n v="38788"/>
    <n v="38080.839999999997"/>
    <n v="38788"/>
    <n v="4.7560000000000002"/>
    <n v="2.91"/>
    <x v="0"/>
    <n v="112873.08"/>
    <n v="-71602.648000000001"/>
    <n v="-70297.230639999994"/>
    <x v="1"/>
    <x v="0"/>
    <x v="1"/>
    <x v="8"/>
    <x v="0"/>
    <x v="1"/>
    <x v="0"/>
    <n v="-68926.31"/>
    <n v="-70206.28"/>
    <x v="0"/>
    <x v="0"/>
    <x v="0"/>
    <n v="38080.839999999997"/>
    <n v="68926.31"/>
    <n v="0"/>
    <x v="0"/>
    <s v="DS #000408"/>
  </r>
  <r>
    <n v="24224"/>
    <n v="412"/>
    <d v="2001-04-18T00:00:00"/>
    <x v="10"/>
    <n v="9993198"/>
    <x v="8"/>
    <x v="0"/>
    <n v="142119.92000000001"/>
    <n v="31225"/>
    <n v="30655.72"/>
    <n v="31225"/>
    <n v="4.6360000000000001"/>
    <n v="2.91"/>
    <x v="0"/>
    <n v="90864.75"/>
    <n v="-53894.35"/>
    <n v="-52911.772720000001"/>
    <x v="1"/>
    <x v="0"/>
    <x v="1"/>
    <x v="8"/>
    <x v="0"/>
    <x v="1"/>
    <x v="0"/>
    <n v="-51808.17"/>
    <n v="-52770.25"/>
    <x v="0"/>
    <x v="2"/>
    <x v="0"/>
    <n v="30655.72"/>
    <n v="51808.17"/>
    <n v="0"/>
    <x v="0"/>
    <s v="DS#000412"/>
  </r>
  <r>
    <n v="24448"/>
    <n v="404"/>
    <d v="2001-04-26T00:00:00"/>
    <x v="10"/>
    <n v="9993133"/>
    <x v="8"/>
    <x v="0"/>
    <n v="155551.4"/>
    <n v="34000"/>
    <n v="33380.129999999997"/>
    <n v="34000"/>
    <n v="4.66"/>
    <n v="2.91"/>
    <x v="0"/>
    <n v="98940"/>
    <n v="-59500"/>
    <n v="-58415.227499999994"/>
    <x v="1"/>
    <x v="0"/>
    <x v="1"/>
    <x v="8"/>
    <x v="0"/>
    <x v="1"/>
    <x v="0"/>
    <n v="-57213.54"/>
    <n v="-58276"/>
    <x v="0"/>
    <x v="2"/>
    <x v="0"/>
    <n v="33380.129999999997"/>
    <n v="57213.54"/>
    <n v="0"/>
    <x v="0"/>
    <s v="DS #000404"/>
  </r>
  <r>
    <n v="24454"/>
    <n v="438"/>
    <d v="2001-04-26T00:00:00"/>
    <x v="10"/>
    <n v="9993419"/>
    <x v="8"/>
    <x v="0"/>
    <n v="1054.02"/>
    <n v="234"/>
    <n v="229.73"/>
    <n v="234"/>
    <n v="4.5880000000000001"/>
    <n v="2.91"/>
    <x v="0"/>
    <n v="680.94"/>
    <n v="-392.65199999999999"/>
    <n v="-385.48693999999995"/>
    <x v="1"/>
    <x v="0"/>
    <x v="1"/>
    <x v="8"/>
    <x v="0"/>
    <x v="1"/>
    <x v="0"/>
    <n v="-377.22"/>
    <n v="-384.23"/>
    <x v="0"/>
    <x v="1"/>
    <x v="0"/>
    <n v="229.73"/>
    <n v="377.22"/>
    <n v="0"/>
    <x v="0"/>
    <s v="DS #000438"/>
  </r>
  <r>
    <n v="24748"/>
    <n v="529"/>
    <d v="2001-05-17T00:00:00"/>
    <x v="10"/>
    <n v="9993675"/>
    <x v="8"/>
    <x v="0"/>
    <n v="247324.12"/>
    <n v="58166"/>
    <n v="57105.55"/>
    <n v="58166"/>
    <n v="4.3310000000000004"/>
    <n v="2.91"/>
    <x v="0"/>
    <n v="169263.06"/>
    <n v="-82653.886000000013"/>
    <n v="-81146.986550000016"/>
    <x v="1"/>
    <x v="0"/>
    <x v="1"/>
    <x v="8"/>
    <x v="0"/>
    <x v="1"/>
    <x v="0"/>
    <n v="-79091.179999999993"/>
    <n v="-80559.91"/>
    <x v="0"/>
    <x v="0"/>
    <x v="0"/>
    <n v="57105.55"/>
    <n v="79091.179999999993"/>
    <n v="0"/>
    <x v="0"/>
    <m/>
  </r>
  <r>
    <n v="24826"/>
    <n v="538"/>
    <d v="2001-05-23T00:00:00"/>
    <x v="10"/>
    <n v="9993710"/>
    <x v="8"/>
    <x v="0"/>
    <n v="1645444"/>
    <n v="400000"/>
    <n v="392707.4"/>
    <n v="400000"/>
    <n v="4.1900000000000004"/>
    <n v="2.91"/>
    <x v="0"/>
    <n v="1164000"/>
    <n v="-512000"/>
    <n v="-502665.47200000013"/>
    <x v="1"/>
    <x v="0"/>
    <x v="1"/>
    <x v="8"/>
    <x v="0"/>
    <x v="1"/>
    <x v="0"/>
    <n v="-488528"/>
    <n v="-497600"/>
    <x v="0"/>
    <x v="11"/>
    <x v="0"/>
    <n v="392707.4"/>
    <n v="488528"/>
    <n v="0"/>
    <x v="0"/>
    <m/>
  </r>
  <r>
    <n v="24869"/>
    <n v="549"/>
    <d v="2001-05-24T00:00:00"/>
    <x v="10"/>
    <n v="9993753"/>
    <x v="8"/>
    <x v="0"/>
    <n v="25393.25"/>
    <n v="6000"/>
    <n v="5890.61"/>
    <n v="6000"/>
    <n v="4.3108000000000004"/>
    <n v="2.91"/>
    <x v="0"/>
    <n v="17460"/>
    <n v="-8404.7999999999993"/>
    <n v="-8251.5664880000004"/>
    <x v="1"/>
    <x v="0"/>
    <x v="1"/>
    <x v="8"/>
    <x v="0"/>
    <x v="1"/>
    <x v="0"/>
    <n v="-8039.51"/>
    <n v="-8188.8"/>
    <x v="0"/>
    <x v="2"/>
    <x v="0"/>
    <n v="5890.61"/>
    <n v="8039.51"/>
    <n v="0"/>
    <x v="0"/>
    <m/>
  </r>
  <r>
    <n v="24870"/>
    <n v="549"/>
    <d v="2001-05-24T00:00:00"/>
    <x v="10"/>
    <n v="9993754"/>
    <x v="8"/>
    <x v="0"/>
    <n v="36879.46"/>
    <n v="8714"/>
    <n v="8555.1299999999992"/>
    <n v="8714"/>
    <n v="4.3108000000000004"/>
    <n v="2.91"/>
    <x v="0"/>
    <n v="25357.74"/>
    <n v="-12206.571200000002"/>
    <n v="-11984.026104"/>
    <x v="1"/>
    <x v="0"/>
    <x v="1"/>
    <x v="8"/>
    <x v="0"/>
    <x v="1"/>
    <x v="0"/>
    <n v="-11676.04"/>
    <n v="-11892.87"/>
    <x v="0"/>
    <x v="0"/>
    <x v="0"/>
    <n v="8555.1299999999992"/>
    <n v="11676.04"/>
    <n v="0"/>
    <x v="0"/>
    <m/>
  </r>
  <r>
    <n v="25038"/>
    <n v="596"/>
    <d v="2001-06-04T00:00:00"/>
    <x v="10"/>
    <n v="9993895"/>
    <x v="8"/>
    <x v="0"/>
    <n v="65316.19"/>
    <n v="16431"/>
    <n v="16131.44"/>
    <n v="16431"/>
    <n v="4.0490000000000004"/>
    <n v="2.91"/>
    <x v="0"/>
    <n v="47814.21"/>
    <n v="-18714.909000000003"/>
    <n v="-18373.710160000006"/>
    <x v="1"/>
    <x v="0"/>
    <x v="1"/>
    <x v="8"/>
    <x v="0"/>
    <x v="1"/>
    <x v="0"/>
    <n v="-17792.98"/>
    <n v="-18123.39"/>
    <x v="0"/>
    <x v="4"/>
    <x v="0"/>
    <n v="16131.44"/>
    <n v="17792.98"/>
    <n v="0"/>
    <x v="0"/>
    <m/>
  </r>
  <r>
    <n v="25059"/>
    <n v="479"/>
    <d v="2001-06-06T00:00:00"/>
    <x v="10"/>
    <n v="9993568"/>
    <x v="8"/>
    <x v="0"/>
    <n v="205304.67"/>
    <n v="48598"/>
    <n v="47711.99"/>
    <n v="48598"/>
    <n v="4.3029999999999999"/>
    <n v="2.91"/>
    <x v="0"/>
    <n v="141420.18"/>
    <n v="-67697.013999999996"/>
    <n v="-66462.802069999991"/>
    <x v="1"/>
    <x v="0"/>
    <x v="1"/>
    <x v="8"/>
    <x v="0"/>
    <x v="1"/>
    <x v="0"/>
    <n v="-64745.16"/>
    <n v="-65947.490000000005"/>
    <x v="0"/>
    <x v="0"/>
    <x v="0"/>
    <n v="47711.99"/>
    <n v="64745.16"/>
    <n v="0"/>
    <x v="0"/>
    <s v="DS #000479"/>
  </r>
  <r>
    <n v="25068"/>
    <n v="593"/>
    <d v="2001-06-06T00:00:00"/>
    <x v="10"/>
    <n v="9993887"/>
    <x v="8"/>
    <x v="0"/>
    <n v="85139.19"/>
    <n v="21386"/>
    <n v="20996.1"/>
    <n v="21386"/>
    <n v="4.0549999999999997"/>
    <n v="2.91"/>
    <x v="0"/>
    <n v="62233.26"/>
    <n v="-24486.97"/>
    <n v="-24040.534499999991"/>
    <x v="1"/>
    <x v="0"/>
    <x v="1"/>
    <x v="8"/>
    <x v="0"/>
    <x v="1"/>
    <x v="0"/>
    <n v="-23284.68"/>
    <n v="-23717.07"/>
    <x v="0"/>
    <x v="0"/>
    <x v="0"/>
    <n v="20996.1"/>
    <n v="23284.68"/>
    <n v="0"/>
    <x v="0"/>
    <m/>
  </r>
  <r>
    <n v="25071"/>
    <n v="445"/>
    <d v="2001-06-06T00:00:00"/>
    <x v="10"/>
    <n v="9993440"/>
    <x v="8"/>
    <x v="0"/>
    <n v="86903.42"/>
    <n v="19289"/>
    <n v="18937.330000000002"/>
    <n v="19289"/>
    <n v="4.5890000000000004"/>
    <n v="2.91"/>
    <x v="0"/>
    <n v="56130.99"/>
    <n v="-32386.231000000003"/>
    <n v="-31795.777070000007"/>
    <x v="1"/>
    <x v="0"/>
    <x v="1"/>
    <x v="8"/>
    <x v="0"/>
    <x v="1"/>
    <x v="0"/>
    <n v="-31114.04"/>
    <n v="-31691.83"/>
    <x v="0"/>
    <x v="0"/>
    <x v="0"/>
    <n v="18937.330000000002"/>
    <n v="31114.04"/>
    <n v="0"/>
    <x v="0"/>
    <s v="DS #000445"/>
  </r>
  <r>
    <n v="25181"/>
    <n v="621"/>
    <d v="2001-06-13T00:00:00"/>
    <x v="10"/>
    <n v="9994009"/>
    <x v="8"/>
    <x v="0"/>
    <n v="108334.23"/>
    <n v="26500"/>
    <n v="26016.87"/>
    <n v="26500"/>
    <n v="4.1639999999999997"/>
    <n v="2.91"/>
    <x v="0"/>
    <n v="77115"/>
    <n v="-33231"/>
    <n v="-32625.154979999988"/>
    <x v="1"/>
    <x v="0"/>
    <x v="1"/>
    <x v="8"/>
    <x v="0"/>
    <x v="1"/>
    <x v="0"/>
    <n v="-31688.54"/>
    <n v="-32277"/>
    <x v="0"/>
    <x v="0"/>
    <x v="0"/>
    <n v="26016.87"/>
    <n v="31688.54"/>
    <n v="0"/>
    <x v="0"/>
    <m/>
  </r>
  <r>
    <n v="25182"/>
    <n v="621"/>
    <d v="2001-06-13T00:00:00"/>
    <x v="10"/>
    <n v="9994008"/>
    <x v="8"/>
    <x v="0"/>
    <n v="133950.16"/>
    <n v="32766"/>
    <n v="32168.63"/>
    <n v="32766"/>
    <n v="4.1639999999999997"/>
    <n v="2.91"/>
    <x v="0"/>
    <n v="95349.06"/>
    <n v="-41088.563999999984"/>
    <n v="-40339.462019999984"/>
    <x v="1"/>
    <x v="0"/>
    <x v="1"/>
    <x v="8"/>
    <x v="0"/>
    <x v="1"/>
    <x v="0"/>
    <n v="-39181.39"/>
    <n v="-39908.99"/>
    <x v="0"/>
    <x v="2"/>
    <x v="0"/>
    <n v="32168.63"/>
    <n v="39181.39"/>
    <n v="0"/>
    <x v="0"/>
    <m/>
  </r>
  <r>
    <n v="26646"/>
    <n v="725"/>
    <d v="2001-07-09T00:00:00"/>
    <x v="10"/>
    <n v="9995438"/>
    <x v="8"/>
    <x v="0"/>
    <n v="123228.89"/>
    <n v="33153"/>
    <n v="32548.57"/>
    <n v="33153"/>
    <n v="3.786"/>
    <n v="2.91"/>
    <x v="0"/>
    <n v="96475.23"/>
    <n v="-29042.027999999995"/>
    <n v="-28512.547319999998"/>
    <x v="1"/>
    <x v="0"/>
    <x v="1"/>
    <x v="8"/>
    <x v="0"/>
    <x v="1"/>
    <x v="0"/>
    <n v="-27340.799999999999"/>
    <n v="-27848.52"/>
    <x v="0"/>
    <x v="0"/>
    <x v="0"/>
    <n v="32548.57"/>
    <n v="27340.799999999999"/>
    <n v="0"/>
    <x v="0"/>
    <m/>
  </r>
  <r>
    <n v="26703"/>
    <n v="736"/>
    <d v="2001-07-13T00:00:00"/>
    <x v="10"/>
    <n v="9995492"/>
    <x v="8"/>
    <x v="0"/>
    <n v="257714.23"/>
    <n v="70000"/>
    <n v="68723.789999999994"/>
    <n v="70000"/>
    <n v="3.75"/>
    <n v="2.91"/>
    <x v="0"/>
    <n v="203700"/>
    <n v="-58800"/>
    <n v="-57727.983599999985"/>
    <x v="1"/>
    <x v="0"/>
    <x v="1"/>
    <x v="8"/>
    <x v="0"/>
    <x v="1"/>
    <x v="0"/>
    <n v="-55253.93"/>
    <n v="-56280"/>
    <x v="0"/>
    <x v="1"/>
    <x v="0"/>
    <n v="68723.789999999994"/>
    <n v="55253.93"/>
    <n v="0"/>
    <x v="0"/>
    <m/>
  </r>
  <r>
    <n v="26849"/>
    <n v="768"/>
    <d v="2001-07-26T00:00:00"/>
    <x v="10"/>
    <n v="9995637"/>
    <x v="8"/>
    <x v="0"/>
    <n v="85967.16"/>
    <n v="23507"/>
    <n v="23078.43"/>
    <n v="23507"/>
    <n v="3.7250000000000001"/>
    <n v="2.91"/>
    <x v="0"/>
    <n v="68405.37"/>
    <n v="-19158.204999999998"/>
    <n v="-18808.920449999998"/>
    <x v="1"/>
    <x v="0"/>
    <x v="1"/>
    <x v="8"/>
    <x v="0"/>
    <x v="1"/>
    <x v="0"/>
    <n v="-17978.099999999999"/>
    <n v="-18311.95"/>
    <x v="0"/>
    <x v="2"/>
    <x v="0"/>
    <n v="23078.43"/>
    <n v="17978.099999999999"/>
    <n v="0"/>
    <x v="0"/>
    <m/>
  </r>
  <r>
    <n v="26851"/>
    <n v="709"/>
    <d v="2001-07-27T00:00:00"/>
    <x v="10"/>
    <n v="9994223"/>
    <x v="8"/>
    <x v="0"/>
    <n v="200436.7"/>
    <n v="55705"/>
    <n v="54689.41"/>
    <n v="55705"/>
    <n v="3.665"/>
    <n v="2.91"/>
    <x v="0"/>
    <n v="162101.54999999999"/>
    <n v="-42057.274999999994"/>
    <n v="-41290.504549999998"/>
    <x v="1"/>
    <x v="0"/>
    <x v="1"/>
    <x v="8"/>
    <x v="0"/>
    <x v="1"/>
    <x v="0"/>
    <n v="-39321.69"/>
    <n v="-40051.9"/>
    <x v="0"/>
    <x v="2"/>
    <x v="0"/>
    <n v="54689.41"/>
    <n v="39321.69"/>
    <n v="0"/>
    <x v="0"/>
    <m/>
  </r>
  <r>
    <n v="27127"/>
    <n v="821"/>
    <d v="2001-08-15T00:00:00"/>
    <x v="10"/>
    <n v="9995822"/>
    <x v="8"/>
    <x v="0"/>
    <n v="369298.11"/>
    <n v="103000"/>
    <n v="101122.15"/>
    <n v="103000"/>
    <n v="3.6520000000000001"/>
    <n v="2.91"/>
    <x v="0"/>
    <n v="299730"/>
    <n v="-76426"/>
    <n v="-75032.635299999994"/>
    <x v="1"/>
    <x v="0"/>
    <x v="1"/>
    <x v="8"/>
    <x v="0"/>
    <x v="1"/>
    <x v="0"/>
    <n v="-71392.240000000005"/>
    <n v="-72718"/>
    <x v="0"/>
    <x v="0"/>
    <x v="0"/>
    <n v="101122.15"/>
    <n v="71392.240000000005"/>
    <n v="0"/>
    <x v="0"/>
    <m/>
  </r>
  <r>
    <n v="27131"/>
    <n v="821"/>
    <d v="2001-08-15T00:00:00"/>
    <x v="10"/>
    <n v="9995826"/>
    <x v="8"/>
    <x v="0"/>
    <n v="31121.43"/>
    <n v="8680"/>
    <n v="8521.75"/>
    <n v="8680"/>
    <n v="3.6520000000000001"/>
    <n v="2.91"/>
    <x v="0"/>
    <n v="25258.799999999999"/>
    <n v="-6440.56"/>
    <n v="-6323.1385"/>
    <x v="1"/>
    <x v="0"/>
    <x v="1"/>
    <x v="8"/>
    <x v="0"/>
    <x v="1"/>
    <x v="0"/>
    <n v="-6016.36"/>
    <n v="-6128.08"/>
    <x v="0"/>
    <x v="8"/>
    <x v="0"/>
    <n v="8521.75"/>
    <n v="6016.36"/>
    <n v="0"/>
    <x v="0"/>
    <m/>
  </r>
  <r>
    <n v="28058"/>
    <n v="782"/>
    <d v="2001-09-10T00:00:00"/>
    <x v="10"/>
    <n v="9995718"/>
    <x v="8"/>
    <x v="0"/>
    <n v="199210.63"/>
    <n v="54398"/>
    <n v="53406.239999999998"/>
    <n v="54398"/>
    <n v="3.7301000000000002"/>
    <n v="2.91"/>
    <x v="0"/>
    <n v="158298.18"/>
    <n v="-44611.799800000001"/>
    <n v="-43798.457424"/>
    <x v="1"/>
    <x v="0"/>
    <x v="1"/>
    <x v="8"/>
    <x v="0"/>
    <x v="1"/>
    <x v="0"/>
    <n v="-41875.83"/>
    <n v="-42653.47"/>
    <x v="0"/>
    <x v="2"/>
    <x v="0"/>
    <n v="53406.239999999998"/>
    <n v="41875.83"/>
    <n v="0"/>
    <x v="0"/>
    <m/>
  </r>
  <r>
    <n v="28094"/>
    <n v="833"/>
    <d v="2001-09-18T00:00:00"/>
    <x v="10"/>
    <n v="9996554"/>
    <x v="8"/>
    <x v="0"/>
    <n v="23101.01"/>
    <n v="6500"/>
    <n v="6381.5"/>
    <n v="6500"/>
    <n v="3.62"/>
    <n v="2.91"/>
    <x v="0"/>
    <n v="18915"/>
    <n v="-4615"/>
    <n v="-4530.8649999999998"/>
    <x v="1"/>
    <x v="0"/>
    <x v="1"/>
    <x v="8"/>
    <x v="0"/>
    <x v="1"/>
    <x v="0"/>
    <n v="-4301.13"/>
    <n v="-4381"/>
    <x v="0"/>
    <x v="9"/>
    <x v="0"/>
    <n v="6381.5"/>
    <n v="4301.13"/>
    <n v="0"/>
    <x v="0"/>
    <m/>
  </r>
  <r>
    <n v="28096"/>
    <n v="833"/>
    <d v="2001-09-18T00:00:00"/>
    <x v="10"/>
    <n v="9996554"/>
    <x v="8"/>
    <x v="0"/>
    <n v="12439.01"/>
    <n v="3500"/>
    <n v="3436.19"/>
    <n v="3500"/>
    <n v="3.62"/>
    <n v="2.91"/>
    <x v="0"/>
    <n v="10185"/>
    <n v="-2485"/>
    <n v="-2439.6949"/>
    <x v="1"/>
    <x v="0"/>
    <x v="1"/>
    <x v="8"/>
    <x v="0"/>
    <x v="1"/>
    <x v="0"/>
    <n v="-2315.9899999999998"/>
    <n v="-2359"/>
    <x v="0"/>
    <x v="10"/>
    <x v="0"/>
    <n v="3436.19"/>
    <n v="2315.9899999999998"/>
    <n v="0"/>
    <x v="0"/>
    <m/>
  </r>
  <r>
    <n v="28097"/>
    <n v="833"/>
    <d v="2001-09-18T00:00:00"/>
    <x v="10"/>
    <n v="9996554"/>
    <x v="8"/>
    <x v="0"/>
    <n v="151809.19"/>
    <n v="42715"/>
    <n v="41936.239999999998"/>
    <n v="42715"/>
    <n v="3.62"/>
    <n v="2.91"/>
    <x v="0"/>
    <n v="124300.65"/>
    <n v="-30327.65"/>
    <n v="-29774.730399999997"/>
    <x v="1"/>
    <x v="0"/>
    <x v="1"/>
    <x v="8"/>
    <x v="0"/>
    <x v="1"/>
    <x v="0"/>
    <n v="-28265.03"/>
    <n v="-28789.91"/>
    <x v="0"/>
    <x v="0"/>
    <x v="0"/>
    <n v="41936.239999999998"/>
    <n v="28265.03"/>
    <n v="0"/>
    <x v="0"/>
    <m/>
  </r>
  <r>
    <n v="28112"/>
    <n v="825"/>
    <d v="2001-09-18T00:00:00"/>
    <x v="10"/>
    <n v="9995961"/>
    <x v="8"/>
    <x v="0"/>
    <n v="373520.52"/>
    <n v="102632"/>
    <n v="100760.86"/>
    <n v="102632"/>
    <n v="3.7069999999999999"/>
    <n v="2.91"/>
    <x v="0"/>
    <n v="298659.12"/>
    <n v="-81797.703999999969"/>
    <n v="-80306.405419999966"/>
    <x v="1"/>
    <x v="0"/>
    <x v="1"/>
    <x v="8"/>
    <x v="0"/>
    <x v="1"/>
    <x v="0"/>
    <n v="-76679.02"/>
    <n v="-78102.95"/>
    <x v="0"/>
    <x v="2"/>
    <x v="0"/>
    <n v="100760.86"/>
    <n v="76679.02"/>
    <n v="0"/>
    <x v="0"/>
    <m/>
  </r>
  <r>
    <n v="28115"/>
    <n v="825"/>
    <d v="2001-09-18T00:00:00"/>
    <x v="10"/>
    <n v="9995961"/>
    <x v="8"/>
    <x v="0"/>
    <n v="196994.3"/>
    <n v="54128"/>
    <n v="53141.17"/>
    <n v="54128"/>
    <n v="3.7069999999999999"/>
    <n v="2.91"/>
    <x v="0"/>
    <n v="157512.48000000001"/>
    <n v="-43140.015999999981"/>
    <n v="-42353.512489999986"/>
    <x v="1"/>
    <x v="0"/>
    <x v="1"/>
    <x v="8"/>
    <x v="0"/>
    <x v="1"/>
    <x v="0"/>
    <n v="-40440.43"/>
    <n v="-41191.410000000003"/>
    <x v="0"/>
    <x v="0"/>
    <x v="0"/>
    <n v="53141.17"/>
    <n v="40440.43"/>
    <n v="0"/>
    <x v="0"/>
    <m/>
  </r>
  <r>
    <n v="28132"/>
    <n v="844"/>
    <d v="2001-09-19T00:00:00"/>
    <x v="10"/>
    <n v="9996594"/>
    <x v="8"/>
    <x v="0"/>
    <n v="14707.42"/>
    <n v="4773"/>
    <n v="4685.9799999999996"/>
    <n v="4773"/>
    <n v="3.1385999999999998"/>
    <n v="2.91"/>
    <x v="0"/>
    <n v="13889.43"/>
    <n v="-1091.1077999999986"/>
    <n v="-1071.2150279999985"/>
    <x v="1"/>
    <x v="0"/>
    <x v="1"/>
    <x v="8"/>
    <x v="0"/>
    <x v="1"/>
    <x v="0"/>
    <n v="-902.52"/>
    <n v="-919.28"/>
    <x v="0"/>
    <x v="8"/>
    <x v="0"/>
    <n v="4685.9799999999996"/>
    <n v="902.52"/>
    <n v="0"/>
    <x v="0"/>
    <m/>
  </r>
  <r>
    <n v="28134"/>
    <n v="823"/>
    <d v="2001-09-19T00:00:00"/>
    <x v="10"/>
    <n v="9995777"/>
    <x v="8"/>
    <x v="0"/>
    <n v="264925.44"/>
    <n v="76077"/>
    <n v="74690"/>
    <n v="76077"/>
    <n v="3.5470000000000002"/>
    <n v="2.91"/>
    <x v="0"/>
    <n v="221384.07"/>
    <n v="-48461.048999999999"/>
    <n v="-47577.53"/>
    <x v="1"/>
    <x v="0"/>
    <x v="1"/>
    <x v="8"/>
    <x v="0"/>
    <x v="1"/>
    <x v="0"/>
    <n v="-44888.69"/>
    <n v="-45722.28"/>
    <x v="0"/>
    <x v="2"/>
    <x v="0"/>
    <n v="74690"/>
    <n v="44888.69"/>
    <n v="0"/>
    <x v="0"/>
    <m/>
  </r>
  <r>
    <n v="28136"/>
    <n v="856"/>
    <d v="2001-09-19T00:00:00"/>
    <x v="10"/>
    <n v="9996666"/>
    <x v="8"/>
    <x v="0"/>
    <n v="193191.75"/>
    <n v="61532"/>
    <n v="60410.18"/>
    <n v="61532"/>
    <n v="3.198"/>
    <n v="2.91"/>
    <x v="0"/>
    <n v="179058.12"/>
    <n v="-17721.215999999989"/>
    <n v="-17398.131839999987"/>
    <x v="1"/>
    <x v="0"/>
    <x v="1"/>
    <x v="8"/>
    <x v="0"/>
    <x v="1"/>
    <x v="0"/>
    <n v="-15223.37"/>
    <n v="-15506.06"/>
    <x v="0"/>
    <x v="0"/>
    <x v="0"/>
    <n v="60410.18"/>
    <n v="15223.37"/>
    <n v="0"/>
    <x v="0"/>
    <m/>
  </r>
  <r>
    <n v="28137"/>
    <n v="856"/>
    <d v="2001-09-19T00:00:00"/>
    <x v="10"/>
    <n v="9996666"/>
    <x v="8"/>
    <x v="0"/>
    <n v="32232.12"/>
    <n v="10266"/>
    <n v="10078.84"/>
    <n v="10266"/>
    <n v="3.198"/>
    <n v="2.91"/>
    <x v="0"/>
    <n v="29874.06"/>
    <n v="-2956.6079999999979"/>
    <n v="-2902.7059199999981"/>
    <x v="1"/>
    <x v="0"/>
    <x v="1"/>
    <x v="8"/>
    <x v="0"/>
    <x v="1"/>
    <x v="0"/>
    <n v="-2539.87"/>
    <n v="-2587.0300000000002"/>
    <x v="0"/>
    <x v="10"/>
    <x v="0"/>
    <n v="10078.84"/>
    <n v="2539.87"/>
    <n v="0"/>
    <x v="0"/>
    <m/>
  </r>
  <r>
    <n v="28141"/>
    <n v="856"/>
    <d v="2001-09-19T00:00:00"/>
    <x v="10"/>
    <n v="9996666"/>
    <x v="8"/>
    <x v="0"/>
    <n v="2731.54"/>
    <n v="870"/>
    <n v="854.14"/>
    <n v="870"/>
    <n v="3.198"/>
    <n v="2.91"/>
    <x v="0"/>
    <n v="2531.6999999999998"/>
    <n v="-250.56"/>
    <n v="-245.99231999999984"/>
    <x v="1"/>
    <x v="0"/>
    <x v="1"/>
    <x v="8"/>
    <x v="0"/>
    <x v="1"/>
    <x v="0"/>
    <n v="-215.24"/>
    <n v="-219.24"/>
    <x v="0"/>
    <x v="7"/>
    <x v="0"/>
    <n v="854.14"/>
    <n v="215.24"/>
    <n v="0"/>
    <x v="0"/>
    <m/>
  </r>
  <r>
    <n v="28142"/>
    <n v="856"/>
    <d v="2001-09-19T00:00:00"/>
    <x v="10"/>
    <n v="9996666"/>
    <x v="8"/>
    <x v="0"/>
    <n v="275247.7"/>
    <n v="87667"/>
    <n v="86068.7"/>
    <n v="87667"/>
    <n v="3.198"/>
    <n v="2.91"/>
    <x v="0"/>
    <n v="255110.97"/>
    <n v="-25248.095999999983"/>
    <n v="-24787.785599999985"/>
    <x v="1"/>
    <x v="0"/>
    <x v="1"/>
    <x v="8"/>
    <x v="0"/>
    <x v="1"/>
    <x v="0"/>
    <n v="-21689.31"/>
    <n v="-22092.080000000002"/>
    <x v="0"/>
    <x v="9"/>
    <x v="0"/>
    <n v="86068.7"/>
    <n v="21689.31"/>
    <n v="0"/>
    <x v="0"/>
    <m/>
  </r>
  <r>
    <n v="28143"/>
    <n v="856"/>
    <d v="2001-09-19T00:00:00"/>
    <x v="10"/>
    <n v="9996666"/>
    <x v="8"/>
    <x v="0"/>
    <n v="16144.32"/>
    <n v="5142"/>
    <n v="5048.25"/>
    <n v="5142"/>
    <n v="3.198"/>
    <n v="2.91"/>
    <x v="0"/>
    <n v="14963.22"/>
    <n v="-1480.895999999999"/>
    <n v="-1453.895999999999"/>
    <x v="1"/>
    <x v="0"/>
    <x v="1"/>
    <x v="8"/>
    <x v="0"/>
    <x v="1"/>
    <x v="0"/>
    <n v="-1272.1600000000001"/>
    <n v="-1295.78"/>
    <x v="0"/>
    <x v="5"/>
    <x v="0"/>
    <n v="5048.25"/>
    <n v="1272.1600000000001"/>
    <n v="0"/>
    <x v="0"/>
    <m/>
  </r>
  <r>
    <n v="28144"/>
    <n v="856"/>
    <d v="2001-09-19T00:00:00"/>
    <x v="10"/>
    <n v="9996666"/>
    <x v="8"/>
    <x v="0"/>
    <n v="904.23"/>
    <n v="288"/>
    <n v="282.75"/>
    <n v="288"/>
    <n v="3.198"/>
    <n v="2.91"/>
    <x v="0"/>
    <n v="838.08"/>
    <n v="-82.943999999999946"/>
    <n v="-81.431999999999945"/>
    <x v="1"/>
    <x v="0"/>
    <x v="1"/>
    <x v="8"/>
    <x v="0"/>
    <x v="1"/>
    <x v="0"/>
    <n v="-71.25"/>
    <n v="-72.58"/>
    <x v="0"/>
    <x v="6"/>
    <x v="0"/>
    <n v="282.75"/>
    <n v="71.25"/>
    <n v="0"/>
    <x v="0"/>
    <m/>
  </r>
  <r>
    <n v="28333"/>
    <n v="879"/>
    <d v="2001-09-27T00:00:00"/>
    <x v="10"/>
    <n v="9996817"/>
    <x v="8"/>
    <x v="0"/>
    <n v="333330.31"/>
    <n v="114548"/>
    <n v="112459.62"/>
    <n v="114548"/>
    <n v="2.964"/>
    <n v="2.91"/>
    <x v="0"/>
    <n v="333334.68"/>
    <n v="-6185.5919999999796"/>
    <n v="-6072.8194799999801"/>
    <x v="1"/>
    <x v="0"/>
    <x v="1"/>
    <x v="8"/>
    <x v="0"/>
    <x v="1"/>
    <x v="0"/>
    <n v="-2024.27"/>
    <n v="-2061.86"/>
    <x v="0"/>
    <x v="0"/>
    <x v="0"/>
    <n v="112459.62"/>
    <n v="2024.27"/>
    <n v="0"/>
    <x v="0"/>
    <m/>
  </r>
  <r>
    <n v="28334"/>
    <n v="879"/>
    <d v="2001-09-27T00:00:00"/>
    <x v="10"/>
    <n v="9996817"/>
    <x v="8"/>
    <x v="0"/>
    <n v="37174.76"/>
    <n v="12775"/>
    <n v="12542.09"/>
    <n v="12775"/>
    <n v="2.964"/>
    <n v="2.91"/>
    <x v="0"/>
    <n v="37175.25"/>
    <n v="-689.84999999999775"/>
    <n v="-677.27285999999788"/>
    <x v="1"/>
    <x v="0"/>
    <x v="1"/>
    <x v="8"/>
    <x v="0"/>
    <x v="1"/>
    <x v="0"/>
    <n v="-225.76"/>
    <n v="-229.95"/>
    <x v="0"/>
    <x v="1"/>
    <x v="0"/>
    <n v="12542.09"/>
    <n v="225.76"/>
    <n v="0"/>
    <x v="0"/>
    <m/>
  </r>
  <r>
    <n v="25098"/>
    <n v="437"/>
    <d v="2001-06-07T00:00:00"/>
    <x v="11"/>
    <n v="9993933"/>
    <x v="0"/>
    <x v="0"/>
    <n v="48783.39"/>
    <n v="187985"/>
    <n v="184088.28"/>
    <n v="187985"/>
    <n v="0.26500000000000001"/>
    <n v="0.21"/>
    <x v="0"/>
    <n v="39476.85"/>
    <n v="-10339.175000000005"/>
    <n v="-10124.855400000004"/>
    <x v="0"/>
    <x v="0"/>
    <x v="0"/>
    <x v="0"/>
    <x v="0"/>
    <x v="1"/>
    <x v="0"/>
    <n v="-9204.41"/>
    <n v="-9399.25"/>
    <x v="0"/>
    <x v="0"/>
    <x v="0"/>
    <n v="0"/>
    <n v="9204.41"/>
    <n v="184088.28"/>
    <x v="0"/>
    <m/>
  </r>
  <r>
    <n v="25442"/>
    <n v="713"/>
    <d v="2001-06-29T00:00:00"/>
    <x v="11"/>
    <n v="9994234"/>
    <x v="0"/>
    <x v="0"/>
    <n v="59324.04"/>
    <n v="228603"/>
    <n v="223864.31"/>
    <n v="228603"/>
    <n v="0.26500000000000001"/>
    <n v="0.21"/>
    <x v="0"/>
    <n v="48006.63"/>
    <n v="-12573.165000000005"/>
    <n v="-12312.537050000004"/>
    <x v="0"/>
    <x v="0"/>
    <x v="0"/>
    <x v="0"/>
    <x v="0"/>
    <x v="1"/>
    <x v="0"/>
    <n v="-11193.22"/>
    <n v="-11430.15"/>
    <x v="0"/>
    <x v="0"/>
    <x v="0"/>
    <n v="0"/>
    <n v="11193.22"/>
    <n v="223864.31"/>
    <x v="0"/>
    <m/>
  </r>
  <r>
    <n v="20890"/>
    <m/>
    <d v="2000-11-06T00:00:00"/>
    <x v="11"/>
    <n v="319933"/>
    <x v="3"/>
    <x v="0"/>
    <n v="-4.99"/>
    <n v="204"/>
    <n v="199.77"/>
    <n v="204"/>
    <n v="-2.5000000000000001E-2"/>
    <n v="-1.4999999999999999E-2"/>
    <x v="0"/>
    <n v="-3.06"/>
    <n v="2.04"/>
    <n v="1.9977000000000005"/>
    <x v="0"/>
    <x v="0"/>
    <x v="0"/>
    <x v="3"/>
    <x v="0"/>
    <x v="1"/>
    <x v="0"/>
    <n v="-0.5"/>
    <n v="-0.51"/>
    <x v="0"/>
    <x v="2"/>
    <x v="0"/>
    <n v="0"/>
    <n v="0.5"/>
    <n v="199.77"/>
    <x v="0"/>
    <s v="Sonat Financial Buy - N73427.B Input as Physical s/b Financi"/>
  </r>
  <r>
    <n v="22627"/>
    <n v="307"/>
    <d v="2001-02-20T00:00:00"/>
    <x v="11"/>
    <n v="9991596"/>
    <x v="3"/>
    <x v="0"/>
    <n v="0"/>
    <n v="100000"/>
    <n v="97927.11"/>
    <n v="100000"/>
    <n v="0"/>
    <n v="-1.4999999999999999E-2"/>
    <x v="0"/>
    <n v="-1500"/>
    <n v="-1500"/>
    <n v="-1468.9066499999999"/>
    <x v="0"/>
    <x v="0"/>
    <x v="0"/>
    <x v="3"/>
    <x v="0"/>
    <x v="1"/>
    <x v="0"/>
    <n v="-2693"/>
    <n v="-2750"/>
    <x v="0"/>
    <x v="2"/>
    <x v="0"/>
    <n v="0"/>
    <n v="2693"/>
    <n v="97927.11"/>
    <x v="0"/>
    <s v="DS #000307"/>
  </r>
  <r>
    <n v="22628"/>
    <n v="307"/>
    <d v="2001-02-20T00:00:00"/>
    <x v="11"/>
    <n v="9991596"/>
    <x v="3"/>
    <x v="0"/>
    <n v="0"/>
    <n v="100000"/>
    <n v="97927.11"/>
    <n v="100000"/>
    <n v="0"/>
    <n v="-1.4999999999999999E-2"/>
    <x v="0"/>
    <n v="-1500"/>
    <n v="-1500"/>
    <n v="-1468.9066499999999"/>
    <x v="0"/>
    <x v="0"/>
    <x v="0"/>
    <x v="3"/>
    <x v="0"/>
    <x v="1"/>
    <x v="0"/>
    <n v="-2693"/>
    <n v="-2750"/>
    <x v="0"/>
    <x v="2"/>
    <x v="0"/>
    <n v="0"/>
    <n v="2693"/>
    <n v="97927.11"/>
    <x v="0"/>
    <s v="DS #000307"/>
  </r>
  <r>
    <n v="27284"/>
    <n v="824"/>
    <d v="2001-08-20T00:00:00"/>
    <x v="11"/>
    <n v="9995964"/>
    <x v="3"/>
    <x v="0"/>
    <n v="-5259.95"/>
    <n v="429703"/>
    <n v="420795.73"/>
    <n v="429703"/>
    <n v="-1.2500000000000001E-2"/>
    <n v="-1.4999999999999999E-2"/>
    <x v="0"/>
    <n v="-6445.5450000000001"/>
    <n v="-1074.2574999999999"/>
    <n v="-1051.9893249999993"/>
    <x v="0"/>
    <x v="0"/>
    <x v="0"/>
    <x v="3"/>
    <x v="0"/>
    <x v="1"/>
    <x v="0"/>
    <n v="-6311.94"/>
    <n v="-6445.54"/>
    <x v="0"/>
    <x v="2"/>
    <x v="0"/>
    <n v="0"/>
    <n v="6311.94"/>
    <n v="420795.73"/>
    <x v="0"/>
    <m/>
  </r>
  <r>
    <n v="9941"/>
    <m/>
    <d v="2000-07-07T00:00:00"/>
    <x v="11"/>
    <n v="319941"/>
    <x v="4"/>
    <x v="0"/>
    <n v="169.22"/>
    <n v="-3840"/>
    <n v="-3760.4"/>
    <n v="3840"/>
    <n v="-4.4999999999999998E-2"/>
    <n v="-0.05"/>
    <x v="0"/>
    <n v="192"/>
    <n v="19.2"/>
    <n v="18.802000000000017"/>
    <x v="0"/>
    <x v="0"/>
    <x v="0"/>
    <x v="4"/>
    <x v="0"/>
    <x v="0"/>
    <x v="0"/>
    <n v="75.209999999999994"/>
    <n v="76.8"/>
    <x v="0"/>
    <x v="0"/>
    <x v="0"/>
    <n v="0"/>
    <n v="-75.209999999999994"/>
    <n v="-3760.4"/>
    <x v="0"/>
    <s v="Tetco-ELA Sale Financial - N73425.A"/>
  </r>
  <r>
    <n v="9952"/>
    <m/>
    <d v="2000-07-07T00:00:00"/>
    <x v="11"/>
    <n v="319952"/>
    <x v="5"/>
    <x v="0"/>
    <n v="2964.84"/>
    <n v="3480"/>
    <n v="3407.86"/>
    <n v="3480"/>
    <n v="0.87"/>
    <n v="0.44500000000000001"/>
    <x v="0"/>
    <n v="1548.6"/>
    <n v="-1479"/>
    <n v="-1448.3405"/>
    <x v="0"/>
    <x v="0"/>
    <x v="0"/>
    <x v="5"/>
    <x v="0"/>
    <x v="1"/>
    <x v="0"/>
    <n v="-1448.34"/>
    <n v="-1479"/>
    <x v="0"/>
    <x v="0"/>
    <x v="0"/>
    <n v="0"/>
    <n v="1448.34"/>
    <n v="3407.86"/>
    <x v="0"/>
    <s v="TetcoM3 Buy Financial - N73425.8"/>
  </r>
  <r>
    <n v="27285"/>
    <n v="822"/>
    <d v="2001-08-20T00:00:00"/>
    <x v="11"/>
    <n v="9995965"/>
    <x v="6"/>
    <x v="0"/>
    <n v="11666.54"/>
    <n v="164324"/>
    <n v="160917.74"/>
    <n v="164324"/>
    <n v="7.2499999999999995E-2"/>
    <n v="4.4999999999999998E-2"/>
    <x v="0"/>
    <n v="7394.58"/>
    <n v="-4518.91"/>
    <n v="-4425.2378499999995"/>
    <x v="0"/>
    <x v="0"/>
    <x v="0"/>
    <x v="6"/>
    <x v="0"/>
    <x v="1"/>
    <x v="0"/>
    <n v="-4827.53"/>
    <n v="-4929.72"/>
    <x v="0"/>
    <x v="2"/>
    <x v="0"/>
    <n v="0"/>
    <n v="4827.53"/>
    <n v="160917.74"/>
    <x v="0"/>
    <m/>
  </r>
  <r>
    <n v="22124"/>
    <n v="218"/>
    <d v="2001-01-17T00:00:00"/>
    <x v="11"/>
    <n v="9991378"/>
    <x v="8"/>
    <x v="0"/>
    <n v="-639561.94999999995"/>
    <n v="-140000"/>
    <n v="-137097.95000000001"/>
    <n v="140000"/>
    <n v="4.665"/>
    <n v="3.09"/>
    <x v="0"/>
    <n v="-432600"/>
    <n v="220500"/>
    <n v="215929.27125000005"/>
    <x v="1"/>
    <x v="0"/>
    <x v="1"/>
    <x v="8"/>
    <x v="0"/>
    <x v="0"/>
    <x v="0"/>
    <n v="208937.28"/>
    <n v="213360"/>
    <x v="0"/>
    <x v="2"/>
    <x v="0"/>
    <n v="-137097.95000000001"/>
    <n v="-208937.28"/>
    <n v="0"/>
    <x v="0"/>
    <s v="DS #000218"/>
  </r>
  <r>
    <n v="23923"/>
    <m/>
    <d v="2001-03-30T00:00:00"/>
    <x v="11"/>
    <n v="9992828"/>
    <x v="8"/>
    <x v="0"/>
    <n v="-208565.16"/>
    <n v="-46000"/>
    <n v="-45046.47"/>
    <n v="46000"/>
    <n v="4.63"/>
    <n v="3.09"/>
    <x v="0"/>
    <n v="-142140"/>
    <n v="70840"/>
    <n v="69371.563800000004"/>
    <x v="1"/>
    <x v="0"/>
    <x v="1"/>
    <x v="8"/>
    <x v="0"/>
    <x v="0"/>
    <x v="0"/>
    <n v="67074.19"/>
    <n v="68494"/>
    <x v="0"/>
    <x v="2"/>
    <x v="0"/>
    <n v="-45046.47"/>
    <n v="-67074.19"/>
    <n v="0"/>
    <x v="0"/>
    <m/>
  </r>
  <r>
    <n v="24215"/>
    <n v="409"/>
    <d v="2001-04-18T00:00:00"/>
    <x v="11"/>
    <n v="9993176"/>
    <x v="8"/>
    <x v="0"/>
    <n v="-362156.97"/>
    <n v="-78736"/>
    <n v="-77103.89"/>
    <n v="78736"/>
    <n v="4.6970000000000001"/>
    <n v="3.09"/>
    <x v="0"/>
    <n v="-243294.24"/>
    <n v="126528.75200000002"/>
    <n v="123905.95123000002"/>
    <x v="1"/>
    <x v="0"/>
    <x v="1"/>
    <x v="8"/>
    <x v="0"/>
    <x v="0"/>
    <x v="0"/>
    <n v="119973.65"/>
    <n v="122513.22"/>
    <x v="0"/>
    <x v="1"/>
    <x v="0"/>
    <n v="-77103.89"/>
    <n v="-119973.65"/>
    <n v="0"/>
    <x v="0"/>
    <s v="DS #000409"/>
  </r>
  <r>
    <n v="24828"/>
    <n v="538"/>
    <d v="2001-05-23T00:00:00"/>
    <x v="11"/>
    <n v="9993712"/>
    <x v="8"/>
    <x v="0"/>
    <n v="-4357756.37"/>
    <n v="-1000000"/>
    <n v="-979271.09"/>
    <n v="1000000"/>
    <n v="4.45"/>
    <n v="3.09"/>
    <x v="0"/>
    <n v="-3090000"/>
    <n v="1360000"/>
    <n v="1331808.6824000003"/>
    <x v="1"/>
    <x v="0"/>
    <x v="1"/>
    <x v="8"/>
    <x v="0"/>
    <x v="0"/>
    <x v="0"/>
    <n v="1281865.8600000001"/>
    <n v="1309000"/>
    <x v="0"/>
    <x v="11"/>
    <x v="0"/>
    <n v="-979271.09"/>
    <n v="-1281865.8600000001"/>
    <n v="0"/>
    <x v="0"/>
    <m/>
  </r>
  <r>
    <n v="25044"/>
    <n v="352"/>
    <d v="2001-06-05T00:00:00"/>
    <x v="11"/>
    <n v="9992828"/>
    <x v="8"/>
    <x v="0"/>
    <n v="-78636.3"/>
    <n v="-17269"/>
    <n v="-16911.03"/>
    <n v="17269"/>
    <n v="4.6500000000000004"/>
    <n v="3.09"/>
    <x v="0"/>
    <n v="-53361.21"/>
    <n v="26939.64"/>
    <n v="26381.206800000007"/>
    <x v="1"/>
    <x v="0"/>
    <x v="1"/>
    <x v="8"/>
    <x v="0"/>
    <x v="0"/>
    <x v="0"/>
    <n v="25518.75"/>
    <n v="26058.92"/>
    <x v="0"/>
    <x v="0"/>
    <x v="0"/>
    <n v="-16911.03"/>
    <n v="-25518.75"/>
    <n v="0"/>
    <x v="0"/>
    <s v="DS# 000352"/>
  </r>
  <r>
    <n v="25058"/>
    <n v="438"/>
    <d v="2001-06-06T00:00:00"/>
    <x v="11"/>
    <n v="9993419"/>
    <x v="8"/>
    <x v="0"/>
    <n v="-239487.66"/>
    <n v="-51945"/>
    <n v="-50868.24"/>
    <n v="51945"/>
    <n v="4.7080000000000002"/>
    <n v="3.09"/>
    <x v="0"/>
    <n v="-160510.04999999999"/>
    <n v="84047.01"/>
    <n v="82304.812320000012"/>
    <x v="1"/>
    <x v="0"/>
    <x v="1"/>
    <x v="8"/>
    <x v="0"/>
    <x v="0"/>
    <x v="0"/>
    <n v="79710.53"/>
    <n v="81397.820000000007"/>
    <x v="0"/>
    <x v="0"/>
    <x v="0"/>
    <n v="-50868.24"/>
    <n v="-79710.53"/>
    <n v="0"/>
    <x v="0"/>
    <s v="DS #000438"/>
  </r>
  <r>
    <n v="26682"/>
    <n v="730"/>
    <d v="2001-07-11T00:00:00"/>
    <x v="11"/>
    <n v="9995474"/>
    <x v="8"/>
    <x v="0"/>
    <n v="-261171.6"/>
    <n v="-70000"/>
    <n v="-68548.98"/>
    <n v="70000"/>
    <n v="3.81"/>
    <n v="3.09"/>
    <x v="0"/>
    <n v="-216300"/>
    <n v="50400"/>
    <n v="49355.265600000013"/>
    <x v="1"/>
    <x v="0"/>
    <x v="1"/>
    <x v="8"/>
    <x v="0"/>
    <x v="0"/>
    <x v="0"/>
    <n v="45859.27"/>
    <n v="46830"/>
    <x v="0"/>
    <x v="1"/>
    <x v="0"/>
    <n v="-68548.98"/>
    <n v="-45859.27"/>
    <n v="0"/>
    <x v="0"/>
    <m/>
  </r>
  <r>
    <n v="28125"/>
    <n v="833"/>
    <d v="2001-09-19T00:00:00"/>
    <x v="11"/>
    <n v="9996553"/>
    <x v="8"/>
    <x v="0"/>
    <n v="-497904"/>
    <n v="-140454"/>
    <n v="-137542.54"/>
    <n v="140454"/>
    <n v="3.62"/>
    <n v="3.09"/>
    <x v="0"/>
    <n v="-434002.86"/>
    <n v="74440.62"/>
    <n v="72897.546200000041"/>
    <x v="1"/>
    <x v="0"/>
    <x v="1"/>
    <x v="8"/>
    <x v="0"/>
    <x v="0"/>
    <x v="0"/>
    <n v="65882.880000000005"/>
    <n v="67277.47"/>
    <x v="0"/>
    <x v="4"/>
    <x v="0"/>
    <n v="-137542.54"/>
    <n v="-65882.880000000005"/>
    <n v="0"/>
    <x v="0"/>
    <m/>
  </r>
  <r>
    <n v="28126"/>
    <n v="833"/>
    <d v="2001-09-19T00:00:00"/>
    <x v="11"/>
    <n v="9996553"/>
    <x v="8"/>
    <x v="0"/>
    <n v="-122386.25"/>
    <n v="-34524"/>
    <n v="-33808.36"/>
    <n v="34524"/>
    <n v="3.62"/>
    <n v="3.09"/>
    <x v="0"/>
    <n v="-106679.16"/>
    <n v="18297.72"/>
    <n v="17918.430800000009"/>
    <x v="1"/>
    <x v="0"/>
    <x v="1"/>
    <x v="8"/>
    <x v="0"/>
    <x v="0"/>
    <x v="0"/>
    <n v="16194.2"/>
    <n v="16537"/>
    <x v="0"/>
    <x v="1"/>
    <x v="0"/>
    <n v="-33808.36"/>
    <n v="-16194.2"/>
    <n v="0"/>
    <x v="0"/>
    <m/>
  </r>
  <r>
    <n v="28457"/>
    <n v="917"/>
    <d v="2001-10-16T00:00:00"/>
    <x v="11"/>
    <n v="9996946"/>
    <x v="8"/>
    <x v="0"/>
    <n v="-2989225.02"/>
    <n v="-1000000"/>
    <n v="-979271.09"/>
    <n v="1000000"/>
    <n v="3.0525000000000002"/>
    <n v="3.09"/>
    <x v="0"/>
    <n v="-3090000"/>
    <n v="-37499.999999999643"/>
    <n v="-36722.66587499965"/>
    <x v="1"/>
    <x v="0"/>
    <x v="1"/>
    <x v="8"/>
    <x v="0"/>
    <x v="0"/>
    <x v="0"/>
    <n v="-86665.49"/>
    <n v="-88500"/>
    <x v="0"/>
    <x v="1"/>
    <x v="0"/>
    <n v="-979271.09"/>
    <n v="86665.49"/>
    <n v="0"/>
    <x v="0"/>
    <m/>
  </r>
  <r>
    <n v="28463"/>
    <n v="919"/>
    <d v="2001-10-18T00:00:00"/>
    <x v="11"/>
    <n v="9996952"/>
    <x v="8"/>
    <x v="0"/>
    <n v="-585604.11"/>
    <n v="-200000"/>
    <n v="-195854.22"/>
    <n v="200000"/>
    <n v="2.99"/>
    <n v="3.09"/>
    <x v="0"/>
    <n v="-618000"/>
    <n v="-19999.999999999927"/>
    <n v="-19585.42199999993"/>
    <x v="1"/>
    <x v="0"/>
    <x v="1"/>
    <x v="8"/>
    <x v="0"/>
    <x v="0"/>
    <x v="0"/>
    <n v="-29573.99"/>
    <n v="-30200"/>
    <x v="0"/>
    <x v="1"/>
    <x v="0"/>
    <n v="-195854.22"/>
    <n v="29573.99"/>
    <n v="0"/>
    <x v="0"/>
    <m/>
  </r>
  <r>
    <n v="28523"/>
    <n v="926"/>
    <d v="2001-10-24T00:00:00"/>
    <x v="11"/>
    <n v="9996990"/>
    <x v="8"/>
    <x v="0"/>
    <n v="-612044.43000000005"/>
    <n v="-200000"/>
    <n v="-195854.22"/>
    <n v="200000"/>
    <n v="3.125"/>
    <n v="3.09"/>
    <x v="0"/>
    <n v="-618000"/>
    <n v="7000.0000000000282"/>
    <n v="6854.8977000000277"/>
    <x v="1"/>
    <x v="0"/>
    <x v="1"/>
    <x v="8"/>
    <x v="0"/>
    <x v="0"/>
    <x v="0"/>
    <n v="-3133.67"/>
    <n v="-3200"/>
    <x v="0"/>
    <x v="1"/>
    <x v="0"/>
    <n v="-195854.22"/>
    <n v="3133.67"/>
    <n v="0"/>
    <x v="0"/>
    <m/>
  </r>
  <r>
    <n v="9917"/>
    <m/>
    <d v="2000-07-07T00:00:00"/>
    <x v="11"/>
    <n v="319917"/>
    <x v="8"/>
    <x v="0"/>
    <n v="553.75"/>
    <n v="204"/>
    <n v="199.77"/>
    <n v="204"/>
    <n v="2.7719"/>
    <n v="3.11"/>
    <x v="0"/>
    <n v="634.44000000000005"/>
    <n v="68.972399999999965"/>
    <n v="67.542236999999972"/>
    <x v="1"/>
    <x v="0"/>
    <x v="1"/>
    <x v="8"/>
    <x v="0"/>
    <x v="1"/>
    <x v="0"/>
    <n v="73.739999999999995"/>
    <n v="75.3"/>
    <x v="0"/>
    <x v="0"/>
    <x v="0"/>
    <n v="199.77"/>
    <n v="-73.739999999999995"/>
    <n v="0"/>
    <x v="0"/>
    <s v="Nymex Buy N73425.1"/>
  </r>
  <r>
    <n v="22186"/>
    <n v="251"/>
    <d v="2001-01-26T00:00:00"/>
    <x v="11"/>
    <n v="9991435"/>
    <x v="8"/>
    <x v="0"/>
    <n v="167758.93"/>
    <n v="37000"/>
    <n v="36233.03"/>
    <n v="37000"/>
    <n v="4.63"/>
    <n v="3.11"/>
    <x v="0"/>
    <n v="115070"/>
    <n v="-56240"/>
    <n v="-55074.205600000001"/>
    <x v="1"/>
    <x v="0"/>
    <x v="1"/>
    <x v="8"/>
    <x v="0"/>
    <x v="1"/>
    <x v="0"/>
    <n v="-53950.98"/>
    <n v="-55093"/>
    <x v="0"/>
    <x v="0"/>
    <x v="0"/>
    <n v="36233.03"/>
    <n v="53950.98"/>
    <n v="0"/>
    <x v="0"/>
    <s v="DS #000251"/>
  </r>
  <r>
    <n v="22187"/>
    <n v="251"/>
    <d v="2001-01-26T00:00:00"/>
    <x v="11"/>
    <n v="9991435"/>
    <x v="8"/>
    <x v="0"/>
    <n v="90680.5"/>
    <n v="20000"/>
    <n v="19585.419999999998"/>
    <n v="20000"/>
    <n v="4.63"/>
    <n v="3.11"/>
    <x v="0"/>
    <n v="62200"/>
    <n v="-30400"/>
    <n v="-29769.838399999997"/>
    <x v="1"/>
    <x v="0"/>
    <x v="1"/>
    <x v="8"/>
    <x v="0"/>
    <x v="1"/>
    <x v="0"/>
    <n v="-29162.69"/>
    <n v="-29780"/>
    <x v="0"/>
    <x v="2"/>
    <x v="0"/>
    <n v="19585.419999999998"/>
    <n v="29162.69"/>
    <n v="0"/>
    <x v="0"/>
    <s v="DS #000251"/>
  </r>
  <r>
    <n v="22188"/>
    <n v="251"/>
    <d v="2001-01-26T00:00:00"/>
    <x v="11"/>
    <n v="9991435"/>
    <x v="8"/>
    <x v="0"/>
    <n v="13602.08"/>
    <n v="3000"/>
    <n v="2937.81"/>
    <n v="3000"/>
    <n v="4.63"/>
    <n v="3.11"/>
    <x v="0"/>
    <n v="9330"/>
    <n v="-4560"/>
    <n v="-4465.4712"/>
    <x v="1"/>
    <x v="0"/>
    <x v="1"/>
    <x v="8"/>
    <x v="0"/>
    <x v="1"/>
    <x v="0"/>
    <n v="-4374.3999999999996"/>
    <n v="-4467"/>
    <x v="0"/>
    <x v="0"/>
    <x v="0"/>
    <n v="2937.81"/>
    <n v="4374.3999999999996"/>
    <n v="0"/>
    <x v="0"/>
    <s v="DS #000251"/>
  </r>
  <r>
    <n v="22253"/>
    <n v="232"/>
    <d v="2001-01-26T00:00:00"/>
    <x v="11"/>
    <n v="9991400"/>
    <x v="8"/>
    <x v="0"/>
    <n v="43969.27"/>
    <n v="10000"/>
    <n v="9792.7099999999991"/>
    <n v="10000"/>
    <n v="4.49"/>
    <n v="3.11"/>
    <x v="0"/>
    <n v="31100"/>
    <n v="-13800"/>
    <n v="-13513.939800000002"/>
    <x v="1"/>
    <x v="0"/>
    <x v="1"/>
    <x v="8"/>
    <x v="0"/>
    <x v="1"/>
    <x v="0"/>
    <n v="-13210.37"/>
    <n v="-13490"/>
    <x v="0"/>
    <x v="0"/>
    <x v="0"/>
    <n v="9792.7099999999991"/>
    <n v="13210.37"/>
    <n v="0"/>
    <x v="0"/>
    <s v="DS #000232"/>
  </r>
  <r>
    <n v="22254"/>
    <n v="232"/>
    <d v="2001-01-26T00:00:00"/>
    <x v="11"/>
    <n v="9991400"/>
    <x v="8"/>
    <x v="0"/>
    <n v="43969.27"/>
    <n v="10000"/>
    <n v="9792.7099999999991"/>
    <n v="10000"/>
    <n v="4.49"/>
    <n v="3.11"/>
    <x v="0"/>
    <n v="31100"/>
    <n v="-13800"/>
    <n v="-13513.939800000002"/>
    <x v="1"/>
    <x v="0"/>
    <x v="1"/>
    <x v="8"/>
    <x v="0"/>
    <x v="1"/>
    <x v="0"/>
    <n v="-13210.37"/>
    <n v="-13490"/>
    <x v="0"/>
    <x v="5"/>
    <x v="0"/>
    <n v="9792.7099999999991"/>
    <n v="13210.37"/>
    <n v="0"/>
    <x v="0"/>
    <s v="DS #000232"/>
  </r>
  <r>
    <n v="22259"/>
    <n v="208"/>
    <d v="2001-01-26T00:00:00"/>
    <x v="11"/>
    <n v="9991361"/>
    <x v="8"/>
    <x v="0"/>
    <n v="498204.17"/>
    <n v="110000"/>
    <n v="107719.82"/>
    <n v="110000"/>
    <n v="4.625"/>
    <n v="3.11"/>
    <x v="0"/>
    <n v="342100"/>
    <n v="-166650"/>
    <n v="-163195.52730000002"/>
    <x v="1"/>
    <x v="0"/>
    <x v="1"/>
    <x v="8"/>
    <x v="0"/>
    <x v="1"/>
    <x v="0"/>
    <n v="-159856.21"/>
    <n v="-163240"/>
    <x v="0"/>
    <x v="2"/>
    <x v="0"/>
    <n v="107719.82"/>
    <n v="159856.21"/>
    <n v="0"/>
    <x v="0"/>
    <s v="DS #000208"/>
  </r>
  <r>
    <n v="22263"/>
    <n v="207"/>
    <d v="2001-01-26T00:00:00"/>
    <x v="11"/>
    <n v="9991360"/>
    <x v="8"/>
    <x v="0"/>
    <n v="888908.85"/>
    <n v="195000"/>
    <n v="190957.86"/>
    <n v="195000"/>
    <n v="4.6550000000000002"/>
    <n v="3.11"/>
    <x v="0"/>
    <n v="606450"/>
    <n v="-301275"/>
    <n v="-295029.89370000007"/>
    <x v="1"/>
    <x v="0"/>
    <x v="1"/>
    <x v="8"/>
    <x v="0"/>
    <x v="1"/>
    <x v="0"/>
    <n v="-289110.21000000002"/>
    <n v="-295230"/>
    <x v="0"/>
    <x v="2"/>
    <x v="0"/>
    <n v="190957.86"/>
    <n v="289110.21000000002"/>
    <n v="0"/>
    <x v="0"/>
    <s v="DS #000207"/>
  </r>
  <r>
    <n v="22264"/>
    <n v="207"/>
    <d v="2001-01-26T00:00:00"/>
    <x v="11"/>
    <n v="9991360"/>
    <x v="8"/>
    <x v="0"/>
    <n v="296302.95"/>
    <n v="65000"/>
    <n v="63652.62"/>
    <n v="65000"/>
    <n v="4.6550000000000002"/>
    <n v="3.11"/>
    <x v="0"/>
    <n v="202150"/>
    <n v="-100425"/>
    <n v="-98343.297900000034"/>
    <x v="1"/>
    <x v="0"/>
    <x v="1"/>
    <x v="8"/>
    <x v="0"/>
    <x v="1"/>
    <x v="0"/>
    <n v="-96370.07"/>
    <n v="-98410"/>
    <x v="0"/>
    <x v="0"/>
    <x v="0"/>
    <n v="63652.62"/>
    <n v="96370.07"/>
    <n v="0"/>
    <x v="0"/>
    <s v="DS #000207"/>
  </r>
  <r>
    <n v="22265"/>
    <n v="207"/>
    <d v="2001-01-26T00:00:00"/>
    <x v="11"/>
    <n v="9991360"/>
    <x v="8"/>
    <x v="0"/>
    <n v="182340.28"/>
    <n v="40000"/>
    <n v="39170.839999999997"/>
    <n v="40000"/>
    <n v="4.6550000000000002"/>
    <n v="3.11"/>
    <x v="0"/>
    <n v="124400"/>
    <n v="-61800"/>
    <n v="-60518.947800000009"/>
    <x v="1"/>
    <x v="0"/>
    <x v="1"/>
    <x v="8"/>
    <x v="0"/>
    <x v="1"/>
    <x v="0"/>
    <n v="-59304.66"/>
    <n v="-60560"/>
    <x v="0"/>
    <x v="0"/>
    <x v="0"/>
    <n v="39170.839999999997"/>
    <n v="59304.66"/>
    <n v="0"/>
    <x v="0"/>
    <s v="DS #000207"/>
  </r>
  <r>
    <n v="22570"/>
    <n v="295"/>
    <d v="2001-02-16T00:00:00"/>
    <x v="11"/>
    <n v="9991566"/>
    <x v="8"/>
    <x v="0"/>
    <n v="416312.62"/>
    <n v="95000"/>
    <n v="93030.75"/>
    <n v="95000"/>
    <n v="4.4749999999999996"/>
    <n v="3.11"/>
    <x v="0"/>
    <n v="295450"/>
    <n v="-129675"/>
    <n v="-126986.97374999998"/>
    <x v="1"/>
    <x v="0"/>
    <x v="1"/>
    <x v="8"/>
    <x v="0"/>
    <x v="1"/>
    <x v="0"/>
    <n v="-124103.03"/>
    <n v="-126730"/>
    <x v="0"/>
    <x v="2"/>
    <x v="0"/>
    <n v="93030.75"/>
    <n v="124103.03"/>
    <n v="0"/>
    <x v="0"/>
    <s v="DS #000295"/>
  </r>
  <r>
    <n v="22571"/>
    <n v="295"/>
    <d v="2001-02-16T00:00:00"/>
    <x v="11"/>
    <n v="9991566"/>
    <x v="8"/>
    <x v="0"/>
    <n v="372490.23999999999"/>
    <n v="85000"/>
    <n v="83238.039999999994"/>
    <n v="85000"/>
    <n v="4.4749999999999996"/>
    <n v="3.11"/>
    <x v="0"/>
    <n v="264350"/>
    <n v="-116025"/>
    <n v="-113619.92459999997"/>
    <x v="1"/>
    <x v="0"/>
    <x v="1"/>
    <x v="8"/>
    <x v="0"/>
    <x v="1"/>
    <x v="0"/>
    <n v="-111039.55"/>
    <n v="-113390"/>
    <x v="0"/>
    <x v="0"/>
    <x v="0"/>
    <n v="83238.039999999994"/>
    <n v="111039.55"/>
    <n v="0"/>
    <x v="0"/>
    <s v="DS #000295"/>
  </r>
  <r>
    <n v="22572"/>
    <n v="295"/>
    <d v="2001-02-16T00:00:00"/>
    <x v="11"/>
    <n v="9991566"/>
    <x v="8"/>
    <x v="0"/>
    <n v="197200.72"/>
    <n v="45000"/>
    <n v="44067.199999999997"/>
    <n v="45000"/>
    <n v="4.4749999999999996"/>
    <n v="3.11"/>
    <x v="0"/>
    <n v="139950"/>
    <n v="-61425"/>
    <n v="-60151.727999999988"/>
    <x v="1"/>
    <x v="0"/>
    <x v="1"/>
    <x v="8"/>
    <x v="0"/>
    <x v="1"/>
    <x v="0"/>
    <n v="-58785.64"/>
    <n v="-60030"/>
    <x v="0"/>
    <x v="0"/>
    <x v="0"/>
    <n v="44067.199999999997"/>
    <n v="58785.64"/>
    <n v="0"/>
    <x v="0"/>
    <s v="DS #000295"/>
  </r>
  <r>
    <n v="22644"/>
    <n v="303"/>
    <d v="2001-02-20T00:00:00"/>
    <x v="11"/>
    <n v="9991588"/>
    <x v="8"/>
    <x v="0"/>
    <n v="158005.39000000001"/>
    <n v="35000"/>
    <n v="34274.49"/>
    <n v="35000"/>
    <n v="4.6100000000000003"/>
    <n v="3.11"/>
    <x v="0"/>
    <n v="108850"/>
    <n v="-52500"/>
    <n v="-51411.735000000015"/>
    <x v="1"/>
    <x v="0"/>
    <x v="1"/>
    <x v="8"/>
    <x v="0"/>
    <x v="1"/>
    <x v="0"/>
    <n v="-50349.22"/>
    <n v="-51415"/>
    <x v="0"/>
    <x v="0"/>
    <x v="0"/>
    <n v="34274.49"/>
    <n v="50349.22"/>
    <n v="0"/>
    <x v="0"/>
    <s v="DS#000303"/>
  </r>
  <r>
    <n v="22646"/>
    <n v="303"/>
    <d v="2001-02-20T00:00:00"/>
    <x v="11"/>
    <n v="9991588"/>
    <x v="8"/>
    <x v="0"/>
    <n v="383727.38"/>
    <n v="85000"/>
    <n v="83238.039999999994"/>
    <n v="85000"/>
    <n v="4.6100000000000003"/>
    <n v="3.11"/>
    <x v="0"/>
    <n v="264350"/>
    <n v="-127500"/>
    <n v="-124857.06"/>
    <x v="1"/>
    <x v="0"/>
    <x v="1"/>
    <x v="8"/>
    <x v="0"/>
    <x v="1"/>
    <x v="0"/>
    <n v="-122276.69"/>
    <n v="-124865"/>
    <x v="0"/>
    <x v="2"/>
    <x v="0"/>
    <n v="83238.039999999994"/>
    <n v="122276.69"/>
    <n v="0"/>
    <x v="0"/>
    <s v="DS #000303"/>
  </r>
  <r>
    <n v="23777"/>
    <n v="347"/>
    <d v="2001-03-19T00:00:00"/>
    <x v="11"/>
    <n v="9992814"/>
    <x v="8"/>
    <x v="0"/>
    <n v="321155.88"/>
    <n v="70955"/>
    <n v="69484.179999999993"/>
    <n v="70955"/>
    <n v="4.6219999999999999"/>
    <n v="3.11"/>
    <x v="0"/>
    <n v="220670.05"/>
    <n v="-107283.96"/>
    <n v="-105060.08015999998"/>
    <x v="1"/>
    <x v="0"/>
    <x v="1"/>
    <x v="8"/>
    <x v="0"/>
    <x v="1"/>
    <x v="0"/>
    <n v="-102906.07"/>
    <n v="-105084.35"/>
    <x v="0"/>
    <x v="2"/>
    <x v="0"/>
    <n v="69484.179999999993"/>
    <n v="102906.07"/>
    <n v="0"/>
    <x v="0"/>
    <s v="DS #000347"/>
  </r>
  <r>
    <n v="23778"/>
    <n v="347"/>
    <d v="2001-03-19T00:00:00"/>
    <x v="11"/>
    <n v="9992814"/>
    <x v="8"/>
    <x v="0"/>
    <n v="131259.54"/>
    <n v="29000"/>
    <n v="28398.86"/>
    <n v="29000"/>
    <n v="4.6219999999999999"/>
    <n v="3.11"/>
    <x v="0"/>
    <n v="90190"/>
    <n v="-43848"/>
    <n v="-42939.07632"/>
    <x v="1"/>
    <x v="0"/>
    <x v="1"/>
    <x v="8"/>
    <x v="0"/>
    <x v="1"/>
    <x v="0"/>
    <n v="-42058.71"/>
    <n v="-42949"/>
    <x v="0"/>
    <x v="0"/>
    <x v="0"/>
    <n v="28398.86"/>
    <n v="42058.71"/>
    <n v="0"/>
    <x v="0"/>
    <s v="DS #000347"/>
  </r>
  <r>
    <n v="23779"/>
    <n v="347"/>
    <d v="2001-03-19T00:00:00"/>
    <x v="11"/>
    <n v="9992814"/>
    <x v="8"/>
    <x v="0"/>
    <n v="5884.05"/>
    <n v="1300"/>
    <n v="1273.05"/>
    <n v="1300"/>
    <n v="4.6219999999999999"/>
    <n v="3.11"/>
    <x v="0"/>
    <n v="4043"/>
    <n v="-1965.6"/>
    <n v="-1924.8516"/>
    <x v="1"/>
    <x v="0"/>
    <x v="1"/>
    <x v="8"/>
    <x v="0"/>
    <x v="1"/>
    <x v="0"/>
    <n v="-1885.39"/>
    <n v="-1925.3"/>
    <x v="0"/>
    <x v="0"/>
    <x v="0"/>
    <n v="1273.05"/>
    <n v="1885.39"/>
    <n v="0"/>
    <x v="0"/>
    <s v="DS #000347"/>
  </r>
  <r>
    <n v="23783"/>
    <n v="347"/>
    <d v="2001-03-19T00:00:00"/>
    <x v="11"/>
    <n v="9992814"/>
    <x v="8"/>
    <x v="0"/>
    <n v="66535.009999999995"/>
    <n v="14700"/>
    <n v="14395.29"/>
    <n v="14700"/>
    <n v="4.6219999999999999"/>
    <n v="3.11"/>
    <x v="0"/>
    <n v="45717"/>
    <n v="-22226.400000000001"/>
    <n v="-21765.678480000002"/>
    <x v="1"/>
    <x v="0"/>
    <x v="1"/>
    <x v="8"/>
    <x v="0"/>
    <x v="1"/>
    <x v="0"/>
    <n v="-21319.42"/>
    <n v="-21770.7"/>
    <x v="0"/>
    <x v="2"/>
    <x v="0"/>
    <n v="14395.29"/>
    <n v="21319.42"/>
    <n v="0"/>
    <x v="0"/>
    <s v="DS #000347"/>
  </r>
  <r>
    <n v="23796"/>
    <n v="348"/>
    <d v="2001-03-19T00:00:00"/>
    <x v="11"/>
    <n v="9992815"/>
    <x v="8"/>
    <x v="0"/>
    <n v="68205.06"/>
    <n v="14800"/>
    <n v="14493.21"/>
    <n v="14800"/>
    <n v="4.7060000000000004"/>
    <n v="3.11"/>
    <x v="0"/>
    <n v="46028"/>
    <n v="-23620.799999999999"/>
    <n v="-23131.163160000007"/>
    <x v="1"/>
    <x v="0"/>
    <x v="1"/>
    <x v="8"/>
    <x v="0"/>
    <x v="1"/>
    <x v="0"/>
    <n v="-22681.88"/>
    <n v="-23162"/>
    <x v="0"/>
    <x v="2"/>
    <x v="0"/>
    <n v="14493.21"/>
    <n v="22681.88"/>
    <n v="0"/>
    <x v="0"/>
    <s v="DS #000348"/>
  </r>
  <r>
    <n v="23799"/>
    <n v="348"/>
    <d v="2001-03-19T00:00:00"/>
    <x v="11"/>
    <n v="9992815"/>
    <x v="8"/>
    <x v="0"/>
    <n v="123128.56"/>
    <n v="26718"/>
    <n v="26164.17"/>
    <n v="26718"/>
    <n v="4.7060000000000004"/>
    <n v="3.11"/>
    <x v="0"/>
    <n v="83092.98"/>
    <n v="-42641.928000000014"/>
    <n v="-41758.015320000013"/>
    <x v="1"/>
    <x v="0"/>
    <x v="1"/>
    <x v="8"/>
    <x v="0"/>
    <x v="1"/>
    <x v="0"/>
    <n v="-40946.92"/>
    <n v="-41813.67"/>
    <x v="0"/>
    <x v="0"/>
    <x v="0"/>
    <n v="26164.17"/>
    <n v="40946.92"/>
    <n v="0"/>
    <x v="0"/>
    <s v="DS #000348"/>
  </r>
  <r>
    <n v="23919"/>
    <n v="359"/>
    <d v="2001-03-30T00:00:00"/>
    <x v="11"/>
    <n v="9992882"/>
    <x v="8"/>
    <x v="0"/>
    <n v="50797.59"/>
    <n v="11004"/>
    <n v="10775.9"/>
    <n v="11004"/>
    <n v="4.7140000000000004"/>
    <n v="3.11"/>
    <x v="0"/>
    <n v="34222.44"/>
    <n v="-17650.416000000005"/>
    <n v="-17284.543600000005"/>
    <x v="1"/>
    <x v="0"/>
    <x v="1"/>
    <x v="8"/>
    <x v="0"/>
    <x v="1"/>
    <x v="0"/>
    <n v="-16950.490000000002"/>
    <n v="-17309.29"/>
    <x v="0"/>
    <x v="5"/>
    <x v="0"/>
    <n v="10775.9"/>
    <n v="16950.490000000002"/>
    <n v="0"/>
    <x v="0"/>
    <s v="DS #000359"/>
  </r>
  <r>
    <n v="24140"/>
    <n v="404"/>
    <d v="2001-04-11T00:00:00"/>
    <x v="11"/>
    <n v="9993134"/>
    <x v="8"/>
    <x v="0"/>
    <n v="187672.04"/>
    <n v="40135"/>
    <n v="39303.050000000003"/>
    <n v="40135"/>
    <n v="4.7750000000000004"/>
    <n v="3.11"/>
    <x v="0"/>
    <n v="124819.85"/>
    <n v="-66824.775000000023"/>
    <n v="-65439.57825000002"/>
    <x v="1"/>
    <x v="0"/>
    <x v="1"/>
    <x v="8"/>
    <x v="0"/>
    <x v="1"/>
    <x v="0"/>
    <n v="-64221.18"/>
    <n v="-65580.59"/>
    <x v="0"/>
    <x v="0"/>
    <x v="0"/>
    <n v="39303.050000000003"/>
    <n v="64221.18"/>
    <n v="0"/>
    <x v="0"/>
    <s v="DS #000404"/>
  </r>
  <r>
    <n v="24193"/>
    <n v="408"/>
    <d v="2001-04-17T00:00:00"/>
    <x v="11"/>
    <n v="9993174"/>
    <x v="8"/>
    <x v="0"/>
    <n v="295205.02"/>
    <n v="61824"/>
    <n v="60542.46"/>
    <n v="61824"/>
    <n v="4.8760000000000003"/>
    <n v="3.11"/>
    <x v="0"/>
    <n v="192272.64000000001"/>
    <n v="-109181.18400000002"/>
    <n v="-106917.98436000003"/>
    <x v="1"/>
    <x v="0"/>
    <x v="1"/>
    <x v="8"/>
    <x v="0"/>
    <x v="1"/>
    <x v="0"/>
    <n v="-105041.16"/>
    <n v="-107264.64"/>
    <x v="0"/>
    <x v="0"/>
    <x v="0"/>
    <n v="60542.46"/>
    <n v="105041.16"/>
    <n v="0"/>
    <x v="0"/>
    <s v="DS #000408"/>
  </r>
  <r>
    <n v="24224"/>
    <n v="412"/>
    <d v="2001-04-18T00:00:00"/>
    <x v="11"/>
    <n v="9993198"/>
    <x v="8"/>
    <x v="0"/>
    <n v="290026.44"/>
    <n v="62272"/>
    <n v="60981.17"/>
    <n v="62272"/>
    <n v="4.7560000000000002"/>
    <n v="3.11"/>
    <x v="0"/>
    <n v="193665.92000000001"/>
    <n v="-102499.71200000003"/>
    <n v="-100375.00582000002"/>
    <x v="1"/>
    <x v="0"/>
    <x v="1"/>
    <x v="8"/>
    <x v="0"/>
    <x v="1"/>
    <x v="0"/>
    <n v="-98484.59"/>
    <n v="-100569.28"/>
    <x v="0"/>
    <x v="2"/>
    <x v="0"/>
    <n v="60981.17"/>
    <n v="98484.59"/>
    <n v="0"/>
    <x v="0"/>
    <s v="DS#000412"/>
  </r>
  <r>
    <n v="24448"/>
    <n v="404"/>
    <d v="2001-04-26T00:00:00"/>
    <x v="11"/>
    <n v="9993133"/>
    <x v="8"/>
    <x v="0"/>
    <n v="303941.27"/>
    <n v="65000"/>
    <n v="63652.62"/>
    <n v="65000"/>
    <n v="4.7750000000000004"/>
    <n v="3.11"/>
    <x v="0"/>
    <n v="202150"/>
    <n v="-108225"/>
    <n v="-105981.61230000004"/>
    <x v="1"/>
    <x v="0"/>
    <x v="1"/>
    <x v="8"/>
    <x v="0"/>
    <x v="1"/>
    <x v="0"/>
    <n v="-104008.38"/>
    <n v="-106210"/>
    <x v="0"/>
    <x v="2"/>
    <x v="0"/>
    <n v="63652.62"/>
    <n v="104008.38"/>
    <n v="0"/>
    <x v="0"/>
    <s v="DS #000404"/>
  </r>
  <r>
    <n v="24454"/>
    <n v="438"/>
    <d v="2001-04-26T00:00:00"/>
    <x v="11"/>
    <n v="9993419"/>
    <x v="8"/>
    <x v="0"/>
    <n v="2466.5700000000002"/>
    <n v="535"/>
    <n v="523.91"/>
    <n v="535"/>
    <n v="4.7080000000000002"/>
    <n v="3.11"/>
    <x v="0"/>
    <n v="1663.85"/>
    <n v="-854.93"/>
    <n v="-837.20818000000008"/>
    <x v="1"/>
    <x v="0"/>
    <x v="1"/>
    <x v="8"/>
    <x v="0"/>
    <x v="1"/>
    <x v="0"/>
    <n v="-820.97"/>
    <n v="-838.34"/>
    <x v="0"/>
    <x v="1"/>
    <x v="0"/>
    <n v="523.91"/>
    <n v="820.97"/>
    <n v="0"/>
    <x v="0"/>
    <s v="DS #000438"/>
  </r>
  <r>
    <n v="24748"/>
    <n v="529"/>
    <d v="2001-05-17T00:00:00"/>
    <x v="11"/>
    <n v="9993675"/>
    <x v="8"/>
    <x v="0"/>
    <n v="441183.98"/>
    <n v="100653"/>
    <n v="98566.57"/>
    <n v="100653"/>
    <n v="4.476"/>
    <n v="3.11"/>
    <x v="0"/>
    <n v="313030.83"/>
    <n v="-137491.99800000002"/>
    <n v="-134641.93462000001"/>
    <x v="1"/>
    <x v="0"/>
    <x v="1"/>
    <x v="8"/>
    <x v="0"/>
    <x v="1"/>
    <x v="0"/>
    <n v="-131586.38"/>
    <n v="-134371.76"/>
    <x v="0"/>
    <x v="0"/>
    <x v="0"/>
    <n v="98566.57"/>
    <n v="131586.38"/>
    <n v="0"/>
    <x v="0"/>
    <m/>
  </r>
  <r>
    <n v="24869"/>
    <n v="549"/>
    <d v="2001-05-24T00:00:00"/>
    <x v="11"/>
    <n v="9993753"/>
    <x v="8"/>
    <x v="0"/>
    <n v="87170.8"/>
    <n v="20000"/>
    <n v="19585.419999999998"/>
    <n v="20000"/>
    <n v="4.4508000000000001"/>
    <n v="3.11"/>
    <x v="0"/>
    <n v="62200"/>
    <n v="-26816"/>
    <n v="-26260.131136000004"/>
    <x v="1"/>
    <x v="0"/>
    <x v="1"/>
    <x v="8"/>
    <x v="0"/>
    <x v="1"/>
    <x v="0"/>
    <n v="-25652.99"/>
    <n v="-26196"/>
    <x v="0"/>
    <x v="2"/>
    <x v="0"/>
    <n v="19585.419999999998"/>
    <n v="25652.99"/>
    <n v="0"/>
    <x v="0"/>
    <m/>
  </r>
  <r>
    <n v="24870"/>
    <n v="549"/>
    <d v="2001-05-24T00:00:00"/>
    <x v="11"/>
    <n v="9993754"/>
    <x v="8"/>
    <x v="0"/>
    <n v="148648"/>
    <n v="34105"/>
    <n v="33398.04"/>
    <n v="34105"/>
    <n v="4.4508000000000001"/>
    <n v="3.11"/>
    <x v="0"/>
    <n v="106066.55"/>
    <n v="-45727.984000000004"/>
    <n v="-44780.092032000008"/>
    <x v="1"/>
    <x v="0"/>
    <x v="1"/>
    <x v="8"/>
    <x v="0"/>
    <x v="1"/>
    <x v="0"/>
    <n v="-43744.75"/>
    <n v="-44670.73"/>
    <x v="0"/>
    <x v="0"/>
    <x v="0"/>
    <n v="33398.04"/>
    <n v="43744.75"/>
    <n v="0"/>
    <x v="0"/>
    <m/>
  </r>
  <r>
    <n v="25038"/>
    <n v="596"/>
    <d v="2001-06-04T00:00:00"/>
    <x v="11"/>
    <n v="9993895"/>
    <x v="8"/>
    <x v="0"/>
    <n v="120220.57"/>
    <n v="29518"/>
    <n v="28906.12"/>
    <n v="29518"/>
    <n v="4.1589999999999998"/>
    <n v="3.11"/>
    <x v="0"/>
    <n v="91800.98"/>
    <n v="-30964.381999999998"/>
    <n v="-30322.519879999996"/>
    <x v="1"/>
    <x v="0"/>
    <x v="1"/>
    <x v="8"/>
    <x v="0"/>
    <x v="1"/>
    <x v="0"/>
    <n v="-29426.43"/>
    <n v="-30049.32"/>
    <x v="0"/>
    <x v="4"/>
    <x v="0"/>
    <n v="28906.12"/>
    <n v="29426.43"/>
    <n v="0"/>
    <x v="0"/>
    <m/>
  </r>
  <r>
    <n v="25059"/>
    <n v="479"/>
    <d v="2001-06-06T00:00:00"/>
    <x v="11"/>
    <n v="9993568"/>
    <x v="8"/>
    <x v="0"/>
    <n v="370796.88"/>
    <n v="85223"/>
    <n v="83456.42"/>
    <n v="85223"/>
    <n v="4.4429999999999996"/>
    <n v="3.11"/>
    <x v="0"/>
    <n v="265043.53000000003"/>
    <n v="-113602.25899999998"/>
    <n v="-111247.40785999998"/>
    <x v="1"/>
    <x v="0"/>
    <x v="1"/>
    <x v="8"/>
    <x v="0"/>
    <x v="1"/>
    <x v="0"/>
    <n v="-108660.26"/>
    <n v="-110960.35"/>
    <x v="0"/>
    <x v="0"/>
    <x v="0"/>
    <n v="83456.42"/>
    <n v="108660.26"/>
    <n v="0"/>
    <x v="0"/>
    <s v="DS #000479"/>
  </r>
  <r>
    <n v="25068"/>
    <n v="593"/>
    <d v="2001-06-06T00:00:00"/>
    <x v="11"/>
    <n v="9993887"/>
    <x v="8"/>
    <x v="0"/>
    <n v="212584.5"/>
    <n v="53535"/>
    <n v="52425.279999999999"/>
    <n v="53535"/>
    <n v="4.0549999999999997"/>
    <n v="3.11"/>
    <x v="0"/>
    <n v="166493.85"/>
    <n v="-50590.57499999999"/>
    <n v="-49541.889599999988"/>
    <x v="1"/>
    <x v="0"/>
    <x v="1"/>
    <x v="8"/>
    <x v="0"/>
    <x v="1"/>
    <x v="0"/>
    <n v="-47916.7"/>
    <n v="-48930.99"/>
    <x v="0"/>
    <x v="0"/>
    <x v="0"/>
    <n v="52425.279999999999"/>
    <n v="47916.7"/>
    <n v="0"/>
    <x v="0"/>
    <m/>
  </r>
  <r>
    <n v="25071"/>
    <n v="445"/>
    <d v="2001-06-06T00:00:00"/>
    <x v="11"/>
    <n v="9993440"/>
    <x v="8"/>
    <x v="0"/>
    <n v="76593.81"/>
    <n v="16571"/>
    <n v="16227.5"/>
    <n v="16571"/>
    <n v="4.72"/>
    <n v="3.11"/>
    <x v="0"/>
    <n v="51535.81"/>
    <n v="-26679.31"/>
    <n v="-26126.274999999998"/>
    <x v="1"/>
    <x v="0"/>
    <x v="1"/>
    <x v="8"/>
    <x v="0"/>
    <x v="1"/>
    <x v="0"/>
    <n v="-25623.22"/>
    <n v="-26165.61"/>
    <x v="0"/>
    <x v="0"/>
    <x v="0"/>
    <n v="16227.5"/>
    <n v="25623.22"/>
    <n v="0"/>
    <x v="0"/>
    <s v="DS #000445"/>
  </r>
  <r>
    <n v="25181"/>
    <n v="621"/>
    <d v="2001-06-13T00:00:00"/>
    <x v="11"/>
    <n v="9994009"/>
    <x v="8"/>
    <x v="0"/>
    <n v="171302.89"/>
    <n v="40738"/>
    <n v="39893.550000000003"/>
    <n v="40738"/>
    <n v="4.2939999999999996"/>
    <n v="3.11"/>
    <x v="0"/>
    <n v="126695.18"/>
    <n v="-48233.791999999987"/>
    <n v="-47233.963199999991"/>
    <x v="1"/>
    <x v="0"/>
    <x v="1"/>
    <x v="8"/>
    <x v="0"/>
    <x v="1"/>
    <x v="0"/>
    <n v="-45997.26"/>
    <n v="-46970.91"/>
    <x v="0"/>
    <x v="0"/>
    <x v="0"/>
    <n v="39893.550000000003"/>
    <n v="45997.26"/>
    <n v="0"/>
    <x v="0"/>
    <m/>
  </r>
  <r>
    <n v="25182"/>
    <n v="621"/>
    <d v="2001-06-13T00:00:00"/>
    <x v="11"/>
    <n v="9994008"/>
    <x v="8"/>
    <x v="0"/>
    <n v="258346.18"/>
    <n v="61438"/>
    <n v="60164.46"/>
    <n v="61438"/>
    <n v="4.2939999999999996"/>
    <n v="3.11"/>
    <x v="0"/>
    <n v="191072.18"/>
    <n v="-72742.59199999999"/>
    <n v="-71234.720639999985"/>
    <x v="1"/>
    <x v="0"/>
    <x v="1"/>
    <x v="8"/>
    <x v="0"/>
    <x v="1"/>
    <x v="0"/>
    <n v="-69369.62"/>
    <n v="-70838.009999999995"/>
    <x v="0"/>
    <x v="2"/>
    <x v="0"/>
    <n v="60164.46"/>
    <n v="69369.62"/>
    <n v="0"/>
    <x v="0"/>
    <m/>
  </r>
  <r>
    <n v="26646"/>
    <n v="725"/>
    <d v="2001-07-09T00:00:00"/>
    <x v="11"/>
    <n v="9995438"/>
    <x v="8"/>
    <x v="0"/>
    <n v="150129.51"/>
    <n v="38812"/>
    <n v="38007.47"/>
    <n v="38812"/>
    <n v="3.95"/>
    <n v="3.11"/>
    <x v="0"/>
    <n v="120705.32"/>
    <n v="-32602.080000000002"/>
    <n v="-31926.274800000014"/>
    <x v="1"/>
    <x v="0"/>
    <x v="1"/>
    <x v="8"/>
    <x v="0"/>
    <x v="1"/>
    <x v="0"/>
    <n v="-30748.04"/>
    <n v="-31398.91"/>
    <x v="0"/>
    <x v="0"/>
    <x v="0"/>
    <n v="38007.47"/>
    <n v="30748.04"/>
    <n v="0"/>
    <x v="0"/>
    <m/>
  </r>
  <r>
    <n v="26703"/>
    <n v="736"/>
    <d v="2001-07-13T00:00:00"/>
    <x v="11"/>
    <n v="9995492"/>
    <x v="8"/>
    <x v="0"/>
    <n v="257058.66"/>
    <n v="70000"/>
    <n v="68548.98"/>
    <n v="70000"/>
    <n v="3.75"/>
    <n v="3.11"/>
    <x v="0"/>
    <n v="217700"/>
    <n v="-44800"/>
    <n v="-43871.347200000004"/>
    <x v="1"/>
    <x v="0"/>
    <x v="1"/>
    <x v="8"/>
    <x v="0"/>
    <x v="1"/>
    <x v="0"/>
    <n v="-41746.33"/>
    <n v="-42630"/>
    <x v="0"/>
    <x v="1"/>
    <x v="0"/>
    <n v="68548.98"/>
    <n v="41746.33"/>
    <n v="0"/>
    <x v="0"/>
    <m/>
  </r>
  <r>
    <n v="26851"/>
    <n v="709"/>
    <d v="2001-07-27T00:00:00"/>
    <x v="11"/>
    <n v="9994223"/>
    <x v="8"/>
    <x v="0"/>
    <n v="625527.74"/>
    <n v="167480"/>
    <n v="164008.32000000001"/>
    <n v="167480"/>
    <n v="3.8140000000000001"/>
    <n v="3.11"/>
    <x v="0"/>
    <n v="520862.8"/>
    <n v="-117905.92"/>
    <n v="-115461.85728000004"/>
    <x v="1"/>
    <x v="0"/>
    <x v="1"/>
    <x v="8"/>
    <x v="0"/>
    <x v="1"/>
    <x v="0"/>
    <n v="-110377.60000000001"/>
    <n v="-112714.04"/>
    <x v="0"/>
    <x v="2"/>
    <x v="0"/>
    <n v="164008.32000000001"/>
    <n v="110377.60000000001"/>
    <n v="0"/>
    <x v="0"/>
    <m/>
  </r>
  <r>
    <n v="27044"/>
    <n v="812"/>
    <d v="2001-08-06T00:00:00"/>
    <x v="11"/>
    <n v="9995738"/>
    <x v="8"/>
    <x v="0"/>
    <n v="387712.84"/>
    <n v="106602"/>
    <n v="104392.26"/>
    <n v="106602"/>
    <n v="3.714"/>
    <n v="3.11"/>
    <x v="0"/>
    <n v="331532.21999999997"/>
    <n v="-64387.608000000007"/>
    <n v="-63052.925040000009"/>
    <x v="1"/>
    <x v="0"/>
    <x v="1"/>
    <x v="8"/>
    <x v="0"/>
    <x v="1"/>
    <x v="0"/>
    <n v="-59816.76"/>
    <n v="-61082.95"/>
    <x v="0"/>
    <x v="2"/>
    <x v="0"/>
    <n v="104392.26"/>
    <n v="59816.76"/>
    <n v="0"/>
    <x v="0"/>
    <m/>
  </r>
  <r>
    <n v="27127"/>
    <n v="821"/>
    <d v="2001-08-15T00:00:00"/>
    <x v="11"/>
    <n v="9995822"/>
    <x v="8"/>
    <x v="0"/>
    <n v="118493.46"/>
    <n v="31784"/>
    <n v="31125.15"/>
    <n v="31784"/>
    <n v="3.8069999999999999"/>
    <n v="3.11"/>
    <x v="0"/>
    <n v="98848.24"/>
    <n v="-22153.448"/>
    <n v="-21694.229550000004"/>
    <x v="1"/>
    <x v="0"/>
    <x v="1"/>
    <x v="8"/>
    <x v="0"/>
    <x v="1"/>
    <x v="0"/>
    <n v="-20729.349999999999"/>
    <n v="-21168.14"/>
    <x v="0"/>
    <x v="0"/>
    <x v="0"/>
    <n v="31125.15"/>
    <n v="20729.349999999999"/>
    <n v="0"/>
    <x v="0"/>
    <m/>
  </r>
  <r>
    <n v="28058"/>
    <n v="782"/>
    <d v="2001-09-10T00:00:00"/>
    <x v="11"/>
    <n v="9995718"/>
    <x v="8"/>
    <x v="0"/>
    <n v="105854.44"/>
    <n v="27823"/>
    <n v="27246.26"/>
    <n v="27823"/>
    <n v="3.8851"/>
    <n v="3.11"/>
    <x v="0"/>
    <n v="86529.53"/>
    <n v="-21565.607300000003"/>
    <n v="-21118.576126000004"/>
    <x v="1"/>
    <x v="0"/>
    <x v="1"/>
    <x v="8"/>
    <x v="0"/>
    <x v="1"/>
    <x v="0"/>
    <n v="-20273.939999999999"/>
    <n v="-20703.09"/>
    <x v="0"/>
    <x v="2"/>
    <x v="0"/>
    <n v="27246.26"/>
    <n v="20273.939999999999"/>
    <n v="0"/>
    <x v="0"/>
    <m/>
  </r>
  <r>
    <n v="28094"/>
    <n v="833"/>
    <d v="2001-09-18T00:00:00"/>
    <x v="11"/>
    <n v="9996554"/>
    <x v="8"/>
    <x v="0"/>
    <n v="38994.57"/>
    <n v="11000"/>
    <n v="10771.98"/>
    <n v="11000"/>
    <n v="3.62"/>
    <n v="3.11"/>
    <x v="0"/>
    <n v="34210"/>
    <n v="-5610"/>
    <n v="-5493.7098000000024"/>
    <x v="1"/>
    <x v="0"/>
    <x v="1"/>
    <x v="8"/>
    <x v="0"/>
    <x v="1"/>
    <x v="0"/>
    <n v="-5159.78"/>
    <n v="-5269"/>
    <x v="0"/>
    <x v="9"/>
    <x v="0"/>
    <n v="10771.98"/>
    <n v="5159.78"/>
    <n v="0"/>
    <x v="0"/>
    <m/>
  </r>
  <r>
    <n v="28096"/>
    <n v="833"/>
    <d v="2001-09-18T00:00:00"/>
    <x v="11"/>
    <n v="9996554"/>
    <x v="8"/>
    <x v="0"/>
    <n v="24814.73"/>
    <n v="7000"/>
    <n v="6854.9"/>
    <n v="7000"/>
    <n v="3.62"/>
    <n v="3.11"/>
    <x v="0"/>
    <n v="21770"/>
    <n v="-3570"/>
    <n v="-3495.9990000000016"/>
    <x v="1"/>
    <x v="0"/>
    <x v="1"/>
    <x v="8"/>
    <x v="0"/>
    <x v="1"/>
    <x v="0"/>
    <n v="-3283.5"/>
    <n v="-3353"/>
    <x v="0"/>
    <x v="10"/>
    <x v="0"/>
    <n v="6854.9"/>
    <n v="3283.5"/>
    <n v="0"/>
    <x v="0"/>
    <m/>
  </r>
  <r>
    <n v="28097"/>
    <n v="833"/>
    <d v="2001-09-18T00:00:00"/>
    <x v="11"/>
    <n v="9996554"/>
    <x v="8"/>
    <x v="0"/>
    <n v="237281.99"/>
    <n v="66935"/>
    <n v="65547.509999999995"/>
    <n v="66935"/>
    <n v="3.62"/>
    <n v="3.11"/>
    <x v="0"/>
    <n v="208167.85"/>
    <n v="-34136.85"/>
    <n v="-33429.230100000015"/>
    <x v="1"/>
    <x v="0"/>
    <x v="1"/>
    <x v="8"/>
    <x v="0"/>
    <x v="1"/>
    <x v="0"/>
    <n v="-31397.26"/>
    <n v="-32061.86"/>
    <x v="0"/>
    <x v="0"/>
    <x v="0"/>
    <n v="65547.509999999995"/>
    <n v="31397.26"/>
    <n v="0"/>
    <x v="0"/>
    <m/>
  </r>
  <r>
    <n v="28112"/>
    <n v="825"/>
    <d v="2001-09-18T00:00:00"/>
    <x v="11"/>
    <n v="9995961"/>
    <x v="8"/>
    <x v="0"/>
    <n v="627952.15"/>
    <n v="166557"/>
    <n v="163104.46"/>
    <n v="166557"/>
    <n v="3.85"/>
    <n v="3.11"/>
    <x v="0"/>
    <n v="517992.27"/>
    <n v="-123252.18"/>
    <n v="-120697.30040000002"/>
    <x v="1"/>
    <x v="0"/>
    <x v="1"/>
    <x v="8"/>
    <x v="0"/>
    <x v="1"/>
    <x v="0"/>
    <n v="-115641.06"/>
    <n v="-118088.91"/>
    <x v="0"/>
    <x v="2"/>
    <x v="0"/>
    <n v="163104.46"/>
    <n v="115641.06"/>
    <n v="0"/>
    <x v="0"/>
    <m/>
  </r>
  <r>
    <n v="28115"/>
    <n v="825"/>
    <d v="2001-09-18T00:00:00"/>
    <x v="11"/>
    <n v="9995961"/>
    <x v="8"/>
    <x v="0"/>
    <n v="201626.19"/>
    <n v="53479"/>
    <n v="52370.44"/>
    <n v="53479"/>
    <n v="3.85"/>
    <n v="3.11"/>
    <x v="0"/>
    <n v="166319.69"/>
    <n v="-39574.46"/>
    <n v="-38754.125600000014"/>
    <x v="1"/>
    <x v="0"/>
    <x v="1"/>
    <x v="8"/>
    <x v="0"/>
    <x v="1"/>
    <x v="0"/>
    <n v="-37130.639999999999"/>
    <n v="-37916.61"/>
    <x v="0"/>
    <x v="0"/>
    <x v="0"/>
    <n v="52370.44"/>
    <n v="37130.639999999999"/>
    <n v="0"/>
    <x v="0"/>
    <m/>
  </r>
  <r>
    <n v="28132"/>
    <n v="844"/>
    <d v="2001-09-19T00:00:00"/>
    <x v="11"/>
    <n v="9996594"/>
    <x v="8"/>
    <x v="0"/>
    <n v="1370.76"/>
    <n v="425"/>
    <n v="416.19"/>
    <n v="425"/>
    <n v="3.2936000000000001"/>
    <n v="3.11"/>
    <x v="0"/>
    <n v="1321.75"/>
    <n v="-78.030000000000086"/>
    <n v="-76.412484000000092"/>
    <x v="1"/>
    <x v="0"/>
    <x v="1"/>
    <x v="8"/>
    <x v="0"/>
    <x v="1"/>
    <x v="0"/>
    <n v="-63.51"/>
    <n v="-64.849999999999994"/>
    <x v="0"/>
    <x v="8"/>
    <x v="0"/>
    <n v="416.19"/>
    <n v="63.51"/>
    <n v="0"/>
    <x v="0"/>
    <m/>
  </r>
  <r>
    <n v="28134"/>
    <n v="823"/>
    <d v="2001-09-19T00:00:00"/>
    <x v="11"/>
    <n v="9995777"/>
    <x v="8"/>
    <x v="0"/>
    <n v="343123.76"/>
    <n v="94648"/>
    <n v="92686.05"/>
    <n v="94648"/>
    <n v="3.702"/>
    <n v="3.11"/>
    <x v="0"/>
    <n v="294355.28000000003"/>
    <n v="-56031.616000000009"/>
    <n v="-54870.14160000001"/>
    <x v="1"/>
    <x v="0"/>
    <x v="1"/>
    <x v="8"/>
    <x v="0"/>
    <x v="1"/>
    <x v="0"/>
    <n v="-51996.87"/>
    <n v="-53097.53"/>
    <x v="0"/>
    <x v="2"/>
    <x v="0"/>
    <n v="92686.05"/>
    <n v="51996.87"/>
    <n v="0"/>
    <x v="0"/>
    <m/>
  </r>
  <r>
    <n v="28136"/>
    <n v="856"/>
    <d v="2001-09-19T00:00:00"/>
    <x v="11"/>
    <n v="9996666"/>
    <x v="8"/>
    <x v="0"/>
    <n v="180905.61"/>
    <n v="55079"/>
    <n v="53937.27"/>
    <n v="55079"/>
    <n v="3.3540000000000001"/>
    <n v="3.11"/>
    <x v="0"/>
    <n v="171295.69"/>
    <n v="-13439.276000000013"/>
    <n v="-13160.693880000012"/>
    <x v="1"/>
    <x v="0"/>
    <x v="1"/>
    <x v="8"/>
    <x v="0"/>
    <x v="1"/>
    <x v="0"/>
    <n v="-11488.64"/>
    <n v="-11731.83"/>
    <x v="0"/>
    <x v="0"/>
    <x v="0"/>
    <n v="53937.27"/>
    <n v="11488.64"/>
    <n v="0"/>
    <x v="0"/>
    <m/>
  </r>
  <r>
    <n v="28137"/>
    <n v="856"/>
    <d v="2001-09-19T00:00:00"/>
    <x v="11"/>
    <n v="9996666"/>
    <x v="8"/>
    <x v="0"/>
    <n v="99128.75"/>
    <n v="30181"/>
    <n v="29555.38"/>
    <n v="30181"/>
    <n v="3.3540000000000001"/>
    <n v="3.11"/>
    <x v="0"/>
    <n v="93862.91"/>
    <n v="-7364.1640000000061"/>
    <n v="-7211.512720000007"/>
    <x v="1"/>
    <x v="0"/>
    <x v="1"/>
    <x v="8"/>
    <x v="0"/>
    <x v="1"/>
    <x v="0"/>
    <n v="-6295.3"/>
    <n v="-6428.55"/>
    <x v="0"/>
    <x v="10"/>
    <x v="0"/>
    <n v="29555.38"/>
    <n v="6295.3"/>
    <n v="0"/>
    <x v="0"/>
    <m/>
  </r>
  <r>
    <n v="28139"/>
    <n v="856"/>
    <d v="2001-09-19T00:00:00"/>
    <x v="11"/>
    <n v="9996666"/>
    <x v="8"/>
    <x v="0"/>
    <n v="267464.67"/>
    <n v="81433"/>
    <n v="79744.98"/>
    <n v="81433"/>
    <n v="3.3540000000000001"/>
    <n v="3.11"/>
    <x v="0"/>
    <n v="253256.63"/>
    <n v="-19869.652000000016"/>
    <n v="-19457.775120000017"/>
    <x v="1"/>
    <x v="0"/>
    <x v="1"/>
    <x v="8"/>
    <x v="0"/>
    <x v="1"/>
    <x v="0"/>
    <n v="-16985.68"/>
    <n v="-17345.23"/>
    <x v="0"/>
    <x v="4"/>
    <x v="0"/>
    <n v="79744.98"/>
    <n v="16985.68"/>
    <n v="0"/>
    <x v="0"/>
    <m/>
  </r>
  <r>
    <n v="28142"/>
    <n v="856"/>
    <d v="2001-09-19T00:00:00"/>
    <x v="11"/>
    <n v="9996666"/>
    <x v="8"/>
    <x v="0"/>
    <n v="426965.36"/>
    <n v="129995"/>
    <n v="127300.35"/>
    <n v="129995"/>
    <n v="3.3540000000000001"/>
    <n v="3.11"/>
    <x v="0"/>
    <n v="404284.45"/>
    <n v="-31718.78"/>
    <n v="-31061.28540000003"/>
    <x v="1"/>
    <x v="0"/>
    <x v="1"/>
    <x v="8"/>
    <x v="0"/>
    <x v="1"/>
    <x v="0"/>
    <n v="-27114.97"/>
    <n v="-27688.93"/>
    <x v="0"/>
    <x v="9"/>
    <x v="0"/>
    <n v="127300.35"/>
    <n v="27114.97"/>
    <n v="0"/>
    <x v="0"/>
    <m/>
  </r>
  <r>
    <n v="28144"/>
    <n v="856"/>
    <d v="2001-09-19T00:00:00"/>
    <x v="11"/>
    <n v="9996666"/>
    <x v="8"/>
    <x v="0"/>
    <n v="1836.02"/>
    <n v="559"/>
    <n v="547.41"/>
    <n v="559"/>
    <n v="3.3540000000000001"/>
    <n v="3.11"/>
    <x v="0"/>
    <n v="1738.49"/>
    <n v="-136.39600000000013"/>
    <n v="-133.56804000000011"/>
    <x v="1"/>
    <x v="0"/>
    <x v="1"/>
    <x v="8"/>
    <x v="0"/>
    <x v="1"/>
    <x v="0"/>
    <n v="-116.6"/>
    <n v="-119.07"/>
    <x v="0"/>
    <x v="6"/>
    <x v="0"/>
    <n v="547.41"/>
    <n v="116.6"/>
    <n v="0"/>
    <x v="0"/>
    <m/>
  </r>
  <r>
    <n v="28333"/>
    <n v="879"/>
    <d v="2001-09-27T00:00:00"/>
    <x v="11"/>
    <n v="9996817"/>
    <x v="8"/>
    <x v="0"/>
    <n v="529469.29"/>
    <n v="173072"/>
    <n v="169484.41"/>
    <n v="173072"/>
    <n v="3.1240000000000001"/>
    <n v="3.11"/>
    <x v="0"/>
    <n v="538253.92000000004"/>
    <n v="-2423.0080000000407"/>
    <n v="-2372.7817400000399"/>
    <x v="1"/>
    <x v="0"/>
    <x v="1"/>
    <x v="8"/>
    <x v="0"/>
    <x v="1"/>
    <x v="0"/>
    <n v="2881.23"/>
    <n v="2942.22"/>
    <x v="0"/>
    <x v="0"/>
    <x v="0"/>
    <n v="169484.41"/>
    <n v="-2881.23"/>
    <n v="0"/>
    <x v="0"/>
    <m/>
  </r>
  <r>
    <n v="28334"/>
    <n v="879"/>
    <d v="2001-09-27T00:00:00"/>
    <x v="11"/>
    <n v="9996817"/>
    <x v="8"/>
    <x v="0"/>
    <n v="67603.149999999994"/>
    <n v="22098"/>
    <n v="21639.93"/>
    <n v="22098"/>
    <n v="3.1240000000000001"/>
    <n v="3.11"/>
    <x v="0"/>
    <n v="68724.78"/>
    <n v="-309.37200000000519"/>
    <n v="-302.95902000000507"/>
    <x v="1"/>
    <x v="0"/>
    <x v="1"/>
    <x v="8"/>
    <x v="0"/>
    <x v="1"/>
    <x v="0"/>
    <n v="367.88"/>
    <n v="375.67"/>
    <x v="0"/>
    <x v="1"/>
    <x v="0"/>
    <n v="21639.93"/>
    <n v="-367.88"/>
    <n v="0"/>
    <x v="0"/>
    <m/>
  </r>
  <r>
    <n v="25098"/>
    <n v="437"/>
    <d v="2001-06-07T00:00:00"/>
    <x v="12"/>
    <n v="9993933"/>
    <x v="0"/>
    <x v="0"/>
    <n v="73629.42"/>
    <n v="284462"/>
    <n v="277846.87"/>
    <n v="284462"/>
    <n v="0.26500000000000001"/>
    <n v="0.22"/>
    <x v="0"/>
    <n v="62581.64"/>
    <n v="-12800.79"/>
    <n v="-12503.109150000004"/>
    <x v="0"/>
    <x v="0"/>
    <x v="0"/>
    <x v="0"/>
    <x v="0"/>
    <x v="1"/>
    <x v="0"/>
    <n v="-8335.41"/>
    <n v="-8533.86"/>
    <x v="0"/>
    <x v="0"/>
    <x v="0"/>
    <n v="0"/>
    <n v="8335.41"/>
    <n v="277846.87"/>
    <x v="0"/>
    <m/>
  </r>
  <r>
    <n v="25442"/>
    <n v="713"/>
    <d v="2001-06-29T00:00:00"/>
    <x v="12"/>
    <n v="9994234"/>
    <x v="0"/>
    <x v="0"/>
    <n v="89190.21"/>
    <n v="344580"/>
    <n v="336566.83"/>
    <n v="344580"/>
    <n v="0.26500000000000001"/>
    <n v="0.22"/>
    <x v="0"/>
    <n v="75807.600000000006"/>
    <n v="-15506.1"/>
    <n v="-15145.507350000005"/>
    <x v="0"/>
    <x v="0"/>
    <x v="0"/>
    <x v="0"/>
    <x v="0"/>
    <x v="1"/>
    <x v="0"/>
    <n v="-10097"/>
    <n v="-10337.4"/>
    <x v="0"/>
    <x v="0"/>
    <x v="0"/>
    <n v="0"/>
    <n v="10097"/>
    <n v="336566.83"/>
    <x v="0"/>
    <m/>
  </r>
  <r>
    <n v="20890"/>
    <m/>
    <d v="2000-11-06T00:00:00"/>
    <x v="12"/>
    <n v="319933"/>
    <x v="3"/>
    <x v="0"/>
    <n v="-9.01"/>
    <n v="369"/>
    <n v="360.42"/>
    <n v="369"/>
    <n v="-2.5000000000000001E-2"/>
    <n v="-0.01"/>
    <x v="0"/>
    <n v="-3.69"/>
    <n v="5.5350000000000001"/>
    <n v="5.4063000000000008"/>
    <x v="0"/>
    <x v="0"/>
    <x v="0"/>
    <x v="3"/>
    <x v="0"/>
    <x v="1"/>
    <x v="0"/>
    <n v="-0.9"/>
    <n v="-0.92"/>
    <x v="0"/>
    <x v="2"/>
    <x v="0"/>
    <n v="0"/>
    <n v="0.9"/>
    <n v="360.42"/>
    <x v="0"/>
    <s v="Sonat Financial Buy - N73427.B Input as Physical s/b Financi"/>
  </r>
  <r>
    <n v="22627"/>
    <n v="307"/>
    <d v="2001-02-20T00:00:00"/>
    <x v="12"/>
    <n v="9991596"/>
    <x v="3"/>
    <x v="0"/>
    <n v="0"/>
    <n v="140000"/>
    <n v="136744.31"/>
    <n v="140000"/>
    <n v="0"/>
    <n v="-0.01"/>
    <x v="0"/>
    <n v="-1400"/>
    <n v="-1400"/>
    <n v="-1367.4431"/>
    <x v="0"/>
    <x v="0"/>
    <x v="0"/>
    <x v="3"/>
    <x v="0"/>
    <x v="1"/>
    <x v="0"/>
    <n v="-3760.47"/>
    <n v="-3850"/>
    <x v="0"/>
    <x v="2"/>
    <x v="0"/>
    <n v="0"/>
    <n v="3760.47"/>
    <n v="136744.31"/>
    <x v="0"/>
    <s v="DS #000307"/>
  </r>
  <r>
    <n v="22628"/>
    <n v="307"/>
    <d v="2001-02-20T00:00:00"/>
    <x v="12"/>
    <n v="9991596"/>
    <x v="3"/>
    <x v="0"/>
    <n v="0"/>
    <n v="60000"/>
    <n v="58604.71"/>
    <n v="60000"/>
    <n v="0"/>
    <n v="-0.01"/>
    <x v="0"/>
    <n v="-600"/>
    <n v="-600"/>
    <n v="-586.0471"/>
    <x v="0"/>
    <x v="0"/>
    <x v="0"/>
    <x v="3"/>
    <x v="0"/>
    <x v="1"/>
    <x v="0"/>
    <n v="-1611.63"/>
    <n v="-1650"/>
    <x v="0"/>
    <x v="2"/>
    <x v="0"/>
    <n v="0"/>
    <n v="1611.63"/>
    <n v="58604.71"/>
    <x v="0"/>
    <s v="DS #000307"/>
  </r>
  <r>
    <n v="27284"/>
    <n v="824"/>
    <d v="2001-08-20T00:00:00"/>
    <x v="12"/>
    <n v="9995964"/>
    <x v="3"/>
    <x v="0"/>
    <n v="-9656.07"/>
    <n v="790877"/>
    <n v="772485.24"/>
    <n v="790877"/>
    <n v="-1.2500000000000001E-2"/>
    <n v="-0.01"/>
    <x v="0"/>
    <n v="-7908.77"/>
    <n v="1977.1925000000003"/>
    <n v="1931.2131000000004"/>
    <x v="0"/>
    <x v="0"/>
    <x v="0"/>
    <x v="3"/>
    <x v="0"/>
    <x v="1"/>
    <x v="0"/>
    <n v="-11587.28"/>
    <n v="-11863.16"/>
    <x v="0"/>
    <x v="2"/>
    <x v="0"/>
    <n v="0"/>
    <n v="11587.28"/>
    <n v="772485.24"/>
    <x v="0"/>
    <m/>
  </r>
  <r>
    <n v="9941"/>
    <m/>
    <d v="2000-07-07T00:00:00"/>
    <x v="12"/>
    <n v="319941"/>
    <x v="4"/>
    <x v="0"/>
    <n v="174.41"/>
    <n v="-3968"/>
    <n v="-3875.72"/>
    <n v="3968"/>
    <n v="-4.4999999999999998E-2"/>
    <n v="-0.05"/>
    <x v="0"/>
    <n v="198.4"/>
    <n v="19.84"/>
    <n v="19.378600000000016"/>
    <x v="0"/>
    <x v="0"/>
    <x v="0"/>
    <x v="4"/>
    <x v="0"/>
    <x v="0"/>
    <x v="0"/>
    <n v="77.510000000000005"/>
    <n v="79.36"/>
    <x v="0"/>
    <x v="0"/>
    <x v="0"/>
    <n v="0"/>
    <n v="-77.510000000000005"/>
    <n v="-3875.72"/>
    <x v="0"/>
    <s v="Tetco-ELA Sale Financial - N73425.A"/>
  </r>
  <r>
    <n v="9952"/>
    <m/>
    <d v="2000-07-07T00:00:00"/>
    <x v="12"/>
    <n v="319952"/>
    <x v="5"/>
    <x v="0"/>
    <n v="3055.77"/>
    <n v="3596"/>
    <n v="3512.38"/>
    <n v="3596"/>
    <n v="0.87"/>
    <n v="0.82"/>
    <x v="0"/>
    <n v="2948.72"/>
    <n v="-179.8"/>
    <n v="-175.61900000000017"/>
    <x v="0"/>
    <x v="0"/>
    <x v="0"/>
    <x v="5"/>
    <x v="0"/>
    <x v="1"/>
    <x v="0"/>
    <n v="-316.11"/>
    <n v="-323.64"/>
    <x v="0"/>
    <x v="0"/>
    <x v="0"/>
    <n v="0"/>
    <n v="316.11"/>
    <n v="3512.38"/>
    <x v="0"/>
    <s v="TetcoM3 Buy Financial - N73425.8"/>
  </r>
  <r>
    <n v="27285"/>
    <n v="822"/>
    <d v="2001-08-20T00:00:00"/>
    <x v="12"/>
    <n v="9995965"/>
    <x v="6"/>
    <x v="0"/>
    <n v="18311.509999999998"/>
    <n v="258586"/>
    <n v="252572.61"/>
    <n v="258586"/>
    <n v="7.2499999999999995E-2"/>
    <n v="4.4999999999999998E-2"/>
    <x v="0"/>
    <n v="11636.37"/>
    <n v="-7111.1149999999989"/>
    <n v="-6945.7467749999987"/>
    <x v="0"/>
    <x v="0"/>
    <x v="0"/>
    <x v="6"/>
    <x v="0"/>
    <x v="1"/>
    <x v="0"/>
    <n v="-7577.18"/>
    <n v="-7757.58"/>
    <x v="0"/>
    <x v="2"/>
    <x v="0"/>
    <n v="0"/>
    <n v="7577.18"/>
    <n v="252572.61"/>
    <x v="0"/>
    <m/>
  </r>
  <r>
    <n v="22124"/>
    <n v="218"/>
    <d v="2001-01-17T00:00:00"/>
    <x v="12"/>
    <n v="9991378"/>
    <x v="8"/>
    <x v="0"/>
    <n v="-637912.23"/>
    <n v="-140000"/>
    <n v="-136744.31"/>
    <n v="140000"/>
    <n v="4.665"/>
    <n v="3.2949999999999999"/>
    <x v="0"/>
    <n v="-461300"/>
    <n v="191800"/>
    <n v="187339.7047"/>
    <x v="1"/>
    <x v="0"/>
    <x v="1"/>
    <x v="8"/>
    <x v="0"/>
    <x v="0"/>
    <x v="0"/>
    <n v="182416.92"/>
    <n v="186760"/>
    <x v="0"/>
    <x v="2"/>
    <x v="0"/>
    <n v="-136744.31"/>
    <n v="-182416.92"/>
    <n v="0"/>
    <x v="0"/>
    <s v="DS #000218"/>
  </r>
  <r>
    <n v="24215"/>
    <n v="409"/>
    <d v="2001-04-18T00:00:00"/>
    <x v="12"/>
    <n v="9993176"/>
    <x v="8"/>
    <x v="0"/>
    <n v="-507688.14"/>
    <n v="-108264"/>
    <n v="-105746.33"/>
    <n v="108264"/>
    <n v="4.8010000000000002"/>
    <n v="3.2949999999999999"/>
    <x v="0"/>
    <n v="-356729.88"/>
    <n v="163045.58400000003"/>
    <n v="159253.97298000002"/>
    <x v="1"/>
    <x v="0"/>
    <x v="1"/>
    <x v="8"/>
    <x v="0"/>
    <x v="0"/>
    <x v="0"/>
    <n v="155447.10999999999"/>
    <n v="159148.07999999999"/>
    <x v="0"/>
    <x v="1"/>
    <x v="0"/>
    <n v="-105746.33"/>
    <n v="-155447.10999999999"/>
    <n v="0"/>
    <x v="0"/>
    <s v="DS #000409"/>
  </r>
  <r>
    <n v="24828"/>
    <n v="538"/>
    <d v="2001-05-23T00:00:00"/>
    <x v="12"/>
    <n v="9993712"/>
    <x v="8"/>
    <x v="0"/>
    <n v="-8693031.4100000001"/>
    <n v="-2000000"/>
    <n v="-1953490.2"/>
    <n v="2000000"/>
    <n v="4.45"/>
    <n v="3.2949999999999999"/>
    <x v="0"/>
    <n v="-6590000"/>
    <n v="2310000"/>
    <n v="2256281.1810000003"/>
    <x v="1"/>
    <x v="0"/>
    <x v="1"/>
    <x v="8"/>
    <x v="0"/>
    <x v="0"/>
    <x v="0"/>
    <n v="2185955.54"/>
    <n v="2238000"/>
    <x v="0"/>
    <x v="11"/>
    <x v="0"/>
    <n v="-1953490.2"/>
    <n v="-2185955.54"/>
    <n v="0"/>
    <x v="0"/>
    <m/>
  </r>
  <r>
    <n v="25042"/>
    <n v="352"/>
    <d v="2001-06-05T00:00:00"/>
    <x v="12"/>
    <n v="9992828"/>
    <x v="8"/>
    <x v="0"/>
    <n v="-302014.46999999997"/>
    <n v="-65000"/>
    <n v="-63488.43"/>
    <n v="65000"/>
    <n v="4.7569999999999997"/>
    <n v="3.2949999999999999"/>
    <x v="0"/>
    <n v="-214175"/>
    <n v="95030"/>
    <n v="92820.084659999979"/>
    <x v="1"/>
    <x v="0"/>
    <x v="1"/>
    <x v="8"/>
    <x v="0"/>
    <x v="0"/>
    <x v="0"/>
    <n v="90534.5"/>
    <n v="92690"/>
    <x v="0"/>
    <x v="3"/>
    <x v="0"/>
    <n v="-63488.43"/>
    <n v="-90534.5"/>
    <n v="0"/>
    <x v="0"/>
    <s v="DS #000352"/>
  </r>
  <r>
    <n v="25044"/>
    <n v="352"/>
    <d v="2001-06-05T00:00:00"/>
    <x v="12"/>
    <n v="9992828"/>
    <x v="8"/>
    <x v="0"/>
    <n v="-86259.98"/>
    <n v="-18565"/>
    <n v="-18133.27"/>
    <n v="18565"/>
    <n v="4.7569999999999997"/>
    <n v="3.2949999999999999"/>
    <x v="0"/>
    <n v="-61171.674999999996"/>
    <n v="27142.03"/>
    <n v="26510.840739999996"/>
    <x v="1"/>
    <x v="0"/>
    <x v="1"/>
    <x v="8"/>
    <x v="0"/>
    <x v="0"/>
    <x v="0"/>
    <n v="25858.05"/>
    <n v="26473.69"/>
    <x v="0"/>
    <x v="0"/>
    <x v="0"/>
    <n v="-18133.27"/>
    <n v="-25858.05"/>
    <n v="0"/>
    <x v="0"/>
    <s v="DS# 000352"/>
  </r>
  <r>
    <n v="25058"/>
    <n v="438"/>
    <d v="2001-06-06T00:00:00"/>
    <x v="12"/>
    <n v="9993419"/>
    <x v="8"/>
    <x v="0"/>
    <n v="-404246.12"/>
    <n v="-85723"/>
    <n v="-83729.52"/>
    <n v="85723"/>
    <n v="4.8280000000000003"/>
    <n v="3.2949999999999999"/>
    <x v="0"/>
    <n v="-282457.28499999997"/>
    <n v="131413.35900000003"/>
    <n v="128357.35416000003"/>
    <x v="1"/>
    <x v="0"/>
    <x v="1"/>
    <x v="8"/>
    <x v="0"/>
    <x v="0"/>
    <x v="0"/>
    <n v="125343.09"/>
    <n v="128327.33"/>
    <x v="0"/>
    <x v="0"/>
    <x v="0"/>
    <n v="-83729.52"/>
    <n v="-125343.09"/>
    <n v="0"/>
    <x v="0"/>
    <s v="DS #000438"/>
  </r>
  <r>
    <n v="26682"/>
    <n v="730"/>
    <d v="2001-07-11T00:00:00"/>
    <x v="12"/>
    <n v="9995474"/>
    <x v="8"/>
    <x v="0"/>
    <n v="-260497.92000000001"/>
    <n v="-70000"/>
    <n v="-68372.160000000003"/>
    <n v="70000"/>
    <n v="3.81"/>
    <n v="3.2949999999999999"/>
    <x v="0"/>
    <n v="-230650"/>
    <n v="36050"/>
    <n v="35211.662400000008"/>
    <x v="1"/>
    <x v="0"/>
    <x v="1"/>
    <x v="8"/>
    <x v="0"/>
    <x v="0"/>
    <x v="0"/>
    <n v="32750.26"/>
    <n v="33530"/>
    <x v="0"/>
    <x v="1"/>
    <x v="0"/>
    <n v="-68372.160000000003"/>
    <n v="-32750.26"/>
    <n v="0"/>
    <x v="0"/>
    <m/>
  </r>
  <r>
    <n v="28125"/>
    <n v="833"/>
    <d v="2001-09-19T00:00:00"/>
    <x v="12"/>
    <n v="9996553"/>
    <x v="8"/>
    <x v="0"/>
    <n v="-521571.94"/>
    <n v="-147511"/>
    <n v="-144080.65"/>
    <n v="147511"/>
    <n v="3.62"/>
    <n v="3.2949999999999999"/>
    <x v="0"/>
    <n v="-486048.745"/>
    <n v="47941.075000000026"/>
    <n v="46826.211250000022"/>
    <x v="1"/>
    <x v="0"/>
    <x v="1"/>
    <x v="8"/>
    <x v="0"/>
    <x v="0"/>
    <x v="0"/>
    <n v="41639.31"/>
    <n v="42630.68"/>
    <x v="0"/>
    <x v="4"/>
    <x v="0"/>
    <n v="-144080.65"/>
    <n v="-41639.31"/>
    <n v="0"/>
    <x v="0"/>
    <m/>
  </r>
  <r>
    <n v="28126"/>
    <n v="833"/>
    <d v="2001-09-19T00:00:00"/>
    <x v="12"/>
    <n v="9996553"/>
    <x v="8"/>
    <x v="0"/>
    <n v="-279191.67"/>
    <n v="-78961"/>
    <n v="-77124.77"/>
    <n v="78961"/>
    <n v="3.62"/>
    <n v="3.2949999999999999"/>
    <x v="0"/>
    <n v="-260176.495"/>
    <n v="25662.325000000015"/>
    <n v="25065.550250000015"/>
    <x v="1"/>
    <x v="0"/>
    <x v="1"/>
    <x v="8"/>
    <x v="0"/>
    <x v="0"/>
    <x v="0"/>
    <n v="22289.06"/>
    <n v="22819.73"/>
    <x v="0"/>
    <x v="1"/>
    <x v="0"/>
    <n v="-77124.77"/>
    <n v="-22289.06"/>
    <n v="0"/>
    <x v="0"/>
    <m/>
  </r>
  <r>
    <n v="28304"/>
    <n v="878"/>
    <d v="2001-09-24T00:00:00"/>
    <x v="12"/>
    <n v="9996818"/>
    <x v="8"/>
    <x v="0"/>
    <n v="-131633.79"/>
    <n v="-41595"/>
    <n v="-40627.71"/>
    <n v="41595"/>
    <n v="3.24"/>
    <n v="3.2949999999999999"/>
    <x v="0"/>
    <n v="-137055.52499999999"/>
    <n v="-2287.7249999999881"/>
    <n v="-2234.5240499999886"/>
    <x v="1"/>
    <x v="0"/>
    <x v="1"/>
    <x v="8"/>
    <x v="0"/>
    <x v="0"/>
    <x v="0"/>
    <n v="-3697.12"/>
    <n v="-3785.14"/>
    <x v="0"/>
    <x v="2"/>
    <x v="0"/>
    <n v="-40627.71"/>
    <n v="3697.12"/>
    <n v="0"/>
    <x v="0"/>
    <m/>
  </r>
  <r>
    <n v="28457"/>
    <n v="917"/>
    <d v="2001-10-16T00:00:00"/>
    <x v="12"/>
    <n v="9996946"/>
    <x v="8"/>
    <x v="0"/>
    <n v="-2981514.42"/>
    <n v="-1000000"/>
    <n v="-976745.1"/>
    <n v="1000000"/>
    <n v="3.0525000000000002"/>
    <n v="3.2949999999999999"/>
    <x v="0"/>
    <n v="-3295000"/>
    <n v="-242500"/>
    <n v="-236860.6867499997"/>
    <x v="1"/>
    <x v="0"/>
    <x v="1"/>
    <x v="8"/>
    <x v="0"/>
    <x v="0"/>
    <x v="0"/>
    <n v="-272023.51"/>
    <n v="-278500"/>
    <x v="0"/>
    <x v="1"/>
    <x v="0"/>
    <n v="-976745.1"/>
    <n v="272023.51"/>
    <n v="0"/>
    <x v="0"/>
    <m/>
  </r>
  <r>
    <n v="28463"/>
    <n v="919"/>
    <d v="2001-10-18T00:00:00"/>
    <x v="12"/>
    <n v="9996952"/>
    <x v="8"/>
    <x v="0"/>
    <n v="-481877.2"/>
    <n v="-165000"/>
    <n v="-161162.94"/>
    <n v="165000"/>
    <n v="2.99"/>
    <n v="3.2949999999999999"/>
    <x v="0"/>
    <n v="-543675"/>
    <n v="-50325"/>
    <n v="-49154.696699999957"/>
    <x v="1"/>
    <x v="0"/>
    <x v="1"/>
    <x v="8"/>
    <x v="0"/>
    <x v="0"/>
    <x v="0"/>
    <n v="-54956.56"/>
    <n v="-56265"/>
    <x v="0"/>
    <x v="1"/>
    <x v="0"/>
    <n v="-161162.94"/>
    <n v="54956.56"/>
    <n v="0"/>
    <x v="0"/>
    <m/>
  </r>
  <r>
    <n v="9917"/>
    <m/>
    <d v="2000-07-07T00:00:00"/>
    <x v="12"/>
    <n v="319917"/>
    <x v="8"/>
    <x v="0"/>
    <n v="1863.29"/>
    <n v="369"/>
    <n v="360.42"/>
    <n v="369"/>
    <n v="5.1698000000000004"/>
    <n v="3.31"/>
    <x v="0"/>
    <n v="1221.3900000000001"/>
    <n v="-686.26620000000014"/>
    <n v="-670.30911600000013"/>
    <x v="1"/>
    <x v="0"/>
    <x v="1"/>
    <x v="8"/>
    <x v="0"/>
    <x v="1"/>
    <x v="0"/>
    <n v="-662.74"/>
    <n v="-678.52"/>
    <x v="0"/>
    <x v="0"/>
    <x v="0"/>
    <n v="360.42"/>
    <n v="662.74"/>
    <n v="0"/>
    <x v="0"/>
    <s v="Nymex Buy N73425.1"/>
  </r>
  <r>
    <n v="22186"/>
    <n v="251"/>
    <d v="2001-01-26T00:00:00"/>
    <x v="12"/>
    <n v="9991435"/>
    <x v="8"/>
    <x v="0"/>
    <n v="167326.20000000001"/>
    <n v="37000"/>
    <n v="36139.57"/>
    <n v="37000"/>
    <n v="4.63"/>
    <n v="3.31"/>
    <x v="0"/>
    <n v="122470"/>
    <n v="-48840"/>
    <n v="-47704.232399999994"/>
    <x v="1"/>
    <x v="0"/>
    <x v="1"/>
    <x v="8"/>
    <x v="0"/>
    <x v="1"/>
    <x v="0"/>
    <n v="-46945.3"/>
    <n v="-48063"/>
    <x v="0"/>
    <x v="0"/>
    <x v="0"/>
    <n v="36139.57"/>
    <n v="46945.3"/>
    <n v="0"/>
    <x v="0"/>
    <s v="DS #000251"/>
  </r>
  <r>
    <n v="22187"/>
    <n v="251"/>
    <d v="2001-01-26T00:00:00"/>
    <x v="12"/>
    <n v="9991435"/>
    <x v="8"/>
    <x v="0"/>
    <n v="90446.6"/>
    <n v="20000"/>
    <n v="19534.900000000001"/>
    <n v="20000"/>
    <n v="4.63"/>
    <n v="3.31"/>
    <x v="0"/>
    <n v="66200"/>
    <n v="-26400"/>
    <n v="-25786.067999999999"/>
    <x v="1"/>
    <x v="0"/>
    <x v="1"/>
    <x v="8"/>
    <x v="0"/>
    <x v="1"/>
    <x v="0"/>
    <n v="-25375.84"/>
    <n v="-25980"/>
    <x v="0"/>
    <x v="2"/>
    <x v="0"/>
    <n v="19534.900000000001"/>
    <n v="25375.84"/>
    <n v="0"/>
    <x v="0"/>
    <s v="DS #000251"/>
  </r>
  <r>
    <n v="22188"/>
    <n v="251"/>
    <d v="2001-01-26T00:00:00"/>
    <x v="12"/>
    <n v="9991435"/>
    <x v="8"/>
    <x v="0"/>
    <n v="13566.99"/>
    <n v="3000"/>
    <n v="2930.24"/>
    <n v="3000"/>
    <n v="4.63"/>
    <n v="3.31"/>
    <x v="0"/>
    <n v="9930"/>
    <n v="-3960"/>
    <n v="-3867.9167999999991"/>
    <x v="1"/>
    <x v="0"/>
    <x v="1"/>
    <x v="8"/>
    <x v="0"/>
    <x v="1"/>
    <x v="0"/>
    <n v="-3806.38"/>
    <n v="-3897"/>
    <x v="0"/>
    <x v="0"/>
    <x v="0"/>
    <n v="2930.24"/>
    <n v="3806.38"/>
    <n v="0"/>
    <x v="0"/>
    <s v="DS #000251"/>
  </r>
  <r>
    <n v="22253"/>
    <n v="232"/>
    <d v="2001-01-26T00:00:00"/>
    <x v="12"/>
    <n v="9991400"/>
    <x v="8"/>
    <x v="0"/>
    <n v="131567.57"/>
    <n v="30000"/>
    <n v="29302.35"/>
    <n v="30000"/>
    <n v="4.49"/>
    <n v="3.31"/>
    <x v="0"/>
    <n v="99300"/>
    <n v="-35400"/>
    <n v="-34576.773000000001"/>
    <x v="1"/>
    <x v="0"/>
    <x v="1"/>
    <x v="8"/>
    <x v="0"/>
    <x v="1"/>
    <x v="0"/>
    <n v="-33961.43"/>
    <n v="-34770"/>
    <x v="0"/>
    <x v="0"/>
    <x v="0"/>
    <n v="29302.35"/>
    <n v="33961.43"/>
    <n v="0"/>
    <x v="0"/>
    <s v="DS #000232"/>
  </r>
  <r>
    <n v="22254"/>
    <n v="232"/>
    <d v="2001-01-26T00:00:00"/>
    <x v="12"/>
    <n v="9991400"/>
    <x v="8"/>
    <x v="0"/>
    <n v="43855.86"/>
    <n v="10000"/>
    <n v="9767.4500000000007"/>
    <n v="10000"/>
    <n v="4.49"/>
    <n v="3.31"/>
    <x v="0"/>
    <n v="33100"/>
    <n v="-11800"/>
    <n v="-11525.591000000002"/>
    <x v="1"/>
    <x v="0"/>
    <x v="1"/>
    <x v="8"/>
    <x v="0"/>
    <x v="1"/>
    <x v="0"/>
    <n v="-11320.48"/>
    <n v="-11590"/>
    <x v="0"/>
    <x v="5"/>
    <x v="0"/>
    <n v="9767.4500000000007"/>
    <n v="11320.48"/>
    <n v="0"/>
    <x v="0"/>
    <s v="DS #000232"/>
  </r>
  <r>
    <n v="22260"/>
    <n v="208"/>
    <d v="2001-01-26T00:00:00"/>
    <x v="12"/>
    <n v="9991361"/>
    <x v="8"/>
    <x v="0"/>
    <n v="316221.23"/>
    <n v="70000"/>
    <n v="68372.160000000003"/>
    <n v="70000"/>
    <n v="4.625"/>
    <n v="3.31"/>
    <x v="0"/>
    <n v="231700"/>
    <n v="-92050"/>
    <n v="-89909.390400000004"/>
    <x v="1"/>
    <x v="0"/>
    <x v="1"/>
    <x v="8"/>
    <x v="0"/>
    <x v="1"/>
    <x v="0"/>
    <n v="-88473.57"/>
    <n v="-90580"/>
    <x v="0"/>
    <x v="0"/>
    <x v="0"/>
    <n v="68372.160000000003"/>
    <n v="88473.57"/>
    <n v="0"/>
    <x v="0"/>
    <s v="DS #000208"/>
  </r>
  <r>
    <n v="22261"/>
    <n v="208"/>
    <d v="2001-01-26T00:00:00"/>
    <x v="12"/>
    <n v="9991361"/>
    <x v="8"/>
    <x v="0"/>
    <n v="180697.84"/>
    <n v="40000"/>
    <n v="39069.800000000003"/>
    <n v="40000"/>
    <n v="4.625"/>
    <n v="3.31"/>
    <x v="0"/>
    <n v="132400"/>
    <n v="-52600"/>
    <n v="-51376.787000000004"/>
    <x v="1"/>
    <x v="0"/>
    <x v="1"/>
    <x v="8"/>
    <x v="0"/>
    <x v="1"/>
    <x v="0"/>
    <n v="-50556.33"/>
    <n v="-51760"/>
    <x v="0"/>
    <x v="0"/>
    <x v="0"/>
    <n v="39069.800000000003"/>
    <n v="50556.33"/>
    <n v="0"/>
    <x v="0"/>
    <s v="DS #000208"/>
  </r>
  <r>
    <n v="22263"/>
    <n v="207"/>
    <d v="2001-01-26T00:00:00"/>
    <x v="12"/>
    <n v="9991360"/>
    <x v="8"/>
    <x v="0"/>
    <n v="1364024.53"/>
    <n v="300000"/>
    <n v="293023.53000000003"/>
    <n v="300000"/>
    <n v="4.6550000000000002"/>
    <n v="3.31"/>
    <x v="0"/>
    <n v="993000"/>
    <n v="-403500"/>
    <n v="-394116.64785000007"/>
    <x v="1"/>
    <x v="0"/>
    <x v="1"/>
    <x v="8"/>
    <x v="0"/>
    <x v="1"/>
    <x v="0"/>
    <n v="-387963.15"/>
    <n v="-397200"/>
    <x v="0"/>
    <x v="2"/>
    <x v="0"/>
    <n v="293023.53000000003"/>
    <n v="387963.15"/>
    <n v="0"/>
    <x v="0"/>
    <s v="DS #000207"/>
  </r>
  <r>
    <n v="22570"/>
    <n v="295"/>
    <d v="2001-02-16T00:00:00"/>
    <x v="12"/>
    <n v="9991566"/>
    <x v="8"/>
    <x v="0"/>
    <n v="633785.48"/>
    <n v="145000"/>
    <n v="141628.04"/>
    <n v="145000"/>
    <n v="4.4749999999999996"/>
    <n v="3.31"/>
    <x v="0"/>
    <n v="479950"/>
    <n v="-168925"/>
    <n v="-164996.66659999994"/>
    <x v="1"/>
    <x v="0"/>
    <x v="1"/>
    <x v="8"/>
    <x v="0"/>
    <x v="1"/>
    <x v="0"/>
    <n v="-162022.48000000001"/>
    <n v="-165880"/>
    <x v="0"/>
    <x v="2"/>
    <x v="0"/>
    <n v="141628.04"/>
    <n v="162022.48000000001"/>
    <n v="0"/>
    <x v="0"/>
    <s v="DS #000295"/>
  </r>
  <r>
    <n v="22571"/>
    <n v="295"/>
    <d v="2001-02-16T00:00:00"/>
    <x v="12"/>
    <n v="9991566"/>
    <x v="8"/>
    <x v="0"/>
    <n v="546366.79"/>
    <n v="125000"/>
    <n v="122093.14"/>
    <n v="125000"/>
    <n v="4.4749999999999996"/>
    <n v="3.31"/>
    <x v="0"/>
    <n v="413750"/>
    <n v="-145625"/>
    <n v="-142238.50809999995"/>
    <x v="1"/>
    <x v="0"/>
    <x v="1"/>
    <x v="8"/>
    <x v="0"/>
    <x v="1"/>
    <x v="0"/>
    <n v="-139674.54999999999"/>
    <n v="-143000"/>
    <x v="0"/>
    <x v="0"/>
    <x v="0"/>
    <n v="122093.14"/>
    <n v="139674.54999999999"/>
    <n v="0"/>
    <x v="0"/>
    <s v="DS #000295"/>
  </r>
  <r>
    <n v="22572"/>
    <n v="295"/>
    <d v="2001-02-16T00:00:00"/>
    <x v="12"/>
    <n v="9991566"/>
    <x v="8"/>
    <x v="0"/>
    <n v="305965.40000000002"/>
    <n v="70000"/>
    <n v="68372.160000000003"/>
    <n v="70000"/>
    <n v="4.4749999999999996"/>
    <n v="3.31"/>
    <x v="0"/>
    <n v="231700"/>
    <n v="-81550"/>
    <n v="-79653.566399999982"/>
    <x v="1"/>
    <x v="0"/>
    <x v="1"/>
    <x v="8"/>
    <x v="0"/>
    <x v="1"/>
    <x v="0"/>
    <n v="-78217.75"/>
    <n v="-80080"/>
    <x v="0"/>
    <x v="0"/>
    <x v="0"/>
    <n v="68372.160000000003"/>
    <n v="78217.75"/>
    <n v="0"/>
    <x v="0"/>
    <s v="DS #000295"/>
  </r>
  <r>
    <n v="22573"/>
    <n v="295"/>
    <d v="2001-02-16T00:00:00"/>
    <x v="12"/>
    <n v="9991566"/>
    <x v="8"/>
    <x v="0"/>
    <n v="305965.40000000002"/>
    <n v="70000"/>
    <n v="68372.160000000003"/>
    <n v="70000"/>
    <n v="4.4749999999999996"/>
    <n v="3.31"/>
    <x v="0"/>
    <n v="231700"/>
    <n v="-81550"/>
    <n v="-79653.566399999982"/>
    <x v="1"/>
    <x v="0"/>
    <x v="1"/>
    <x v="8"/>
    <x v="0"/>
    <x v="1"/>
    <x v="0"/>
    <n v="-78217.75"/>
    <n v="-80080"/>
    <x v="0"/>
    <x v="3"/>
    <x v="0"/>
    <n v="68372.160000000003"/>
    <n v="78217.75"/>
    <n v="0"/>
    <x v="0"/>
    <s v="DS #000295"/>
  </r>
  <r>
    <n v="22644"/>
    <n v="303"/>
    <d v="2001-02-20T00:00:00"/>
    <x v="12"/>
    <n v="9991588"/>
    <x v="8"/>
    <x v="0"/>
    <n v="247653.72"/>
    <n v="55000"/>
    <n v="53720.98"/>
    <n v="55000"/>
    <n v="4.6100000000000003"/>
    <n v="3.31"/>
    <x v="0"/>
    <n v="182050"/>
    <n v="-71500"/>
    <n v="-69837.274000000019"/>
    <x v="1"/>
    <x v="0"/>
    <x v="1"/>
    <x v="8"/>
    <x v="0"/>
    <x v="1"/>
    <x v="0"/>
    <n v="-68709.13"/>
    <n v="-70345"/>
    <x v="0"/>
    <x v="0"/>
    <x v="0"/>
    <n v="53720.98"/>
    <n v="68709.13"/>
    <n v="0"/>
    <x v="0"/>
    <s v="DS#000303"/>
  </r>
  <r>
    <n v="22646"/>
    <n v="303"/>
    <d v="2001-02-20T00:00:00"/>
    <x v="12"/>
    <n v="9991588"/>
    <x v="8"/>
    <x v="0"/>
    <n v="607877.31000000006"/>
    <n v="135000"/>
    <n v="131860.59"/>
    <n v="135000"/>
    <n v="4.6100000000000003"/>
    <n v="3.31"/>
    <x v="0"/>
    <n v="446850"/>
    <n v="-175500"/>
    <n v="-171418.76700000002"/>
    <x v="1"/>
    <x v="0"/>
    <x v="1"/>
    <x v="8"/>
    <x v="0"/>
    <x v="1"/>
    <x v="0"/>
    <n v="-168649.69"/>
    <n v="-172665"/>
    <x v="0"/>
    <x v="2"/>
    <x v="0"/>
    <n v="131860.59"/>
    <n v="168649.69"/>
    <n v="0"/>
    <x v="0"/>
    <s v="DS #000303"/>
  </r>
  <r>
    <n v="23777"/>
    <n v="347"/>
    <d v="2001-03-19T00:00:00"/>
    <x v="12"/>
    <n v="9992814"/>
    <x v="8"/>
    <x v="0"/>
    <n v="506448.66"/>
    <n v="109644"/>
    <n v="107094.24"/>
    <n v="109644"/>
    <n v="4.7290000000000001"/>
    <n v="3.31"/>
    <x v="0"/>
    <n v="362921.64"/>
    <n v="-155584.83600000001"/>
    <n v="-151966.72656000001"/>
    <x v="1"/>
    <x v="0"/>
    <x v="1"/>
    <x v="8"/>
    <x v="0"/>
    <x v="1"/>
    <x v="0"/>
    <n v="-149717.75"/>
    <n v="-153282.31"/>
    <x v="0"/>
    <x v="2"/>
    <x v="0"/>
    <n v="107094.24"/>
    <n v="149717.75"/>
    <n v="0"/>
    <x v="0"/>
    <s v="DS #000347"/>
  </r>
  <r>
    <n v="23778"/>
    <n v="347"/>
    <d v="2001-03-19T00:00:00"/>
    <x v="12"/>
    <n v="9992814"/>
    <x v="8"/>
    <x v="0"/>
    <n v="204622.92"/>
    <n v="44300"/>
    <n v="43269.81"/>
    <n v="44300"/>
    <n v="4.7290000000000001"/>
    <n v="3.31"/>
    <x v="0"/>
    <n v="146633"/>
    <n v="-62861.7"/>
    <n v="-61399.860390000002"/>
    <x v="1"/>
    <x v="0"/>
    <x v="1"/>
    <x v="8"/>
    <x v="0"/>
    <x v="1"/>
    <x v="0"/>
    <n v="-60491.19"/>
    <n v="-61931.4"/>
    <x v="0"/>
    <x v="0"/>
    <x v="0"/>
    <n v="43269.81"/>
    <n v="60491.19"/>
    <n v="0"/>
    <x v="0"/>
    <s v="DS #000347"/>
  </r>
  <r>
    <n v="23779"/>
    <n v="347"/>
    <d v="2001-03-19T00:00:00"/>
    <x v="12"/>
    <n v="9992814"/>
    <x v="8"/>
    <x v="0"/>
    <n v="6004.74"/>
    <n v="1300"/>
    <n v="1269.77"/>
    <n v="1300"/>
    <n v="4.7290000000000001"/>
    <n v="3.31"/>
    <x v="0"/>
    <n v="4303"/>
    <n v="-1844.7"/>
    <n v="-1801.8036300000001"/>
    <x v="1"/>
    <x v="0"/>
    <x v="1"/>
    <x v="8"/>
    <x v="0"/>
    <x v="1"/>
    <x v="0"/>
    <n v="-1775.14"/>
    <n v="-1817.4"/>
    <x v="0"/>
    <x v="0"/>
    <x v="0"/>
    <n v="1269.77"/>
    <n v="1775.14"/>
    <n v="0"/>
    <x v="0"/>
    <s v="DS #000347"/>
  </r>
  <r>
    <n v="23783"/>
    <n v="347"/>
    <d v="2001-03-19T00:00:00"/>
    <x v="12"/>
    <n v="9992814"/>
    <x v="8"/>
    <x v="0"/>
    <n v="172751.63"/>
    <n v="37400"/>
    <n v="36530.269999999997"/>
    <n v="37400"/>
    <n v="4.7290000000000001"/>
    <n v="3.31"/>
    <x v="0"/>
    <n v="123794"/>
    <n v="-53070.6"/>
    <n v="-51836.453129999994"/>
    <x v="1"/>
    <x v="0"/>
    <x v="1"/>
    <x v="8"/>
    <x v="0"/>
    <x v="1"/>
    <x v="0"/>
    <n v="-51069.31"/>
    <n v="-52285.2"/>
    <x v="0"/>
    <x v="2"/>
    <x v="0"/>
    <n v="36530.269999999997"/>
    <n v="51069.31"/>
    <n v="0"/>
    <x v="0"/>
    <s v="DS #000347"/>
  </r>
  <r>
    <n v="23799"/>
    <n v="348"/>
    <d v="2001-03-19T00:00:00"/>
    <x v="12"/>
    <n v="9992815"/>
    <x v="8"/>
    <x v="0"/>
    <n v="303694.09000000003"/>
    <n v="64601"/>
    <n v="63098.71"/>
    <n v="64601"/>
    <n v="4.8129999999999997"/>
    <n v="3.31"/>
    <x v="0"/>
    <n v="213829.31"/>
    <n v="-97095.302999999985"/>
    <n v="-94837.361129999976"/>
    <x v="1"/>
    <x v="0"/>
    <x v="1"/>
    <x v="8"/>
    <x v="0"/>
    <x v="1"/>
    <x v="0"/>
    <n v="-93512.29"/>
    <n v="-95738.68"/>
    <x v="0"/>
    <x v="0"/>
    <x v="0"/>
    <n v="63098.71"/>
    <n v="93512.29"/>
    <n v="0"/>
    <x v="0"/>
    <s v="DS #000348"/>
  </r>
  <r>
    <n v="23919"/>
    <n v="359"/>
    <d v="2001-03-30T00:00:00"/>
    <x v="12"/>
    <n v="9992882"/>
    <x v="8"/>
    <x v="0"/>
    <n v="74607.44"/>
    <n v="15867"/>
    <n v="15498.01"/>
    <n v="15867"/>
    <n v="4.8140000000000001"/>
    <n v="3.31"/>
    <x v="0"/>
    <n v="52519.77"/>
    <n v="-23863.968000000001"/>
    <n v="-23309.00704"/>
    <x v="1"/>
    <x v="0"/>
    <x v="1"/>
    <x v="8"/>
    <x v="0"/>
    <x v="1"/>
    <x v="0"/>
    <n v="-22983.56"/>
    <n v="-23530.76"/>
    <x v="0"/>
    <x v="5"/>
    <x v="0"/>
    <n v="15498.01"/>
    <n v="22983.56"/>
    <n v="0"/>
    <x v="0"/>
    <s v="DS #000359"/>
  </r>
  <r>
    <n v="24140"/>
    <n v="404"/>
    <d v="2001-04-11T00:00:00"/>
    <x v="12"/>
    <n v="9993134"/>
    <x v="8"/>
    <x v="0"/>
    <n v="294999.67999999999"/>
    <n v="61890"/>
    <n v="60450.75"/>
    <n v="61890"/>
    <n v="4.88"/>
    <n v="3.31"/>
    <x v="0"/>
    <n v="204855.9"/>
    <n v="-97167.3"/>
    <n v="-94907.677499999991"/>
    <x v="1"/>
    <x v="0"/>
    <x v="1"/>
    <x v="8"/>
    <x v="0"/>
    <x v="1"/>
    <x v="0"/>
    <n v="-93638.22"/>
    <n v="-95867.61"/>
    <x v="0"/>
    <x v="0"/>
    <x v="0"/>
    <n v="60450.75"/>
    <n v="93638.22"/>
    <n v="0"/>
    <x v="0"/>
    <s v="DS #000404"/>
  </r>
  <r>
    <n v="24193"/>
    <n v="408"/>
    <d v="2001-04-17T00:00:00"/>
    <x v="12"/>
    <n v="9993174"/>
    <x v="8"/>
    <x v="0"/>
    <n v="447194.23"/>
    <n v="91936"/>
    <n v="89798.04"/>
    <n v="91936"/>
    <n v="4.9800000000000004"/>
    <n v="3.31"/>
    <x v="0"/>
    <n v="304308.15999999997"/>
    <n v="-153533.12"/>
    <n v="-149962.72680000003"/>
    <x v="1"/>
    <x v="0"/>
    <x v="1"/>
    <x v="8"/>
    <x v="0"/>
    <x v="1"/>
    <x v="0"/>
    <n v="-148076.96"/>
    <n v="-151602.46"/>
    <x v="0"/>
    <x v="0"/>
    <x v="0"/>
    <n v="89798.04"/>
    <n v="148076.96"/>
    <n v="0"/>
    <x v="0"/>
    <s v="DS #000408"/>
  </r>
  <r>
    <n v="24224"/>
    <n v="412"/>
    <d v="2001-04-18T00:00:00"/>
    <x v="12"/>
    <n v="9993198"/>
    <x v="8"/>
    <x v="0"/>
    <n v="453555.07"/>
    <n v="95546"/>
    <n v="93324.09"/>
    <n v="95546"/>
    <n v="4.8600000000000003"/>
    <n v="3.31"/>
    <x v="0"/>
    <n v="316257.26"/>
    <n v="-148096.29999999999"/>
    <n v="-144652.33950000003"/>
    <x v="1"/>
    <x v="0"/>
    <x v="1"/>
    <x v="8"/>
    <x v="0"/>
    <x v="1"/>
    <x v="0"/>
    <n v="-142692.53"/>
    <n v="-146089.82999999999"/>
    <x v="0"/>
    <x v="2"/>
    <x v="0"/>
    <n v="93324.09"/>
    <n v="142692.53"/>
    <n v="0"/>
    <x v="0"/>
    <s v="DS#000412"/>
  </r>
  <r>
    <n v="24448"/>
    <n v="404"/>
    <d v="2001-04-26T00:00:00"/>
    <x v="12"/>
    <n v="9993133"/>
    <x v="8"/>
    <x v="0"/>
    <n v="462352.06"/>
    <n v="97000"/>
    <n v="94744.27"/>
    <n v="97000"/>
    <n v="4.88"/>
    <n v="3.31"/>
    <x v="0"/>
    <n v="321070"/>
    <n v="-152290"/>
    <n v="-148748.50389999998"/>
    <x v="1"/>
    <x v="0"/>
    <x v="1"/>
    <x v="8"/>
    <x v="0"/>
    <x v="1"/>
    <x v="0"/>
    <n v="-146758.88"/>
    <n v="-150253"/>
    <x v="0"/>
    <x v="2"/>
    <x v="0"/>
    <n v="94744.27"/>
    <n v="146758.88"/>
    <n v="0"/>
    <x v="0"/>
    <s v="DS #000404"/>
  </r>
  <r>
    <n v="24454"/>
    <n v="438"/>
    <d v="2001-04-26T00:00:00"/>
    <x v="12"/>
    <n v="9993419"/>
    <x v="8"/>
    <x v="0"/>
    <n v="3494.35"/>
    <n v="741"/>
    <n v="723.77"/>
    <n v="741"/>
    <n v="4.8280000000000003"/>
    <n v="3.31"/>
    <x v="0"/>
    <n v="2452.71"/>
    <n v="-1124.8380000000002"/>
    <n v="-1098.6828600000001"/>
    <x v="1"/>
    <x v="0"/>
    <x v="1"/>
    <x v="8"/>
    <x v="0"/>
    <x v="1"/>
    <x v="0"/>
    <n v="-1083.48"/>
    <n v="-1109.28"/>
    <x v="0"/>
    <x v="1"/>
    <x v="0"/>
    <n v="723.77"/>
    <n v="1083.48"/>
    <n v="0"/>
    <x v="0"/>
    <s v="DS #000438"/>
  </r>
  <r>
    <n v="24748"/>
    <n v="529"/>
    <d v="2001-05-17T00:00:00"/>
    <x v="12"/>
    <n v="9993675"/>
    <x v="8"/>
    <x v="0"/>
    <n v="680540.54"/>
    <n v="151433"/>
    <n v="147911.44"/>
    <n v="151433"/>
    <n v="4.601"/>
    <n v="3.31"/>
    <x v="0"/>
    <n v="501243.23"/>
    <n v="-195500.003"/>
    <n v="-190953.66903999998"/>
    <x v="1"/>
    <x v="0"/>
    <x v="1"/>
    <x v="8"/>
    <x v="0"/>
    <x v="1"/>
    <x v="0"/>
    <n v="-187847.53"/>
    <n v="-192319.91"/>
    <x v="0"/>
    <x v="0"/>
    <x v="0"/>
    <n v="147911.44"/>
    <n v="187847.53"/>
    <n v="0"/>
    <x v="0"/>
    <m/>
  </r>
  <r>
    <n v="24869"/>
    <n v="549"/>
    <d v="2001-05-24T00:00:00"/>
    <x v="12"/>
    <n v="9993753"/>
    <x v="8"/>
    <x v="0"/>
    <n v="165548.14000000001"/>
    <n v="37000"/>
    <n v="36139.57"/>
    <n v="37000"/>
    <n v="4.5808"/>
    <n v="3.31"/>
    <x v="0"/>
    <n v="122470"/>
    <n v="-47019.6"/>
    <n v="-45926.165556"/>
    <x v="1"/>
    <x v="0"/>
    <x v="1"/>
    <x v="8"/>
    <x v="0"/>
    <x v="1"/>
    <x v="0"/>
    <n v="-45167.23"/>
    <n v="-46242.6"/>
    <x v="0"/>
    <x v="2"/>
    <x v="0"/>
    <n v="36139.57"/>
    <n v="45167.23"/>
    <n v="0"/>
    <x v="0"/>
    <m/>
  </r>
  <r>
    <n v="24870"/>
    <n v="549"/>
    <d v="2001-05-24T00:00:00"/>
    <x v="12"/>
    <n v="9993754"/>
    <x v="8"/>
    <x v="0"/>
    <n v="238358"/>
    <n v="53273"/>
    <n v="52034.14"/>
    <n v="53273"/>
    <n v="4.5808"/>
    <n v="3.31"/>
    <x v="0"/>
    <n v="176333.63"/>
    <n v="-67699.328399999999"/>
    <n v="-66124.985111999995"/>
    <x v="1"/>
    <x v="0"/>
    <x v="1"/>
    <x v="8"/>
    <x v="0"/>
    <x v="1"/>
    <x v="0"/>
    <n v="-65032.27"/>
    <n v="-66580.600000000006"/>
    <x v="0"/>
    <x v="0"/>
    <x v="0"/>
    <n v="52034.14"/>
    <n v="65032.27"/>
    <n v="0"/>
    <x v="0"/>
    <m/>
  </r>
  <r>
    <n v="25038"/>
    <n v="596"/>
    <d v="2001-06-04T00:00:00"/>
    <x v="12"/>
    <n v="9993895"/>
    <x v="8"/>
    <x v="0"/>
    <n v="173242.65"/>
    <n v="41354"/>
    <n v="40392.32"/>
    <n v="41354"/>
    <n v="4.2889999999999997"/>
    <n v="3.31"/>
    <x v="0"/>
    <n v="136881.74"/>
    <n v="-40485.565999999984"/>
    <n v="-39544.081279999984"/>
    <x v="1"/>
    <x v="0"/>
    <x v="1"/>
    <x v="8"/>
    <x v="0"/>
    <x v="1"/>
    <x v="0"/>
    <n v="-38695.839999999997"/>
    <n v="-39617.129999999997"/>
    <x v="0"/>
    <x v="4"/>
    <x v="0"/>
    <n v="40392.32"/>
    <n v="38695.839999999997"/>
    <n v="0"/>
    <x v="0"/>
    <m/>
  </r>
  <r>
    <n v="25059"/>
    <n v="479"/>
    <d v="2001-06-06T00:00:00"/>
    <x v="12"/>
    <n v="9993568"/>
    <x v="8"/>
    <x v="0"/>
    <n v="571294.15"/>
    <n v="127902"/>
    <n v="124927.65"/>
    <n v="127902"/>
    <n v="4.5730000000000004"/>
    <n v="3.31"/>
    <x v="0"/>
    <n v="423355.62"/>
    <n v="-161540.22600000005"/>
    <n v="-157783.62195000003"/>
    <x v="1"/>
    <x v="0"/>
    <x v="1"/>
    <x v="8"/>
    <x v="0"/>
    <x v="1"/>
    <x v="0"/>
    <n v="-155160.14000000001"/>
    <n v="-158854.28"/>
    <x v="0"/>
    <x v="0"/>
    <x v="0"/>
    <n v="124927.65"/>
    <n v="155160.14000000001"/>
    <n v="0"/>
    <x v="0"/>
    <s v="DS #000479"/>
  </r>
  <r>
    <n v="25070"/>
    <n v="593"/>
    <d v="2001-06-06T00:00:00"/>
    <x v="12"/>
    <n v="9993887"/>
    <x v="8"/>
    <x v="0"/>
    <n v="139377.07999999999"/>
    <n v="35190"/>
    <n v="34371.660000000003"/>
    <n v="35190"/>
    <n v="4.0549999999999997"/>
    <n v="3.31"/>
    <x v="0"/>
    <n v="116478.9"/>
    <n v="-26216.55"/>
    <n v="-25606.886699999992"/>
    <x v="1"/>
    <x v="0"/>
    <x v="1"/>
    <x v="8"/>
    <x v="0"/>
    <x v="1"/>
    <x v="0"/>
    <n v="-24885.08"/>
    <n v="-25477.56"/>
    <x v="0"/>
    <x v="1"/>
    <x v="0"/>
    <n v="34371.660000000003"/>
    <n v="24885.08"/>
    <n v="0"/>
    <x v="0"/>
    <m/>
  </r>
  <r>
    <n v="25071"/>
    <n v="445"/>
    <d v="2001-06-06T00:00:00"/>
    <x v="12"/>
    <n v="9993440"/>
    <x v="8"/>
    <x v="0"/>
    <n v="88948.88"/>
    <n v="18796"/>
    <n v="18358.900000000001"/>
    <n v="18796"/>
    <n v="4.8449999999999998"/>
    <n v="3.31"/>
    <x v="0"/>
    <n v="62214.76"/>
    <n v="-28851.86"/>
    <n v="-28180.911499999998"/>
    <x v="1"/>
    <x v="0"/>
    <x v="1"/>
    <x v="8"/>
    <x v="0"/>
    <x v="1"/>
    <x v="0"/>
    <n v="-27795.38"/>
    <n v="-28457.14"/>
    <x v="0"/>
    <x v="0"/>
    <x v="0"/>
    <n v="18358.900000000001"/>
    <n v="27795.38"/>
    <n v="0"/>
    <x v="0"/>
    <s v="DS #000445"/>
  </r>
  <r>
    <n v="25181"/>
    <n v="621"/>
    <d v="2001-06-13T00:00:00"/>
    <x v="12"/>
    <n v="9994009"/>
    <x v="8"/>
    <x v="0"/>
    <n v="254751.65"/>
    <n v="58955"/>
    <n v="57584.01"/>
    <n v="58955"/>
    <n v="4.4240000000000004"/>
    <n v="3.31"/>
    <x v="0"/>
    <n v="195141.05"/>
    <n v="-65675.87"/>
    <n v="-64148.587140000018"/>
    <x v="1"/>
    <x v="0"/>
    <x v="1"/>
    <x v="8"/>
    <x v="0"/>
    <x v="1"/>
    <x v="0"/>
    <n v="-62939.32"/>
    <n v="-64437.82"/>
    <x v="0"/>
    <x v="0"/>
    <x v="0"/>
    <n v="57584.01"/>
    <n v="62939.32"/>
    <n v="0"/>
    <x v="0"/>
    <m/>
  </r>
  <r>
    <n v="25182"/>
    <n v="621"/>
    <d v="2001-06-13T00:00:00"/>
    <x v="12"/>
    <n v="9994008"/>
    <x v="8"/>
    <x v="0"/>
    <n v="408873.05"/>
    <n v="94622"/>
    <n v="92421.58"/>
    <n v="94622"/>
    <n v="4.4240000000000004"/>
    <n v="3.31"/>
    <x v="0"/>
    <n v="313198.82"/>
    <n v="-105408.90800000002"/>
    <n v="-102957.64012000003"/>
    <x v="1"/>
    <x v="0"/>
    <x v="1"/>
    <x v="8"/>
    <x v="0"/>
    <x v="1"/>
    <x v="0"/>
    <n v="-101016.78"/>
    <n v="-103421.85"/>
    <x v="0"/>
    <x v="2"/>
    <x v="0"/>
    <n v="92421.58"/>
    <n v="101016.78"/>
    <n v="0"/>
    <x v="0"/>
    <m/>
  </r>
  <r>
    <n v="26646"/>
    <n v="725"/>
    <d v="2001-07-09T00:00:00"/>
    <x v="12"/>
    <n v="9995438"/>
    <x v="8"/>
    <x v="0"/>
    <n v="165117.17000000001"/>
    <n v="41091"/>
    <n v="40135.43"/>
    <n v="41091"/>
    <n v="4.1139999999999999"/>
    <n v="3.31"/>
    <x v="0"/>
    <n v="136011.21"/>
    <n v="-33037.16399999999"/>
    <n v="-32268.885719999995"/>
    <x v="1"/>
    <x v="0"/>
    <x v="1"/>
    <x v="8"/>
    <x v="0"/>
    <x v="1"/>
    <x v="0"/>
    <n v="-31426.04"/>
    <n v="-32174.25"/>
    <x v="0"/>
    <x v="0"/>
    <x v="0"/>
    <n v="40135.43"/>
    <n v="31426.04"/>
    <n v="0"/>
    <x v="0"/>
    <m/>
  </r>
  <r>
    <n v="26703"/>
    <n v="736"/>
    <d v="2001-07-13T00:00:00"/>
    <x v="12"/>
    <n v="9995492"/>
    <x v="8"/>
    <x v="0"/>
    <n v="256395.59"/>
    <n v="70000"/>
    <n v="68372.160000000003"/>
    <n v="70000"/>
    <n v="3.75"/>
    <n v="3.31"/>
    <x v="0"/>
    <n v="231700"/>
    <n v="-30800"/>
    <n v="-30083.750399999997"/>
    <x v="1"/>
    <x v="0"/>
    <x v="1"/>
    <x v="8"/>
    <x v="0"/>
    <x v="1"/>
    <x v="0"/>
    <n v="-28647.93"/>
    <n v="-29330"/>
    <x v="0"/>
    <x v="1"/>
    <x v="0"/>
    <n v="68372.160000000003"/>
    <n v="28647.93"/>
    <n v="0"/>
    <x v="0"/>
    <m/>
  </r>
  <r>
    <n v="26851"/>
    <n v="709"/>
    <d v="2001-07-27T00:00:00"/>
    <x v="12"/>
    <n v="9994223"/>
    <x v="8"/>
    <x v="0"/>
    <n v="836489.82"/>
    <n v="216264"/>
    <n v="211234.8"/>
    <n v="216264"/>
    <n v="3.96"/>
    <n v="3.31"/>
    <x v="0"/>
    <n v="715833.84"/>
    <n v="-140571.6"/>
    <n v="-137302.62"/>
    <x v="1"/>
    <x v="0"/>
    <x v="1"/>
    <x v="8"/>
    <x v="0"/>
    <x v="1"/>
    <x v="0"/>
    <n v="-132866.69"/>
    <n v="-136030.06"/>
    <x v="0"/>
    <x v="2"/>
    <x v="0"/>
    <n v="211234.8"/>
    <n v="132866.69"/>
    <n v="0"/>
    <x v="0"/>
    <m/>
  </r>
  <r>
    <n v="27044"/>
    <n v="812"/>
    <d v="2001-08-06T00:00:00"/>
    <x v="12"/>
    <n v="9995738"/>
    <x v="8"/>
    <x v="0"/>
    <n v="653930.6"/>
    <n v="172685"/>
    <n v="168669.23"/>
    <n v="172685"/>
    <n v="3.8769999999999998"/>
    <n v="3.31"/>
    <x v="0"/>
    <n v="571587.35"/>
    <n v="-97912.394999999946"/>
    <n v="-95635.453409999958"/>
    <x v="1"/>
    <x v="0"/>
    <x v="1"/>
    <x v="8"/>
    <x v="0"/>
    <x v="1"/>
    <x v="0"/>
    <n v="-92093.4"/>
    <n v="-94286.01"/>
    <x v="0"/>
    <x v="2"/>
    <x v="0"/>
    <n v="168669.23"/>
    <n v="92093.4"/>
    <n v="0"/>
    <x v="0"/>
    <m/>
  </r>
  <r>
    <n v="28058"/>
    <n v="782"/>
    <d v="2001-09-10T00:00:00"/>
    <x v="12"/>
    <n v="9995718"/>
    <x v="8"/>
    <x v="0"/>
    <n v="181948.37"/>
    <n v="45994"/>
    <n v="44924.41"/>
    <n v="45994"/>
    <n v="4.0500999999999996"/>
    <n v="3.31"/>
    <x v="0"/>
    <n v="152240.14000000001"/>
    <n v="-34040.159399999982"/>
    <n v="-33248.555840999979"/>
    <x v="1"/>
    <x v="0"/>
    <x v="1"/>
    <x v="8"/>
    <x v="0"/>
    <x v="1"/>
    <x v="0"/>
    <n v="-32305.15"/>
    <n v="-33074.29"/>
    <x v="0"/>
    <x v="2"/>
    <x v="0"/>
    <n v="44924.41"/>
    <n v="32305.15"/>
    <n v="0"/>
    <x v="0"/>
    <m/>
  </r>
  <r>
    <n v="28094"/>
    <n v="833"/>
    <d v="2001-09-18T00:00:00"/>
    <x v="12"/>
    <n v="9996554"/>
    <x v="8"/>
    <x v="0"/>
    <n v="42429.81"/>
    <n v="12000"/>
    <n v="11720.94"/>
    <n v="12000"/>
    <n v="3.62"/>
    <n v="3.31"/>
    <x v="0"/>
    <n v="39720"/>
    <n v="-3720"/>
    <n v="-3633.4914000000008"/>
    <x v="1"/>
    <x v="0"/>
    <x v="1"/>
    <x v="8"/>
    <x v="0"/>
    <x v="1"/>
    <x v="0"/>
    <n v="-3387.35"/>
    <n v="-3468"/>
    <x v="0"/>
    <x v="9"/>
    <x v="0"/>
    <n v="11720.94"/>
    <n v="3387.35"/>
    <n v="0"/>
    <x v="0"/>
    <m/>
  </r>
  <r>
    <n v="28096"/>
    <n v="833"/>
    <d v="2001-09-18T00:00:00"/>
    <x v="12"/>
    <n v="9996554"/>
    <x v="8"/>
    <x v="0"/>
    <n v="33236.68"/>
    <n v="9400"/>
    <n v="9181.4"/>
    <n v="9400"/>
    <n v="3.62"/>
    <n v="3.31"/>
    <x v="0"/>
    <n v="31114"/>
    <n v="-2914"/>
    <n v="-2846.2340000000004"/>
    <x v="1"/>
    <x v="0"/>
    <x v="1"/>
    <x v="8"/>
    <x v="0"/>
    <x v="1"/>
    <x v="0"/>
    <n v="-2653.43"/>
    <n v="-2716.6"/>
    <x v="0"/>
    <x v="10"/>
    <x v="0"/>
    <n v="9181.4"/>
    <n v="2653.43"/>
    <n v="0"/>
    <x v="0"/>
    <m/>
  </r>
  <r>
    <n v="28097"/>
    <n v="833"/>
    <d v="2001-09-18T00:00:00"/>
    <x v="12"/>
    <n v="9996554"/>
    <x v="8"/>
    <x v="0"/>
    <n v="300095.42"/>
    <n v="84873"/>
    <n v="82899.289999999994"/>
    <n v="84873"/>
    <n v="3.62"/>
    <n v="3.31"/>
    <x v="0"/>
    <n v="280929.63"/>
    <n v="-26310.63"/>
    <n v="-25698.779900000001"/>
    <x v="1"/>
    <x v="0"/>
    <x v="1"/>
    <x v="8"/>
    <x v="0"/>
    <x v="1"/>
    <x v="0"/>
    <n v="-23957.89"/>
    <n v="-24528.3"/>
    <x v="0"/>
    <x v="0"/>
    <x v="0"/>
    <n v="82899.289999999994"/>
    <n v="23957.89"/>
    <n v="0"/>
    <x v="0"/>
    <m/>
  </r>
  <r>
    <n v="28112"/>
    <n v="825"/>
    <d v="2001-09-18T00:00:00"/>
    <x v="12"/>
    <n v="9995961"/>
    <x v="8"/>
    <x v="0"/>
    <n v="1033665.01"/>
    <n v="263909"/>
    <n v="257771.82"/>
    <n v="263909"/>
    <n v="4.01"/>
    <n v="3.31"/>
    <x v="0"/>
    <n v="873538.79"/>
    <n v="-184736.3"/>
    <n v="-180440.27399999995"/>
    <x v="1"/>
    <x v="0"/>
    <x v="1"/>
    <x v="8"/>
    <x v="0"/>
    <x v="1"/>
    <x v="0"/>
    <n v="-175027.07"/>
    <n v="-179194.21"/>
    <x v="0"/>
    <x v="2"/>
    <x v="0"/>
    <n v="257771.82"/>
    <n v="175027.07"/>
    <n v="0"/>
    <x v="0"/>
    <m/>
  </r>
  <r>
    <n v="28132"/>
    <n v="844"/>
    <d v="2001-09-19T00:00:00"/>
    <x v="12"/>
    <n v="9996594"/>
    <x v="8"/>
    <x v="0"/>
    <n v="74445.08"/>
    <n v="22018"/>
    <n v="21505.97"/>
    <n v="22018"/>
    <n v="3.4615999999999998"/>
    <n v="3.31"/>
    <x v="0"/>
    <n v="72879.58"/>
    <n v="-3337.9287999999942"/>
    <n v="-3260.3050519999947"/>
    <x v="1"/>
    <x v="0"/>
    <x v="1"/>
    <x v="8"/>
    <x v="0"/>
    <x v="1"/>
    <x v="0"/>
    <n v="-2808.68"/>
    <n v="-2875.55"/>
    <x v="0"/>
    <x v="8"/>
    <x v="0"/>
    <n v="21505.97"/>
    <n v="2808.68"/>
    <n v="0"/>
    <x v="0"/>
    <m/>
  </r>
  <r>
    <n v="28134"/>
    <n v="823"/>
    <d v="2001-09-19T00:00:00"/>
    <x v="12"/>
    <n v="9995777"/>
    <x v="8"/>
    <x v="0"/>
    <n v="548706.77"/>
    <n v="145273"/>
    <n v="141894.69"/>
    <n v="145273"/>
    <n v="3.867"/>
    <n v="3.31"/>
    <x v="0"/>
    <n v="480853.63"/>
    <n v="-80917.060999999987"/>
    <n v="-79035.342329999999"/>
    <x v="1"/>
    <x v="0"/>
    <x v="1"/>
    <x v="8"/>
    <x v="0"/>
    <x v="1"/>
    <x v="0"/>
    <n v="-76055.55"/>
    <n v="-77866.33"/>
    <x v="0"/>
    <x v="2"/>
    <x v="0"/>
    <n v="141894.69"/>
    <n v="76055.55"/>
    <n v="0"/>
    <x v="0"/>
    <m/>
  </r>
  <r>
    <n v="28136"/>
    <n v="856"/>
    <d v="2001-09-19T00:00:00"/>
    <x v="12"/>
    <n v="9996666"/>
    <x v="8"/>
    <x v="0"/>
    <n v="426645.51"/>
    <n v="123951"/>
    <n v="121068.53"/>
    <n v="123951"/>
    <n v="3.524"/>
    <n v="3.31"/>
    <x v="0"/>
    <n v="410277.81"/>
    <n v="-26525.513999999996"/>
    <n v="-25908.665419999998"/>
    <x v="1"/>
    <x v="0"/>
    <x v="1"/>
    <x v="8"/>
    <x v="0"/>
    <x v="1"/>
    <x v="0"/>
    <n v="-23366.23"/>
    <n v="-23922.54"/>
    <x v="0"/>
    <x v="0"/>
    <x v="0"/>
    <n v="121068.53"/>
    <n v="23366.23"/>
    <n v="0"/>
    <x v="0"/>
    <m/>
  </r>
  <r>
    <n v="28137"/>
    <n v="856"/>
    <d v="2001-09-19T00:00:00"/>
    <x v="12"/>
    <n v="9996666"/>
    <x v="8"/>
    <x v="0"/>
    <n v="44543.57"/>
    <n v="12941"/>
    <n v="12640.06"/>
    <n v="12941"/>
    <n v="3.524"/>
    <n v="3.31"/>
    <x v="0"/>
    <n v="42834.71"/>
    <n v="-2769.3739999999998"/>
    <n v="-2704.9728399999995"/>
    <x v="1"/>
    <x v="0"/>
    <x v="1"/>
    <x v="8"/>
    <x v="0"/>
    <x v="1"/>
    <x v="0"/>
    <n v="-2439.5300000000002"/>
    <n v="-2497.61"/>
    <x v="0"/>
    <x v="10"/>
    <x v="0"/>
    <n v="12640.06"/>
    <n v="2439.5300000000002"/>
    <n v="0"/>
    <x v="0"/>
    <m/>
  </r>
  <r>
    <n v="28139"/>
    <n v="856"/>
    <d v="2001-09-19T00:00:00"/>
    <x v="12"/>
    <n v="9996666"/>
    <x v="8"/>
    <x v="0"/>
    <n v="272469.21999999997"/>
    <n v="79159"/>
    <n v="77318.17"/>
    <n v="79159"/>
    <n v="3.524"/>
    <n v="3.31"/>
    <x v="0"/>
    <n v="262016.29"/>
    <n v="-16940.025999999998"/>
    <n v="-16546.088379999997"/>
    <x v="1"/>
    <x v="0"/>
    <x v="1"/>
    <x v="8"/>
    <x v="0"/>
    <x v="1"/>
    <x v="0"/>
    <n v="-14922.41"/>
    <n v="-15277.69"/>
    <x v="0"/>
    <x v="4"/>
    <x v="0"/>
    <n v="77318.17"/>
    <n v="14922.41"/>
    <n v="0"/>
    <x v="0"/>
    <m/>
  </r>
  <r>
    <n v="28140"/>
    <n v="856"/>
    <d v="2001-09-19T00:00:00"/>
    <x v="12"/>
    <n v="9996666"/>
    <x v="8"/>
    <x v="0"/>
    <n v="333211.07"/>
    <n v="96806"/>
    <n v="94554.79"/>
    <n v="96806"/>
    <n v="3.524"/>
    <n v="3.31"/>
    <x v="0"/>
    <n v="320427.86"/>
    <n v="-20716.483999999997"/>
    <n v="-20234.725059999997"/>
    <x v="1"/>
    <x v="0"/>
    <x v="1"/>
    <x v="8"/>
    <x v="0"/>
    <x v="1"/>
    <x v="0"/>
    <n v="-18249.07"/>
    <n v="-18683.560000000001"/>
    <x v="0"/>
    <x v="2"/>
    <x v="0"/>
    <n v="94554.79"/>
    <n v="18249.07"/>
    <n v="0"/>
    <x v="0"/>
    <m/>
  </r>
  <r>
    <n v="28142"/>
    <n v="856"/>
    <d v="2001-09-19T00:00:00"/>
    <x v="12"/>
    <n v="9996666"/>
    <x v="8"/>
    <x v="0"/>
    <n v="508879.52"/>
    <n v="147842"/>
    <n v="144403.95000000001"/>
    <n v="147842"/>
    <n v="3.524"/>
    <n v="3.31"/>
    <x v="0"/>
    <n v="489357.02"/>
    <n v="-31638.187999999995"/>
    <n v="-30902.445299999999"/>
    <x v="1"/>
    <x v="0"/>
    <x v="1"/>
    <x v="8"/>
    <x v="0"/>
    <x v="1"/>
    <x v="0"/>
    <n v="-27869.96"/>
    <n v="-28533.51"/>
    <x v="0"/>
    <x v="9"/>
    <x v="0"/>
    <n v="144403.95000000001"/>
    <n v="27869.96"/>
    <n v="0"/>
    <x v="0"/>
    <m/>
  </r>
  <r>
    <n v="28143"/>
    <n v="856"/>
    <d v="2001-09-19T00:00:00"/>
    <x v="12"/>
    <n v="9996666"/>
    <x v="8"/>
    <x v="0"/>
    <n v="4257.82"/>
    <n v="1237"/>
    <n v="1208.23"/>
    <n v="1237"/>
    <n v="3.524"/>
    <n v="3.31"/>
    <x v="0"/>
    <n v="4094.47"/>
    <n v="-264.71799999999996"/>
    <n v="-258.56121999999999"/>
    <x v="1"/>
    <x v="0"/>
    <x v="1"/>
    <x v="8"/>
    <x v="0"/>
    <x v="1"/>
    <x v="0"/>
    <n v="-233.19"/>
    <n v="-238.74"/>
    <x v="0"/>
    <x v="5"/>
    <x v="0"/>
    <n v="1208.23"/>
    <n v="233.19"/>
    <n v="0"/>
    <x v="0"/>
    <m/>
  </r>
  <r>
    <n v="28144"/>
    <n v="856"/>
    <d v="2001-09-19T00:00:00"/>
    <x v="12"/>
    <n v="9996666"/>
    <x v="8"/>
    <x v="0"/>
    <n v="2736.43"/>
    <n v="795"/>
    <n v="776.51"/>
    <n v="795"/>
    <n v="3.524"/>
    <n v="3.31"/>
    <x v="0"/>
    <n v="2631.45"/>
    <n v="-170.13"/>
    <n v="-166.17313999999996"/>
    <x v="1"/>
    <x v="0"/>
    <x v="1"/>
    <x v="8"/>
    <x v="0"/>
    <x v="1"/>
    <x v="0"/>
    <n v="-149.87"/>
    <n v="-153.44"/>
    <x v="0"/>
    <x v="6"/>
    <x v="0"/>
    <n v="776.51"/>
    <n v="149.87"/>
    <n v="0"/>
    <x v="0"/>
    <m/>
  </r>
  <r>
    <n v="28303"/>
    <n v="878"/>
    <d v="2001-09-24T00:00:00"/>
    <x v="12"/>
    <n v="9996818"/>
    <x v="8"/>
    <x v="0"/>
    <n v="81011.98"/>
    <n v="25599"/>
    <n v="25003.7"/>
    <n v="25599"/>
    <n v="3.24"/>
    <n v="3.31"/>
    <x v="0"/>
    <n v="84732.69"/>
    <n v="1791.93"/>
    <n v="1750.2589999999961"/>
    <x v="1"/>
    <x v="0"/>
    <x v="1"/>
    <x v="8"/>
    <x v="0"/>
    <x v="1"/>
    <x v="0"/>
    <n v="2275.34"/>
    <n v="2329.5100000000002"/>
    <x v="0"/>
    <x v="1"/>
    <x v="0"/>
    <n v="25003.7"/>
    <n v="-2275.34"/>
    <n v="0"/>
    <x v="0"/>
    <m/>
  </r>
  <r>
    <n v="25098"/>
    <n v="437"/>
    <d v="2001-06-07T00:00:00"/>
    <x v="13"/>
    <n v="9993933"/>
    <x v="0"/>
    <x v="0"/>
    <n v="87760.17"/>
    <n v="340025"/>
    <n v="331170.45"/>
    <n v="340025"/>
    <n v="0.26500000000000001"/>
    <n v="0.24"/>
    <x v="0"/>
    <n v="81606"/>
    <n v="-8500.6250000000073"/>
    <n v="-8279.2612500000068"/>
    <x v="0"/>
    <x v="0"/>
    <x v="0"/>
    <x v="0"/>
    <x v="0"/>
    <x v="1"/>
    <x v="0"/>
    <n v="-3311.7"/>
    <n v="-3400.25"/>
    <x v="0"/>
    <x v="0"/>
    <x v="0"/>
    <n v="0"/>
    <n v="3311.7"/>
    <n v="331170.45"/>
    <x v="0"/>
    <m/>
  </r>
  <r>
    <n v="25442"/>
    <n v="713"/>
    <d v="2001-06-29T00:00:00"/>
    <x v="13"/>
    <n v="9994234"/>
    <x v="0"/>
    <x v="0"/>
    <n v="105100.56"/>
    <n v="407210"/>
    <n v="396605.89"/>
    <n v="407210"/>
    <n v="0.26500000000000001"/>
    <n v="0.24"/>
    <x v="0"/>
    <n v="97730.4"/>
    <n v="-10180.25"/>
    <n v="-9915.1472500000091"/>
    <x v="0"/>
    <x v="0"/>
    <x v="0"/>
    <x v="0"/>
    <x v="0"/>
    <x v="1"/>
    <x v="0"/>
    <n v="-3966.06"/>
    <n v="-4072.1"/>
    <x v="0"/>
    <x v="0"/>
    <x v="0"/>
    <n v="0"/>
    <n v="3966.06"/>
    <n v="396605.89"/>
    <x v="0"/>
    <m/>
  </r>
  <r>
    <n v="20890"/>
    <m/>
    <d v="2000-11-06T00:00:00"/>
    <x v="13"/>
    <n v="319933"/>
    <x v="3"/>
    <x v="0"/>
    <n v="-2.19"/>
    <n v="90"/>
    <n v="87.66"/>
    <n v="90"/>
    <n v="-2.5000000000000001E-2"/>
    <n v="-0.01"/>
    <x v="0"/>
    <n v="-0.9"/>
    <n v="1.35"/>
    <n v="1.3149"/>
    <x v="0"/>
    <x v="0"/>
    <x v="0"/>
    <x v="3"/>
    <x v="0"/>
    <x v="1"/>
    <x v="0"/>
    <n v="-0.22"/>
    <n v="-0.23"/>
    <x v="0"/>
    <x v="2"/>
    <x v="0"/>
    <n v="0"/>
    <n v="0.22"/>
    <n v="87.66"/>
    <x v="0"/>
    <s v="Sonat Financial Buy - N73427.B Input as Physical s/b Financi"/>
  </r>
  <r>
    <n v="22627"/>
    <n v="307"/>
    <d v="2001-02-20T00:00:00"/>
    <x v="13"/>
    <n v="9991596"/>
    <x v="3"/>
    <x v="0"/>
    <n v="0"/>
    <n v="100000"/>
    <n v="97395.91"/>
    <n v="100000"/>
    <n v="0"/>
    <n v="-0.01"/>
    <x v="0"/>
    <n v="-1000"/>
    <n v="-1000"/>
    <n v="-973.95910000000003"/>
    <x v="0"/>
    <x v="0"/>
    <x v="0"/>
    <x v="3"/>
    <x v="0"/>
    <x v="1"/>
    <x v="0"/>
    <n v="-2678.39"/>
    <n v="-2750"/>
    <x v="0"/>
    <x v="2"/>
    <x v="0"/>
    <n v="0"/>
    <n v="2678.39"/>
    <n v="97395.91"/>
    <x v="0"/>
    <s v="DS #000307"/>
  </r>
  <r>
    <n v="22628"/>
    <n v="307"/>
    <d v="2001-02-20T00:00:00"/>
    <x v="13"/>
    <n v="9991596"/>
    <x v="3"/>
    <x v="0"/>
    <n v="0"/>
    <n v="100000"/>
    <n v="97395.91"/>
    <n v="100000"/>
    <n v="0"/>
    <n v="-0.01"/>
    <x v="0"/>
    <n v="-1000"/>
    <n v="-1000"/>
    <n v="-973.95910000000003"/>
    <x v="0"/>
    <x v="0"/>
    <x v="0"/>
    <x v="3"/>
    <x v="0"/>
    <x v="1"/>
    <x v="0"/>
    <n v="-2678.39"/>
    <n v="-2750"/>
    <x v="0"/>
    <x v="2"/>
    <x v="0"/>
    <n v="0"/>
    <n v="2678.39"/>
    <n v="97395.91"/>
    <x v="0"/>
    <s v="DS #000307"/>
  </r>
  <r>
    <n v="27284"/>
    <n v="824"/>
    <d v="2001-08-20T00:00:00"/>
    <x v="13"/>
    <n v="9995964"/>
    <x v="3"/>
    <x v="0"/>
    <n v="-11393.4"/>
    <n v="935842"/>
    <n v="911471.85"/>
    <n v="935842"/>
    <n v="-1.2500000000000001E-2"/>
    <n v="-0.01"/>
    <x v="0"/>
    <n v="-9358.42"/>
    <n v="2339.605"/>
    <n v="2278.6796250000002"/>
    <x v="0"/>
    <x v="0"/>
    <x v="0"/>
    <x v="3"/>
    <x v="0"/>
    <x v="1"/>
    <x v="0"/>
    <n v="-13672.08"/>
    <n v="-14037.63"/>
    <x v="0"/>
    <x v="2"/>
    <x v="0"/>
    <n v="0"/>
    <n v="13672.08"/>
    <n v="911471.85"/>
    <x v="0"/>
    <m/>
  </r>
  <r>
    <n v="9941"/>
    <m/>
    <d v="2000-07-07T00:00:00"/>
    <x v="13"/>
    <n v="319941"/>
    <x v="4"/>
    <x v="0"/>
    <n v="173.91"/>
    <n v="-3968"/>
    <n v="-3864.67"/>
    <n v="3968"/>
    <n v="-4.4999999999999998E-2"/>
    <n v="-0.05"/>
    <x v="0"/>
    <n v="198.4"/>
    <n v="19.84"/>
    <n v="19.323350000000019"/>
    <x v="0"/>
    <x v="0"/>
    <x v="0"/>
    <x v="4"/>
    <x v="0"/>
    <x v="0"/>
    <x v="0"/>
    <n v="77.290000000000006"/>
    <n v="79.36"/>
    <x v="0"/>
    <x v="0"/>
    <x v="0"/>
    <n v="0"/>
    <n v="-77.290000000000006"/>
    <n v="-3864.67"/>
    <x v="0"/>
    <s v="Tetco-ELA Sale Financial - N73425.A"/>
  </r>
  <r>
    <n v="9952"/>
    <m/>
    <d v="2000-07-07T00:00:00"/>
    <x v="13"/>
    <n v="319952"/>
    <x v="5"/>
    <x v="0"/>
    <n v="3047.05"/>
    <n v="3596"/>
    <n v="3502.36"/>
    <n v="3596"/>
    <n v="0.87"/>
    <n v="1.1499999999999999"/>
    <x v="0"/>
    <n v="4135.3999999999996"/>
    <n v="1006.88"/>
    <n v="980.66079999999977"/>
    <x v="0"/>
    <x v="0"/>
    <x v="0"/>
    <x v="5"/>
    <x v="0"/>
    <x v="1"/>
    <x v="0"/>
    <n v="700.47"/>
    <n v="719.2"/>
    <x v="0"/>
    <x v="0"/>
    <x v="0"/>
    <n v="0"/>
    <n v="-700.47"/>
    <n v="3502.36"/>
    <x v="0"/>
    <s v="TetcoM3 Buy Financial - N73425.8"/>
  </r>
  <r>
    <n v="27285"/>
    <n v="822"/>
    <d v="2001-08-20T00:00:00"/>
    <x v="13"/>
    <n v="9995965"/>
    <x v="6"/>
    <x v="0"/>
    <n v="20924.46"/>
    <n v="296330"/>
    <n v="288613.3"/>
    <n v="296330"/>
    <n v="7.2499999999999995E-2"/>
    <n v="5.5E-2"/>
    <x v="0"/>
    <n v="16298.15"/>
    <n v="-5185.7749999999987"/>
    <n v="-5050.7327499999983"/>
    <x v="0"/>
    <x v="0"/>
    <x v="0"/>
    <x v="6"/>
    <x v="0"/>
    <x v="1"/>
    <x v="0"/>
    <n v="-7215.33"/>
    <n v="-7408.25"/>
    <x v="0"/>
    <x v="2"/>
    <x v="0"/>
    <n v="0"/>
    <n v="7215.33"/>
    <n v="288613.3"/>
    <x v="0"/>
    <m/>
  </r>
  <r>
    <n v="22124"/>
    <n v="218"/>
    <d v="2001-01-17T00:00:00"/>
    <x v="13"/>
    <n v="9991378"/>
    <x v="8"/>
    <x v="0"/>
    <n v="-636092.69999999995"/>
    <n v="-140000"/>
    <n v="-136354.28"/>
    <n v="140000"/>
    <n v="4.665"/>
    <n v="3.375"/>
    <x v="0"/>
    <n v="-472500"/>
    <n v="180600"/>
    <n v="175897.02120000002"/>
    <x v="1"/>
    <x v="0"/>
    <x v="1"/>
    <x v="8"/>
    <x v="0"/>
    <x v="0"/>
    <x v="0"/>
    <n v="167579.41"/>
    <n v="172060"/>
    <x v="0"/>
    <x v="2"/>
    <x v="0"/>
    <n v="-136354.28"/>
    <n v="-167579.41"/>
    <n v="0"/>
    <x v="0"/>
    <s v="DS #000218"/>
  </r>
  <r>
    <n v="23886"/>
    <n v="393"/>
    <d v="2001-03-29T00:00:00"/>
    <x v="13"/>
    <n v="9992931"/>
    <x v="8"/>
    <x v="0"/>
    <n v="-412471.69"/>
    <n v="-100000"/>
    <n v="-97395.91"/>
    <n v="100000"/>
    <n v="4.2350000000000003"/>
    <n v="3.375"/>
    <x v="0"/>
    <n v="-337500"/>
    <n v="86000"/>
    <n v="83760.482600000032"/>
    <x v="1"/>
    <x v="0"/>
    <x v="1"/>
    <x v="8"/>
    <x v="0"/>
    <x v="0"/>
    <x v="0"/>
    <n v="77819.33"/>
    <n v="79900"/>
    <x v="0"/>
    <x v="1"/>
    <x v="0"/>
    <n v="-97395.91"/>
    <n v="-77819.33"/>
    <n v="0"/>
    <x v="0"/>
    <s v="DS #000393"/>
  </r>
  <r>
    <n v="24215"/>
    <n v="409"/>
    <d v="2001-04-18T00:00:00"/>
    <x v="13"/>
    <n v="9993176"/>
    <x v="8"/>
    <x v="0"/>
    <n v="-424520.11"/>
    <n v="-90205"/>
    <n v="-87855.98"/>
    <n v="90205"/>
    <n v="4.8319999999999999"/>
    <n v="3.375"/>
    <x v="0"/>
    <n v="-304441.875"/>
    <n v="131428.685"/>
    <n v="128006.16285999998"/>
    <x v="1"/>
    <x v="0"/>
    <x v="1"/>
    <x v="8"/>
    <x v="0"/>
    <x v="0"/>
    <x v="0"/>
    <n v="122646.95"/>
    <n v="125926.18"/>
    <x v="0"/>
    <x v="1"/>
    <x v="0"/>
    <n v="-87855.98"/>
    <n v="-122646.95"/>
    <n v="0"/>
    <x v="0"/>
    <s v="DS #000409"/>
  </r>
  <r>
    <n v="24828"/>
    <n v="538"/>
    <d v="2001-05-23T00:00:00"/>
    <x v="13"/>
    <n v="9993712"/>
    <x v="8"/>
    <x v="0"/>
    <n v="-10401883.359999999"/>
    <n v="-2400000"/>
    <n v="-2337501.88"/>
    <n v="2400000"/>
    <n v="4.45"/>
    <n v="3.375"/>
    <x v="0"/>
    <n v="-8100000"/>
    <n v="2580000"/>
    <n v="2512814.5210000002"/>
    <x v="1"/>
    <x v="0"/>
    <x v="1"/>
    <x v="8"/>
    <x v="0"/>
    <x v="0"/>
    <x v="0"/>
    <n v="2370226.91"/>
    <n v="2433600"/>
    <x v="0"/>
    <x v="11"/>
    <x v="0"/>
    <n v="-2337501.88"/>
    <n v="-2370226.91"/>
    <n v="0"/>
    <x v="0"/>
    <m/>
  </r>
  <r>
    <n v="25042"/>
    <n v="352"/>
    <d v="2001-06-05T00:00:00"/>
    <x v="13"/>
    <n v="9992828"/>
    <x v="8"/>
    <x v="0"/>
    <n v="-373766.55"/>
    <n v="-80000"/>
    <n v="-77916.73"/>
    <n v="80000"/>
    <n v="4.7969999999999997"/>
    <n v="3.375"/>
    <x v="0"/>
    <n v="-270000"/>
    <n v="113760"/>
    <n v="110797.59005999997"/>
    <x v="1"/>
    <x v="0"/>
    <x v="1"/>
    <x v="8"/>
    <x v="0"/>
    <x v="0"/>
    <x v="0"/>
    <n v="106044.67"/>
    <n v="108880"/>
    <x v="0"/>
    <x v="3"/>
    <x v="0"/>
    <n v="-77916.73"/>
    <n v="-106044.67"/>
    <n v="0"/>
    <x v="0"/>
    <s v="DS #000352"/>
  </r>
  <r>
    <n v="25044"/>
    <n v="352"/>
    <d v="2001-06-05T00:00:00"/>
    <x v="13"/>
    <n v="9992828"/>
    <x v="8"/>
    <x v="0"/>
    <n v="-40707.85"/>
    <n v="-8713"/>
    <n v="-8486.11"/>
    <n v="8713"/>
    <n v="4.7969999999999997"/>
    <n v="3.375"/>
    <x v="0"/>
    <n v="-29406.375"/>
    <n v="12389.885999999997"/>
    <n v="12067.248419999998"/>
    <x v="1"/>
    <x v="0"/>
    <x v="1"/>
    <x v="8"/>
    <x v="0"/>
    <x v="0"/>
    <x v="0"/>
    <n v="11549.59"/>
    <n v="11858.39"/>
    <x v="0"/>
    <x v="0"/>
    <x v="0"/>
    <n v="-8486.11"/>
    <n v="-11549.59"/>
    <n v="0"/>
    <x v="0"/>
    <s v="DS# 000352"/>
  </r>
  <r>
    <n v="25058"/>
    <n v="438"/>
    <d v="2001-06-06T00:00:00"/>
    <x v="13"/>
    <n v="9993419"/>
    <x v="8"/>
    <x v="0"/>
    <n v="-485429.86"/>
    <n v="-102490"/>
    <n v="-99821.07"/>
    <n v="102490"/>
    <n v="4.8630000000000004"/>
    <n v="3.375"/>
    <x v="0"/>
    <n v="-345903.75"/>
    <n v="152505.12"/>
    <n v="148533.75216000006"/>
    <x v="1"/>
    <x v="0"/>
    <x v="1"/>
    <x v="8"/>
    <x v="0"/>
    <x v="0"/>
    <x v="0"/>
    <n v="142444.67000000001"/>
    <n v="146253.23000000001"/>
    <x v="0"/>
    <x v="0"/>
    <x v="0"/>
    <n v="-99821.07"/>
    <n v="-142444.67000000001"/>
    <n v="0"/>
    <x v="0"/>
    <s v="DS #000438"/>
  </r>
  <r>
    <n v="28125"/>
    <n v="833"/>
    <d v="2001-09-19T00:00:00"/>
    <x v="13"/>
    <n v="9996553"/>
    <x v="8"/>
    <x v="0"/>
    <n v="-571595.19999999995"/>
    <n v="-162121"/>
    <n v="-157899.23000000001"/>
    <n v="162121"/>
    <n v="3.62"/>
    <n v="3.375"/>
    <x v="0"/>
    <n v="-547158.375"/>
    <n v="39719.645000000019"/>
    <n v="38685.311350000018"/>
    <x v="1"/>
    <x v="0"/>
    <x v="1"/>
    <x v="8"/>
    <x v="0"/>
    <x v="0"/>
    <x v="0"/>
    <n v="29053.46"/>
    <n v="29830.26"/>
    <x v="0"/>
    <x v="4"/>
    <x v="0"/>
    <n v="-157899.23000000001"/>
    <n v="-29053.46"/>
    <n v="0"/>
    <x v="0"/>
    <m/>
  </r>
  <r>
    <n v="28126"/>
    <n v="833"/>
    <d v="2001-09-19T00:00:00"/>
    <x v="13"/>
    <n v="9996553"/>
    <x v="8"/>
    <x v="0"/>
    <n v="-184349.95"/>
    <n v="-52287"/>
    <n v="-50925.4"/>
    <n v="52287"/>
    <n v="3.62"/>
    <n v="3.375"/>
    <x v="0"/>
    <n v="-176468.625"/>
    <n v="12810.315000000006"/>
    <n v="12476.723000000005"/>
    <x v="1"/>
    <x v="0"/>
    <x v="1"/>
    <x v="8"/>
    <x v="0"/>
    <x v="0"/>
    <x v="0"/>
    <n v="9370.27"/>
    <n v="9620.81"/>
    <x v="0"/>
    <x v="1"/>
    <x v="0"/>
    <n v="-50925.4"/>
    <n v="-9370.27"/>
    <n v="0"/>
    <x v="0"/>
    <m/>
  </r>
  <r>
    <n v="28304"/>
    <n v="878"/>
    <d v="2001-09-24T00:00:00"/>
    <x v="13"/>
    <n v="9996818"/>
    <x v="8"/>
    <x v="0"/>
    <n v="-172031.03"/>
    <n v="-53122"/>
    <n v="-51738.66"/>
    <n v="53122"/>
    <n v="3.3250000000000002"/>
    <n v="3.375"/>
    <x v="0"/>
    <n v="-179286.75"/>
    <n v="-2656.0999999999904"/>
    <n v="-2586.9329999999909"/>
    <x v="1"/>
    <x v="0"/>
    <x v="1"/>
    <x v="8"/>
    <x v="0"/>
    <x v="0"/>
    <x v="0"/>
    <n v="-5742.99"/>
    <n v="-5896.54"/>
    <x v="0"/>
    <x v="2"/>
    <x v="0"/>
    <n v="-51738.66"/>
    <n v="5742.99"/>
    <n v="0"/>
    <x v="0"/>
    <m/>
  </r>
  <r>
    <n v="9918"/>
    <m/>
    <d v="2000-07-07T00:00:00"/>
    <x v="13"/>
    <n v="319918"/>
    <x v="8"/>
    <x v="0"/>
    <n v="115.08"/>
    <n v="90"/>
    <n v="87.66"/>
    <n v="90"/>
    <n v="1.3129"/>
    <n v="3.4"/>
    <x v="0"/>
    <n v="306"/>
    <n v="187.839"/>
    <n v="182.955186"/>
    <x v="1"/>
    <x v="0"/>
    <x v="1"/>
    <x v="8"/>
    <x v="0"/>
    <x v="1"/>
    <x v="0"/>
    <n v="186.1"/>
    <n v="191.08"/>
    <x v="0"/>
    <x v="2"/>
    <x v="0"/>
    <n v="87.66"/>
    <n v="-186.1"/>
    <n v="0"/>
    <x v="0"/>
    <s v="Nymex Buy N73425.2"/>
  </r>
  <r>
    <n v="22186"/>
    <n v="251"/>
    <d v="2001-01-26T00:00:00"/>
    <x v="13"/>
    <n v="9991435"/>
    <x v="8"/>
    <x v="0"/>
    <n v="166848.94"/>
    <n v="37000"/>
    <n v="36036.49"/>
    <n v="37000"/>
    <n v="4.63"/>
    <n v="3.4"/>
    <x v="0"/>
    <n v="125800"/>
    <n v="-45510"/>
    <n v="-44324.882699999995"/>
    <x v="1"/>
    <x v="0"/>
    <x v="1"/>
    <x v="8"/>
    <x v="0"/>
    <x v="1"/>
    <x v="0"/>
    <n v="-43027.57"/>
    <n v="-44178"/>
    <x v="0"/>
    <x v="0"/>
    <x v="0"/>
    <n v="36036.49"/>
    <n v="43027.57"/>
    <n v="0"/>
    <x v="0"/>
    <s v="DS #000251"/>
  </r>
  <r>
    <n v="22187"/>
    <n v="251"/>
    <d v="2001-01-26T00:00:00"/>
    <x v="13"/>
    <n v="9991435"/>
    <x v="8"/>
    <x v="0"/>
    <n v="90188.61"/>
    <n v="20000"/>
    <n v="19479.18"/>
    <n v="20000"/>
    <n v="4.63"/>
    <n v="3.4"/>
    <x v="0"/>
    <n v="68000"/>
    <n v="-24600"/>
    <n v="-23959.3914"/>
    <x v="1"/>
    <x v="0"/>
    <x v="1"/>
    <x v="8"/>
    <x v="0"/>
    <x v="1"/>
    <x v="0"/>
    <n v="-23258.14"/>
    <n v="-23880"/>
    <x v="0"/>
    <x v="2"/>
    <x v="0"/>
    <n v="19479.18"/>
    <n v="23258.14"/>
    <n v="0"/>
    <x v="0"/>
    <s v="DS #000251"/>
  </r>
  <r>
    <n v="22188"/>
    <n v="251"/>
    <d v="2001-01-26T00:00:00"/>
    <x v="13"/>
    <n v="9991435"/>
    <x v="8"/>
    <x v="0"/>
    <n v="13528.29"/>
    <n v="3000"/>
    <n v="2921.88"/>
    <n v="3000"/>
    <n v="4.63"/>
    <n v="3.4"/>
    <x v="0"/>
    <n v="10200"/>
    <n v="-3690"/>
    <n v="-3593.9124000000002"/>
    <x v="1"/>
    <x v="0"/>
    <x v="1"/>
    <x v="8"/>
    <x v="0"/>
    <x v="1"/>
    <x v="0"/>
    <n v="-3488.72"/>
    <n v="-3582"/>
    <x v="0"/>
    <x v="0"/>
    <x v="0"/>
    <n v="2921.88"/>
    <n v="3488.72"/>
    <n v="0"/>
    <x v="0"/>
    <s v="DS #000251"/>
  </r>
  <r>
    <n v="22253"/>
    <n v="232"/>
    <d v="2001-01-26T00:00:00"/>
    <x v="13"/>
    <n v="9991400"/>
    <x v="8"/>
    <x v="0"/>
    <n v="174923.06"/>
    <n v="40000"/>
    <n v="38958.36"/>
    <n v="40000"/>
    <n v="4.49"/>
    <n v="3.4"/>
    <x v="0"/>
    <n v="136000"/>
    <n v="-43600"/>
    <n v="-42464.612400000013"/>
    <x v="1"/>
    <x v="0"/>
    <x v="1"/>
    <x v="8"/>
    <x v="0"/>
    <x v="1"/>
    <x v="0"/>
    <n v="-41062.120000000003"/>
    <n v="-42160"/>
    <x v="0"/>
    <x v="0"/>
    <x v="0"/>
    <n v="38958.36"/>
    <n v="41062.120000000003"/>
    <n v="0"/>
    <x v="0"/>
    <s v="DS #000232"/>
  </r>
  <r>
    <n v="22254"/>
    <n v="232"/>
    <d v="2001-01-26T00:00:00"/>
    <x v="13"/>
    <n v="9991400"/>
    <x v="8"/>
    <x v="0"/>
    <n v="43730.76"/>
    <n v="10000"/>
    <n v="9739.59"/>
    <n v="10000"/>
    <n v="4.49"/>
    <n v="3.4"/>
    <x v="0"/>
    <n v="34000"/>
    <n v="-10900"/>
    <n v="-10616.153100000003"/>
    <x v="1"/>
    <x v="0"/>
    <x v="1"/>
    <x v="8"/>
    <x v="0"/>
    <x v="1"/>
    <x v="0"/>
    <n v="-10265.530000000001"/>
    <n v="-10540"/>
    <x v="0"/>
    <x v="5"/>
    <x v="0"/>
    <n v="9739.59"/>
    <n v="10265.530000000001"/>
    <n v="0"/>
    <x v="0"/>
    <s v="DS #000232"/>
  </r>
  <r>
    <n v="22260"/>
    <n v="208"/>
    <d v="2001-01-26T00:00:00"/>
    <x v="13"/>
    <n v="9991361"/>
    <x v="8"/>
    <x v="0"/>
    <n v="315319.26"/>
    <n v="70000"/>
    <n v="68177.14"/>
    <n v="70000"/>
    <n v="4.625"/>
    <n v="3.4"/>
    <x v="0"/>
    <n v="238000"/>
    <n v="-85750"/>
    <n v="-83516.996500000008"/>
    <x v="1"/>
    <x v="0"/>
    <x v="1"/>
    <x v="8"/>
    <x v="0"/>
    <x v="1"/>
    <x v="0"/>
    <n v="-81062.62"/>
    <n v="-83230"/>
    <x v="0"/>
    <x v="0"/>
    <x v="0"/>
    <n v="68177.14"/>
    <n v="81062.62"/>
    <n v="0"/>
    <x v="0"/>
    <s v="DS #000208"/>
  </r>
  <r>
    <n v="22261"/>
    <n v="208"/>
    <d v="2001-01-26T00:00:00"/>
    <x v="13"/>
    <n v="9991361"/>
    <x v="8"/>
    <x v="0"/>
    <n v="180182.44"/>
    <n v="40000"/>
    <n v="38958.36"/>
    <n v="40000"/>
    <n v="4.625"/>
    <n v="3.4"/>
    <x v="0"/>
    <n v="136000"/>
    <n v="-49000"/>
    <n v="-47723.991000000002"/>
    <x v="1"/>
    <x v="0"/>
    <x v="1"/>
    <x v="8"/>
    <x v="0"/>
    <x v="1"/>
    <x v="0"/>
    <n v="-46321.5"/>
    <n v="-47560"/>
    <x v="0"/>
    <x v="0"/>
    <x v="0"/>
    <n v="38958.36"/>
    <n v="46321.5"/>
    <n v="0"/>
    <x v="0"/>
    <s v="DS #000208"/>
  </r>
  <r>
    <n v="22263"/>
    <n v="207"/>
    <d v="2001-01-26T00:00:00"/>
    <x v="13"/>
    <n v="9991360"/>
    <x v="8"/>
    <x v="0"/>
    <n v="1360133.91"/>
    <n v="300000"/>
    <n v="292187.73"/>
    <n v="300000"/>
    <n v="4.6550000000000002"/>
    <n v="3.4"/>
    <x v="0"/>
    <n v="1020000"/>
    <n v="-376500"/>
    <n v="-366695.60115000006"/>
    <x v="1"/>
    <x v="0"/>
    <x v="1"/>
    <x v="8"/>
    <x v="0"/>
    <x v="1"/>
    <x v="0"/>
    <n v="-356176.85"/>
    <n v="-365700"/>
    <x v="0"/>
    <x v="2"/>
    <x v="0"/>
    <n v="292187.73"/>
    <n v="356176.85"/>
    <n v="0"/>
    <x v="0"/>
    <s v="DS #000207"/>
  </r>
  <r>
    <n v="22570"/>
    <n v="295"/>
    <d v="2001-02-16T00:00:00"/>
    <x v="13"/>
    <n v="9991566"/>
    <x v="8"/>
    <x v="0"/>
    <n v="719147.06"/>
    <n v="165000"/>
    <n v="160703.25"/>
    <n v="165000"/>
    <n v="4.4749999999999996"/>
    <n v="3.4"/>
    <x v="0"/>
    <n v="561000"/>
    <n v="-177375"/>
    <n v="-172755.99374999997"/>
    <x v="1"/>
    <x v="0"/>
    <x v="1"/>
    <x v="8"/>
    <x v="0"/>
    <x v="1"/>
    <x v="0"/>
    <n v="-166970.68"/>
    <n v="-171435"/>
    <x v="0"/>
    <x v="2"/>
    <x v="0"/>
    <n v="160703.25"/>
    <n v="166970.68"/>
    <n v="0"/>
    <x v="0"/>
    <s v="DS #000295"/>
  </r>
  <r>
    <n v="22571"/>
    <n v="295"/>
    <d v="2001-02-16T00:00:00"/>
    <x v="13"/>
    <n v="9991566"/>
    <x v="8"/>
    <x v="0"/>
    <n v="631977.72"/>
    <n v="145000"/>
    <n v="141224.07"/>
    <n v="145000"/>
    <n v="4.4749999999999996"/>
    <n v="3.4"/>
    <x v="0"/>
    <n v="493000"/>
    <n v="-155875"/>
    <n v="-151815.87524999998"/>
    <x v="1"/>
    <x v="0"/>
    <x v="1"/>
    <x v="8"/>
    <x v="0"/>
    <x v="1"/>
    <x v="0"/>
    <n v="-146731.81"/>
    <n v="-150655"/>
    <x v="0"/>
    <x v="0"/>
    <x v="0"/>
    <n v="141224.07"/>
    <n v="146731.81"/>
    <n v="0"/>
    <x v="0"/>
    <s v="DS #000295"/>
  </r>
  <r>
    <n v="22572"/>
    <n v="295"/>
    <d v="2001-02-16T00:00:00"/>
    <x v="13"/>
    <n v="9991566"/>
    <x v="8"/>
    <x v="0"/>
    <n v="326885.03000000003"/>
    <n v="75000"/>
    <n v="73046.929999999993"/>
    <n v="75000"/>
    <n v="4.4749999999999996"/>
    <n v="3.4"/>
    <x v="0"/>
    <n v="255000"/>
    <n v="-80625"/>
    <n v="-78525.449749999971"/>
    <x v="1"/>
    <x v="0"/>
    <x v="1"/>
    <x v="8"/>
    <x v="0"/>
    <x v="1"/>
    <x v="0"/>
    <n v="-75895.759999999995"/>
    <n v="-77925"/>
    <x v="0"/>
    <x v="0"/>
    <x v="0"/>
    <n v="73046.929999999993"/>
    <n v="75895.759999999995"/>
    <n v="0"/>
    <x v="0"/>
    <s v="DS #000295"/>
  </r>
  <r>
    <n v="22573"/>
    <n v="295"/>
    <d v="2001-02-16T00:00:00"/>
    <x v="13"/>
    <n v="9991566"/>
    <x v="8"/>
    <x v="0"/>
    <n v="392262.03"/>
    <n v="90000"/>
    <n v="87656.320000000007"/>
    <n v="90000"/>
    <n v="4.4749999999999996"/>
    <n v="3.4"/>
    <x v="0"/>
    <n v="306000"/>
    <n v="-96750"/>
    <n v="-94230.54399999998"/>
    <x v="1"/>
    <x v="0"/>
    <x v="1"/>
    <x v="8"/>
    <x v="0"/>
    <x v="1"/>
    <x v="0"/>
    <n v="-91074.92"/>
    <n v="-93510"/>
    <x v="0"/>
    <x v="3"/>
    <x v="0"/>
    <n v="87656.320000000007"/>
    <n v="91074.92"/>
    <n v="0"/>
    <x v="0"/>
    <s v="DS #000295"/>
  </r>
  <r>
    <n v="22574"/>
    <n v="295"/>
    <d v="2001-02-16T00:00:00"/>
    <x v="13"/>
    <n v="9991566"/>
    <x v="8"/>
    <x v="0"/>
    <n v="65377.01"/>
    <n v="15000"/>
    <n v="14609.39"/>
    <n v="15000"/>
    <n v="4.4749999999999996"/>
    <n v="3.4"/>
    <x v="0"/>
    <n v="51000"/>
    <n v="-16125"/>
    <n v="-15705.094249999995"/>
    <x v="1"/>
    <x v="0"/>
    <x v="1"/>
    <x v="8"/>
    <x v="0"/>
    <x v="1"/>
    <x v="0"/>
    <n v="-15179.15"/>
    <n v="-15585"/>
    <x v="0"/>
    <x v="5"/>
    <x v="0"/>
    <n v="14609.39"/>
    <n v="15179.15"/>
    <n v="0"/>
    <x v="0"/>
    <s v="DS #000295"/>
  </r>
  <r>
    <n v="22600"/>
    <n v="298"/>
    <d v="2001-02-16T00:00:00"/>
    <x v="13"/>
    <n v="9991583"/>
    <x v="8"/>
    <x v="0"/>
    <n v="460682.66"/>
    <n v="100000"/>
    <n v="97395.91"/>
    <n v="100000"/>
    <n v="4.7300000000000004"/>
    <n v="3.4"/>
    <x v="0"/>
    <n v="340000"/>
    <n v="-133000"/>
    <n v="-129536.56030000006"/>
    <x v="1"/>
    <x v="0"/>
    <x v="1"/>
    <x v="8"/>
    <x v="0"/>
    <x v="1"/>
    <x v="0"/>
    <n v="-126030.31"/>
    <n v="-129400"/>
    <x v="0"/>
    <x v="2"/>
    <x v="0"/>
    <n v="97395.91"/>
    <n v="126030.31"/>
    <n v="0"/>
    <x v="0"/>
    <s v="DS #000298"/>
  </r>
  <r>
    <n v="22644"/>
    <n v="303"/>
    <d v="2001-02-20T00:00:00"/>
    <x v="13"/>
    <n v="9991588"/>
    <x v="8"/>
    <x v="0"/>
    <n v="583693.69999999995"/>
    <n v="130000"/>
    <n v="126614.69"/>
    <n v="130000"/>
    <n v="4.6100000000000003"/>
    <n v="3.4"/>
    <x v="0"/>
    <n v="442000"/>
    <n v="-157300"/>
    <n v="-153203.77490000005"/>
    <x v="1"/>
    <x v="0"/>
    <x v="1"/>
    <x v="8"/>
    <x v="0"/>
    <x v="1"/>
    <x v="0"/>
    <n v="-148645.64000000001"/>
    <n v="-152620"/>
    <x v="0"/>
    <x v="0"/>
    <x v="0"/>
    <n v="126614.69"/>
    <n v="148645.64000000001"/>
    <n v="0"/>
    <x v="0"/>
    <s v="DS#000303"/>
  </r>
  <r>
    <n v="22646"/>
    <n v="303"/>
    <d v="2001-02-20T00:00:00"/>
    <x v="13"/>
    <n v="9991588"/>
    <x v="8"/>
    <x v="0"/>
    <n v="673492.73"/>
    <n v="150000"/>
    <n v="146093.87"/>
    <n v="150000"/>
    <n v="4.6100000000000003"/>
    <n v="3.4"/>
    <x v="0"/>
    <n v="510000"/>
    <n v="-181500"/>
    <n v="-176773.58270000006"/>
    <x v="1"/>
    <x v="0"/>
    <x v="1"/>
    <x v="8"/>
    <x v="0"/>
    <x v="1"/>
    <x v="0"/>
    <n v="-171514.2"/>
    <n v="-176100"/>
    <x v="0"/>
    <x v="2"/>
    <x v="0"/>
    <n v="146093.87"/>
    <n v="171514.2"/>
    <n v="0"/>
    <x v="0"/>
    <s v="DS #000303"/>
  </r>
  <r>
    <n v="23777"/>
    <n v="347"/>
    <d v="2001-03-19T00:00:00"/>
    <x v="13"/>
    <n v="9992814"/>
    <x v="8"/>
    <x v="0"/>
    <n v="268052.03999999998"/>
    <n v="57710"/>
    <n v="56207.18"/>
    <n v="57710"/>
    <n v="4.7690000000000001"/>
    <n v="3.4"/>
    <x v="0"/>
    <n v="196214"/>
    <n v="-79004.990000000005"/>
    <n v="-76947.629420000012"/>
    <x v="1"/>
    <x v="0"/>
    <x v="1"/>
    <x v="8"/>
    <x v="0"/>
    <x v="1"/>
    <x v="0"/>
    <n v="-74924.17"/>
    <n v="-76927.429999999993"/>
    <x v="0"/>
    <x v="2"/>
    <x v="0"/>
    <n v="56207.18"/>
    <n v="74924.17"/>
    <n v="0"/>
    <x v="0"/>
    <s v="DS #000347"/>
  </r>
  <r>
    <n v="23792"/>
    <n v="348"/>
    <d v="2001-03-19T00:00:00"/>
    <x v="13"/>
    <n v="9992815"/>
    <x v="8"/>
    <x v="0"/>
    <n v="73891.31"/>
    <n v="15633"/>
    <n v="15225.9"/>
    <n v="15633"/>
    <n v="4.8529999999999998"/>
    <n v="3.4"/>
    <x v="0"/>
    <n v="53152.2"/>
    <n v="-22714.748999999996"/>
    <n v="-22123.232699999997"/>
    <x v="1"/>
    <x v="0"/>
    <x v="1"/>
    <x v="8"/>
    <x v="0"/>
    <x v="1"/>
    <x v="0"/>
    <n v="-21575.1"/>
    <n v="-22151.96"/>
    <x v="0"/>
    <x v="0"/>
    <x v="0"/>
    <n v="15225.9"/>
    <n v="21575.1"/>
    <n v="0"/>
    <x v="0"/>
    <s v="DS #000348"/>
  </r>
  <r>
    <n v="23794"/>
    <n v="348"/>
    <d v="2001-03-19T00:00:00"/>
    <x v="13"/>
    <n v="9992815"/>
    <x v="8"/>
    <x v="0"/>
    <n v="311957.15999999997"/>
    <n v="66000"/>
    <n v="64281.3"/>
    <n v="66000"/>
    <n v="4.8529999999999998"/>
    <n v="3.4"/>
    <x v="0"/>
    <n v="224400"/>
    <n v="-95898"/>
    <n v="-93400.728899999987"/>
    <x v="1"/>
    <x v="0"/>
    <x v="1"/>
    <x v="8"/>
    <x v="0"/>
    <x v="1"/>
    <x v="0"/>
    <n v="-91086.6"/>
    <n v="-93522"/>
    <x v="0"/>
    <x v="2"/>
    <x v="0"/>
    <n v="64281.3"/>
    <n v="91086.6"/>
    <n v="0"/>
    <x v="0"/>
    <s v="DS #000348"/>
  </r>
  <r>
    <n v="23914"/>
    <n v="359"/>
    <d v="2001-03-30T00:00:00"/>
    <x v="13"/>
    <n v="9992882"/>
    <x v="8"/>
    <x v="0"/>
    <n v="69136.009999999995"/>
    <n v="14639"/>
    <n v="14257.79"/>
    <n v="14639"/>
    <n v="4.8490000000000002"/>
    <n v="3.4"/>
    <x v="0"/>
    <n v="49772.6"/>
    <n v="-21211.911000000004"/>
    <n v="-20659.537710000004"/>
    <x v="1"/>
    <x v="0"/>
    <x v="1"/>
    <x v="8"/>
    <x v="0"/>
    <x v="1"/>
    <x v="0"/>
    <n v="-20146.25"/>
    <n v="-20684.91"/>
    <x v="0"/>
    <x v="2"/>
    <x v="0"/>
    <n v="14257.79"/>
    <n v="20146.25"/>
    <n v="0"/>
    <x v="0"/>
    <s v="DS #000359"/>
  </r>
  <r>
    <n v="24140"/>
    <n v="404"/>
    <d v="2001-04-11T00:00:00"/>
    <x v="13"/>
    <n v="9993134"/>
    <x v="8"/>
    <x v="0"/>
    <n v="326060.59999999998"/>
    <n v="68183"/>
    <n v="66407.45"/>
    <n v="68183"/>
    <n v="4.91"/>
    <n v="3.4"/>
    <x v="0"/>
    <n v="231822.2"/>
    <n v="-102956.33"/>
    <n v="-100275.24950000001"/>
    <x v="1"/>
    <x v="0"/>
    <x v="1"/>
    <x v="8"/>
    <x v="0"/>
    <x v="1"/>
    <x v="0"/>
    <n v="-97884.59"/>
    <n v="-100501.74"/>
    <x v="0"/>
    <x v="0"/>
    <x v="0"/>
    <n v="66407.45"/>
    <n v="97884.59"/>
    <n v="0"/>
    <x v="0"/>
    <s v="DS #000404"/>
  </r>
  <r>
    <n v="24193"/>
    <n v="408"/>
    <d v="2001-04-17T00:00:00"/>
    <x v="13"/>
    <n v="9993174"/>
    <x v="8"/>
    <x v="0"/>
    <n v="498675.78"/>
    <n v="102177"/>
    <n v="99516.22"/>
    <n v="102177"/>
    <n v="5.0110000000000001"/>
    <n v="3.4"/>
    <x v="0"/>
    <n v="347401.8"/>
    <n v="-164607.14700000003"/>
    <n v="-160320.63042000003"/>
    <x v="1"/>
    <x v="0"/>
    <x v="1"/>
    <x v="8"/>
    <x v="0"/>
    <x v="1"/>
    <x v="0"/>
    <n v="-156738.04999999999"/>
    <n v="-160928.78"/>
    <x v="0"/>
    <x v="0"/>
    <x v="0"/>
    <n v="99516.22"/>
    <n v="156738.04999999999"/>
    <n v="0"/>
    <x v="0"/>
    <s v="DS #000408"/>
  </r>
  <r>
    <n v="24224"/>
    <n v="412"/>
    <d v="2001-04-18T00:00:00"/>
    <x v="13"/>
    <n v="9993198"/>
    <x v="8"/>
    <x v="0"/>
    <n v="496451.65"/>
    <n v="104217"/>
    <n v="101503.1"/>
    <n v="104217"/>
    <n v="4.891"/>
    <n v="3.4"/>
    <x v="0"/>
    <n v="354337.8"/>
    <n v="-155387.54700000002"/>
    <n v="-151341.12210000001"/>
    <x v="1"/>
    <x v="0"/>
    <x v="1"/>
    <x v="8"/>
    <x v="0"/>
    <x v="1"/>
    <x v="0"/>
    <n v="-147687.01"/>
    <n v="-151635.73000000001"/>
    <x v="0"/>
    <x v="2"/>
    <x v="0"/>
    <n v="101503.1"/>
    <n v="147687.01"/>
    <n v="0"/>
    <x v="0"/>
    <s v="DS#000412"/>
  </r>
  <r>
    <n v="24448"/>
    <n v="404"/>
    <d v="2001-04-26T00:00:00"/>
    <x v="13"/>
    <n v="9993133"/>
    <x v="8"/>
    <x v="0"/>
    <n v="549946.02"/>
    <n v="115000"/>
    <n v="112005.3"/>
    <n v="115000"/>
    <n v="4.91"/>
    <n v="3.4"/>
    <x v="0"/>
    <n v="391000"/>
    <n v="-173650"/>
    <n v="-169128.00300000003"/>
    <x v="1"/>
    <x v="0"/>
    <x v="1"/>
    <x v="8"/>
    <x v="0"/>
    <x v="1"/>
    <x v="0"/>
    <n v="-165095.81"/>
    <n v="-169510"/>
    <x v="0"/>
    <x v="2"/>
    <x v="0"/>
    <n v="112005.3"/>
    <n v="165095.81"/>
    <n v="0"/>
    <x v="0"/>
    <s v="DS #000404"/>
  </r>
  <r>
    <n v="24454"/>
    <n v="438"/>
    <d v="2001-04-26T00:00:00"/>
    <x v="13"/>
    <n v="9993419"/>
    <x v="8"/>
    <x v="0"/>
    <n v="2950.75"/>
    <n v="623"/>
    <n v="606.78"/>
    <n v="623"/>
    <n v="4.8630000000000004"/>
    <n v="3.4"/>
    <x v="0"/>
    <n v="2118.1999999999998"/>
    <n v="-911.4490000000003"/>
    <n v="-887.71914000000027"/>
    <x v="1"/>
    <x v="0"/>
    <x v="1"/>
    <x v="8"/>
    <x v="0"/>
    <x v="1"/>
    <x v="0"/>
    <n v="-865.87"/>
    <n v="-889.02"/>
    <x v="0"/>
    <x v="1"/>
    <x v="0"/>
    <n v="606.78"/>
    <n v="865.87"/>
    <n v="0"/>
    <x v="0"/>
    <s v="DS #000438"/>
  </r>
  <r>
    <n v="24533"/>
    <n v="451"/>
    <d v="2001-05-07T00:00:00"/>
    <x v="13"/>
    <n v="9993481"/>
    <x v="8"/>
    <x v="0"/>
    <n v="420750.34"/>
    <n v="100000"/>
    <n v="97395.91"/>
    <n v="100000"/>
    <n v="4.32"/>
    <n v="3.4"/>
    <x v="0"/>
    <n v="340000"/>
    <n v="-92000"/>
    <n v="-89604.237200000032"/>
    <x v="1"/>
    <x v="0"/>
    <x v="1"/>
    <x v="8"/>
    <x v="0"/>
    <x v="1"/>
    <x v="0"/>
    <n v="-86097.99"/>
    <n v="-88400"/>
    <x v="0"/>
    <x v="1"/>
    <x v="0"/>
    <n v="97395.91"/>
    <n v="86097.99"/>
    <n v="0"/>
    <x v="0"/>
    <s v="DS #000451"/>
  </r>
  <r>
    <n v="24748"/>
    <n v="529"/>
    <d v="2001-05-17T00:00:00"/>
    <x v="13"/>
    <n v="9993675"/>
    <x v="8"/>
    <x v="0"/>
    <n v="805911.88"/>
    <n v="177719"/>
    <n v="173091.04"/>
    <n v="177719"/>
    <n v="4.6559999999999997"/>
    <n v="3.4"/>
    <x v="0"/>
    <n v="604244.6"/>
    <n v="-223215.06399999995"/>
    <n v="-217402.34623999998"/>
    <x v="1"/>
    <x v="0"/>
    <x v="1"/>
    <x v="8"/>
    <x v="0"/>
    <x v="1"/>
    <x v="0"/>
    <n v="-211171.07"/>
    <n v="-216817.18"/>
    <x v="0"/>
    <x v="0"/>
    <x v="0"/>
    <n v="173091.04"/>
    <n v="211171.07"/>
    <n v="0"/>
    <x v="0"/>
    <m/>
  </r>
  <r>
    <n v="24869"/>
    <n v="549"/>
    <d v="2001-05-24T00:00:00"/>
    <x v="13"/>
    <n v="9993753"/>
    <x v="8"/>
    <x v="0"/>
    <n v="207917.68"/>
    <n v="46000"/>
    <n v="44802.12"/>
    <n v="46000"/>
    <n v="4.6407999999999996"/>
    <n v="3.4"/>
    <x v="0"/>
    <n v="156400"/>
    <n v="-57076.800000000003"/>
    <n v="-55590.470495999987"/>
    <x v="1"/>
    <x v="0"/>
    <x v="1"/>
    <x v="8"/>
    <x v="0"/>
    <x v="1"/>
    <x v="0"/>
    <n v="-53977.59"/>
    <n v="-55420.800000000003"/>
    <x v="0"/>
    <x v="2"/>
    <x v="0"/>
    <n v="44802.12"/>
    <n v="53977.59"/>
    <n v="0"/>
    <x v="0"/>
    <m/>
  </r>
  <r>
    <n v="24870"/>
    <n v="549"/>
    <d v="2001-05-24T00:00:00"/>
    <x v="13"/>
    <n v="9993754"/>
    <x v="8"/>
    <x v="0"/>
    <n v="353663.45"/>
    <n v="78245"/>
    <n v="76207.429999999993"/>
    <n v="78245"/>
    <n v="4.6407999999999996"/>
    <n v="3.4"/>
    <x v="0"/>
    <n v="266033"/>
    <n v="-97086.395999999979"/>
    <n v="-94558.179143999965"/>
    <x v="1"/>
    <x v="0"/>
    <x v="1"/>
    <x v="8"/>
    <x v="0"/>
    <x v="1"/>
    <x v="0"/>
    <n v="-91814.71"/>
    <n v="-94269.58"/>
    <x v="0"/>
    <x v="0"/>
    <x v="0"/>
    <n v="76207.429999999993"/>
    <n v="91814.71"/>
    <n v="0"/>
    <x v="0"/>
    <m/>
  </r>
  <r>
    <n v="25038"/>
    <n v="596"/>
    <d v="2001-06-04T00:00:00"/>
    <x v="13"/>
    <n v="9993895"/>
    <x v="8"/>
    <x v="0"/>
    <n v="189337.94"/>
    <n v="44700"/>
    <n v="43535.97"/>
    <n v="44700"/>
    <n v="4.3490000000000002"/>
    <n v="3.4"/>
    <x v="0"/>
    <n v="151980"/>
    <n v="-42420.3"/>
    <n v="-41315.635530000014"/>
    <x v="1"/>
    <x v="0"/>
    <x v="1"/>
    <x v="8"/>
    <x v="0"/>
    <x v="1"/>
    <x v="0"/>
    <n v="-39748.339999999997"/>
    <n v="-40811.1"/>
    <x v="0"/>
    <x v="4"/>
    <x v="0"/>
    <n v="43535.97"/>
    <n v="39748.339999999997"/>
    <n v="0"/>
    <x v="0"/>
    <m/>
  </r>
  <r>
    <n v="25059"/>
    <n v="479"/>
    <d v="2001-06-06T00:00:00"/>
    <x v="13"/>
    <n v="9993568"/>
    <x v="8"/>
    <x v="0"/>
    <n v="648888.30000000005"/>
    <n v="144301"/>
    <n v="140543.26999999999"/>
    <n v="144301"/>
    <n v="4.617"/>
    <n v="3.4"/>
    <x v="0"/>
    <n v="490623.4"/>
    <n v="-175614.31700000001"/>
    <n v="-171041.15959"/>
    <x v="1"/>
    <x v="0"/>
    <x v="1"/>
    <x v="8"/>
    <x v="0"/>
    <x v="1"/>
    <x v="0"/>
    <n v="-165981.60999999999"/>
    <n v="-170419.48"/>
    <x v="0"/>
    <x v="0"/>
    <x v="0"/>
    <n v="140543.26999999999"/>
    <n v="165981.60999999999"/>
    <n v="0"/>
    <x v="0"/>
    <s v="DS #000479"/>
  </r>
  <r>
    <n v="25070"/>
    <n v="593"/>
    <d v="2001-06-06T00:00:00"/>
    <x v="13"/>
    <n v="9993887"/>
    <x v="8"/>
    <x v="0"/>
    <n v="68972.399999999994"/>
    <n v="17464"/>
    <n v="17009.22"/>
    <n v="17464"/>
    <n v="4.0549999999999997"/>
    <n v="3.4"/>
    <x v="0"/>
    <n v="59377.599999999999"/>
    <n v="-11438.92"/>
    <n v="-11141.039099999998"/>
    <x v="1"/>
    <x v="0"/>
    <x v="1"/>
    <x v="8"/>
    <x v="0"/>
    <x v="1"/>
    <x v="0"/>
    <n v="-10528.71"/>
    <n v="-10810.22"/>
    <x v="0"/>
    <x v="1"/>
    <x v="0"/>
    <n v="17009.22"/>
    <n v="10528.71"/>
    <n v="0"/>
    <x v="0"/>
    <m/>
  </r>
  <r>
    <n v="25071"/>
    <n v="445"/>
    <d v="2001-06-06T00:00:00"/>
    <x v="13"/>
    <n v="9993440"/>
    <x v="8"/>
    <x v="0"/>
    <n v="91064.11"/>
    <n v="19140"/>
    <n v="18641.580000000002"/>
    <n v="19140"/>
    <n v="4.8849999999999998"/>
    <n v="3.4"/>
    <x v="0"/>
    <n v="65076"/>
    <n v="-28422.9"/>
    <n v="-27682.746299999999"/>
    <x v="1"/>
    <x v="0"/>
    <x v="1"/>
    <x v="8"/>
    <x v="0"/>
    <x v="1"/>
    <x v="0"/>
    <n v="-27011.65"/>
    <n v="-27733.86"/>
    <x v="0"/>
    <x v="0"/>
    <x v="0"/>
    <n v="18641.580000000002"/>
    <n v="27011.65"/>
    <n v="0"/>
    <x v="0"/>
    <s v="DS #000445"/>
  </r>
  <r>
    <n v="25181"/>
    <n v="621"/>
    <d v="2001-06-13T00:00:00"/>
    <x v="13"/>
    <n v="9994009"/>
    <x v="8"/>
    <x v="0"/>
    <n v="285489.55"/>
    <n v="65298"/>
    <n v="63597.58"/>
    <n v="65298"/>
    <n v="4.4889999999999999"/>
    <n v="3.4"/>
    <x v="0"/>
    <n v="222013.2"/>
    <n v="-71109.521999999997"/>
    <n v="-69257.764620000002"/>
    <x v="1"/>
    <x v="0"/>
    <x v="1"/>
    <x v="8"/>
    <x v="0"/>
    <x v="1"/>
    <x v="0"/>
    <n v="-66968.25"/>
    <n v="-68758.789999999994"/>
    <x v="0"/>
    <x v="0"/>
    <x v="0"/>
    <n v="63597.58"/>
    <n v="66968.25"/>
    <n v="0"/>
    <x v="0"/>
    <m/>
  </r>
  <r>
    <n v="25182"/>
    <n v="621"/>
    <d v="2001-06-13T00:00:00"/>
    <x v="13"/>
    <n v="9994008"/>
    <x v="8"/>
    <x v="0"/>
    <n v="469729.95"/>
    <n v="107438"/>
    <n v="104640.22"/>
    <n v="107438"/>
    <n v="4.4889999999999999"/>
    <n v="3.4"/>
    <x v="0"/>
    <n v="365289.2"/>
    <n v="-116999.982"/>
    <n v="-113953.19958"/>
    <x v="1"/>
    <x v="0"/>
    <x v="1"/>
    <x v="8"/>
    <x v="0"/>
    <x v="1"/>
    <x v="0"/>
    <n v="-110186.15"/>
    <n v="-113132.21"/>
    <x v="0"/>
    <x v="2"/>
    <x v="0"/>
    <n v="104640.22"/>
    <n v="110186.15"/>
    <n v="0"/>
    <x v="0"/>
    <m/>
  </r>
  <r>
    <n v="26646"/>
    <n v="725"/>
    <d v="2001-07-09T00:00:00"/>
    <x v="13"/>
    <n v="9995438"/>
    <x v="8"/>
    <x v="0"/>
    <n v="180885.99"/>
    <n v="44304"/>
    <n v="43150.28"/>
    <n v="44304"/>
    <n v="4.1920000000000002"/>
    <n v="3.4"/>
    <x v="0"/>
    <n v="150633.60000000001"/>
    <n v="-35088.768000000011"/>
    <n v="-34175.021760000011"/>
    <x v="1"/>
    <x v="0"/>
    <x v="1"/>
    <x v="8"/>
    <x v="0"/>
    <x v="1"/>
    <x v="0"/>
    <n v="-32621.62"/>
    <n v="-33493.82"/>
    <x v="0"/>
    <x v="0"/>
    <x v="0"/>
    <n v="43150.28"/>
    <n v="32621.62"/>
    <n v="0"/>
    <x v="0"/>
    <m/>
  </r>
  <r>
    <n v="26851"/>
    <n v="709"/>
    <d v="2001-07-27T00:00:00"/>
    <x v="13"/>
    <n v="9994223"/>
    <x v="8"/>
    <x v="0"/>
    <n v="993723.81"/>
    <n v="253615"/>
    <n v="247010.64"/>
    <n v="253615"/>
    <n v="4.0229999999999997"/>
    <n v="3.4"/>
    <x v="0"/>
    <n v="862291"/>
    <n v="-158002.14499999993"/>
    <n v="-153887.62871999995"/>
    <x v="1"/>
    <x v="0"/>
    <x v="1"/>
    <x v="8"/>
    <x v="0"/>
    <x v="1"/>
    <x v="0"/>
    <n v="-144995.25"/>
    <n v="-148872"/>
    <x v="0"/>
    <x v="2"/>
    <x v="0"/>
    <n v="247010.64"/>
    <n v="144995.25"/>
    <n v="0"/>
    <x v="0"/>
    <m/>
  </r>
  <r>
    <n v="27044"/>
    <n v="812"/>
    <d v="2001-08-06T00:00:00"/>
    <x v="13"/>
    <n v="9995738"/>
    <x v="8"/>
    <x v="0"/>
    <n v="752634.96"/>
    <n v="195536"/>
    <n v="190444.07"/>
    <n v="195536"/>
    <n v="3.952"/>
    <n v="3.4"/>
    <x v="0"/>
    <n v="664822.4"/>
    <n v="-107935.872"/>
    <n v="-105125.12664000002"/>
    <x v="1"/>
    <x v="0"/>
    <x v="1"/>
    <x v="8"/>
    <x v="0"/>
    <x v="1"/>
    <x v="0"/>
    <n v="-98269.14"/>
    <n v="-100896.58"/>
    <x v="0"/>
    <x v="2"/>
    <x v="0"/>
    <n v="190444.07"/>
    <n v="98269.14"/>
    <n v="0"/>
    <x v="0"/>
    <m/>
  </r>
  <r>
    <n v="28058"/>
    <n v="782"/>
    <d v="2001-09-10T00:00:00"/>
    <x v="13"/>
    <n v="9995718"/>
    <x v="8"/>
    <x v="0"/>
    <n v="230731.27"/>
    <n v="57429"/>
    <n v="55933.5"/>
    <n v="57429"/>
    <n v="4.1250999999999998"/>
    <n v="3.4"/>
    <x v="0"/>
    <n v="195258.6"/>
    <n v="-41641.767899999992"/>
    <n v="-40557.380849999994"/>
    <x v="1"/>
    <x v="0"/>
    <x v="1"/>
    <x v="8"/>
    <x v="0"/>
    <x v="1"/>
    <x v="0"/>
    <n v="-38543.769999999997"/>
    <n v="-39574.32"/>
    <x v="0"/>
    <x v="2"/>
    <x v="0"/>
    <n v="55933.5"/>
    <n v="38543.769999999997"/>
    <n v="0"/>
    <x v="0"/>
    <m/>
  </r>
  <r>
    <n v="28094"/>
    <n v="833"/>
    <d v="2001-09-18T00:00:00"/>
    <x v="13"/>
    <n v="9996554"/>
    <x v="8"/>
    <x v="0"/>
    <n v="36315.040000000001"/>
    <n v="10300"/>
    <n v="10031.780000000001"/>
    <n v="10300"/>
    <n v="3.62"/>
    <n v="3.4"/>
    <x v="0"/>
    <n v="35020"/>
    <n v="-2266"/>
    <n v="-2206.9916000000021"/>
    <x v="1"/>
    <x v="0"/>
    <x v="1"/>
    <x v="8"/>
    <x v="0"/>
    <x v="1"/>
    <x v="0"/>
    <n v="-1845.85"/>
    <n v="-1895.2"/>
    <x v="0"/>
    <x v="9"/>
    <x v="0"/>
    <n v="10031.780000000001"/>
    <n v="1845.85"/>
    <n v="0"/>
    <x v="0"/>
    <m/>
  </r>
  <r>
    <n v="28096"/>
    <n v="833"/>
    <d v="2001-09-18T00:00:00"/>
    <x v="13"/>
    <n v="9996554"/>
    <x v="8"/>
    <x v="0"/>
    <n v="37020.19"/>
    <n v="10500"/>
    <n v="10226.57"/>
    <n v="10500"/>
    <n v="3.62"/>
    <n v="3.4"/>
    <x v="0"/>
    <n v="35700"/>
    <n v="-2310"/>
    <n v="-2249.845400000002"/>
    <x v="1"/>
    <x v="0"/>
    <x v="1"/>
    <x v="8"/>
    <x v="0"/>
    <x v="1"/>
    <x v="0"/>
    <n v="-1881.69"/>
    <n v="-1932"/>
    <x v="0"/>
    <x v="10"/>
    <x v="0"/>
    <n v="10226.57"/>
    <n v="1881.69"/>
    <n v="0"/>
    <x v="0"/>
    <m/>
  </r>
  <r>
    <n v="28097"/>
    <n v="833"/>
    <d v="2001-09-18T00:00:00"/>
    <x v="13"/>
    <n v="9996554"/>
    <x v="8"/>
    <x v="0"/>
    <n v="319403.11"/>
    <n v="90592"/>
    <n v="88232.9"/>
    <n v="90592"/>
    <n v="3.62"/>
    <n v="3.4"/>
    <x v="0"/>
    <n v="308012.79999999999"/>
    <n v="-19930.240000000002"/>
    <n v="-19411.238000000016"/>
    <x v="1"/>
    <x v="0"/>
    <x v="1"/>
    <x v="8"/>
    <x v="0"/>
    <x v="1"/>
    <x v="0"/>
    <n v="-16234.85"/>
    <n v="-16668.93"/>
    <x v="0"/>
    <x v="0"/>
    <x v="0"/>
    <n v="88232.9"/>
    <n v="16234.85"/>
    <n v="0"/>
    <x v="0"/>
    <m/>
  </r>
  <r>
    <n v="28112"/>
    <n v="825"/>
    <d v="2001-09-18T00:00:00"/>
    <x v="13"/>
    <n v="9995961"/>
    <x v="8"/>
    <x v="0"/>
    <n v="1132316.08"/>
    <n v="283905"/>
    <n v="276511.86"/>
    <n v="283905"/>
    <n v="4.0949999999999998"/>
    <n v="3.4"/>
    <x v="0"/>
    <n v="965277"/>
    <n v="-197313.97499999995"/>
    <n v="-192175.74269999994"/>
    <x v="1"/>
    <x v="0"/>
    <x v="1"/>
    <x v="8"/>
    <x v="0"/>
    <x v="1"/>
    <x v="0"/>
    <n v="-182221.32"/>
    <n v="-187093.39"/>
    <x v="0"/>
    <x v="2"/>
    <x v="0"/>
    <n v="276511.86"/>
    <n v="182221.32"/>
    <n v="0"/>
    <x v="0"/>
    <m/>
  </r>
  <r>
    <n v="28132"/>
    <n v="844"/>
    <d v="2001-09-19T00:00:00"/>
    <x v="13"/>
    <n v="9996594"/>
    <x v="8"/>
    <x v="0"/>
    <n v="75109.509999999995"/>
    <n v="21738"/>
    <n v="21171.919999999998"/>
    <n v="21738"/>
    <n v="3.5476000000000001"/>
    <n v="3.4"/>
    <x v="0"/>
    <n v="73909.2"/>
    <n v="-3208.5288000000037"/>
    <n v="-3124.9753920000035"/>
    <x v="1"/>
    <x v="0"/>
    <x v="1"/>
    <x v="8"/>
    <x v="0"/>
    <x v="1"/>
    <x v="0"/>
    <n v="-2362.79"/>
    <n v="-2425.96"/>
    <x v="0"/>
    <x v="8"/>
    <x v="0"/>
    <n v="21171.919999999998"/>
    <n v="2362.79"/>
    <n v="0"/>
    <x v="0"/>
    <m/>
  </r>
  <r>
    <n v="28133"/>
    <n v="844"/>
    <d v="2001-09-19T00:00:00"/>
    <x v="13"/>
    <n v="9996594"/>
    <x v="8"/>
    <x v="0"/>
    <n v="102678.69"/>
    <n v="29717"/>
    <n v="28943.14"/>
    <n v="29717"/>
    <n v="3.5476000000000001"/>
    <n v="3.4"/>
    <x v="0"/>
    <n v="101037.8"/>
    <n v="-4386.2292000000052"/>
    <n v="-4272.0074640000048"/>
    <x v="1"/>
    <x v="0"/>
    <x v="1"/>
    <x v="8"/>
    <x v="0"/>
    <x v="1"/>
    <x v="0"/>
    <n v="-3230.05"/>
    <n v="-3316.42"/>
    <x v="0"/>
    <x v="9"/>
    <x v="0"/>
    <n v="28943.14"/>
    <n v="3230.05"/>
    <n v="0"/>
    <x v="0"/>
    <m/>
  </r>
  <r>
    <n v="28134"/>
    <n v="823"/>
    <d v="2001-09-19T00:00:00"/>
    <x v="13"/>
    <n v="9995777"/>
    <x v="8"/>
    <x v="0"/>
    <n v="608548.26"/>
    <n v="158102"/>
    <n v="153984.88"/>
    <n v="158102"/>
    <n v="3.952"/>
    <n v="3.4"/>
    <x v="0"/>
    <n v="537546.80000000005"/>
    <n v="-87272.304000000004"/>
    <n v="-84999.653760000016"/>
    <x v="1"/>
    <x v="0"/>
    <x v="1"/>
    <x v="8"/>
    <x v="0"/>
    <x v="1"/>
    <x v="0"/>
    <n v="-79456.2"/>
    <n v="-81580.63"/>
    <x v="0"/>
    <x v="2"/>
    <x v="0"/>
    <n v="153984.88"/>
    <n v="79456.2"/>
    <n v="0"/>
    <x v="0"/>
    <m/>
  </r>
  <r>
    <n v="28136"/>
    <n v="856"/>
    <d v="2001-09-19T00:00:00"/>
    <x v="13"/>
    <n v="9996666"/>
    <x v="8"/>
    <x v="0"/>
    <n v="633865.73"/>
    <n v="180631"/>
    <n v="175927.21"/>
    <n v="180631"/>
    <n v="3.6030000000000002"/>
    <n v="3.4"/>
    <x v="0"/>
    <n v="614145.4"/>
    <n v="-36668.093000000052"/>
    <n v="-35713.223630000051"/>
    <x v="1"/>
    <x v="0"/>
    <x v="1"/>
    <x v="8"/>
    <x v="0"/>
    <x v="1"/>
    <x v="0"/>
    <n v="-29379.84"/>
    <n v="-30165.38"/>
    <x v="0"/>
    <x v="0"/>
    <x v="0"/>
    <n v="175927.21"/>
    <n v="29379.84"/>
    <n v="0"/>
    <x v="0"/>
    <m/>
  </r>
  <r>
    <n v="28137"/>
    <n v="856"/>
    <d v="2001-09-19T00:00:00"/>
    <x v="13"/>
    <n v="9996666"/>
    <x v="8"/>
    <x v="0"/>
    <n v="48974.04"/>
    <n v="13956"/>
    <n v="13592.57"/>
    <n v="13956"/>
    <n v="3.6030000000000002"/>
    <n v="3.4"/>
    <x v="0"/>
    <n v="47450.400000000001"/>
    <n v="-2833.0680000000038"/>
    <n v="-2759.2917100000041"/>
    <x v="1"/>
    <x v="0"/>
    <x v="1"/>
    <x v="8"/>
    <x v="0"/>
    <x v="1"/>
    <x v="0"/>
    <n v="-2269.96"/>
    <n v="-2330.65"/>
    <x v="0"/>
    <x v="10"/>
    <x v="0"/>
    <n v="13592.57"/>
    <n v="2269.96"/>
    <n v="0"/>
    <x v="0"/>
    <m/>
  </r>
  <r>
    <n v="28139"/>
    <n v="856"/>
    <d v="2001-09-19T00:00:00"/>
    <x v="13"/>
    <n v="9996666"/>
    <x v="8"/>
    <x v="0"/>
    <n v="339358.25"/>
    <n v="96706"/>
    <n v="94187.69"/>
    <n v="96706"/>
    <n v="3.6030000000000002"/>
    <n v="3.4"/>
    <x v="0"/>
    <n v="328800.40000000002"/>
    <n v="-19631.318000000028"/>
    <n v="-19120.10107000003"/>
    <x v="1"/>
    <x v="0"/>
    <x v="1"/>
    <x v="8"/>
    <x v="0"/>
    <x v="1"/>
    <x v="0"/>
    <n v="-15729.34"/>
    <n v="-16149.9"/>
    <x v="0"/>
    <x v="4"/>
    <x v="0"/>
    <n v="94187.69"/>
    <n v="15729.34"/>
    <n v="0"/>
    <x v="0"/>
    <m/>
  </r>
  <r>
    <n v="28140"/>
    <n v="856"/>
    <d v="2001-09-19T00:00:00"/>
    <x v="13"/>
    <n v="9996666"/>
    <x v="8"/>
    <x v="0"/>
    <n v="332694.33"/>
    <n v="94807"/>
    <n v="92338.14"/>
    <n v="94807"/>
    <n v="3.6030000000000002"/>
    <n v="3.4"/>
    <x v="0"/>
    <n v="322343.8"/>
    <n v="-19245.821000000029"/>
    <n v="-18744.642420000026"/>
    <x v="1"/>
    <x v="0"/>
    <x v="1"/>
    <x v="8"/>
    <x v="0"/>
    <x v="1"/>
    <x v="0"/>
    <n v="-15420.47"/>
    <n v="-15832.77"/>
    <x v="0"/>
    <x v="2"/>
    <x v="0"/>
    <n v="92338.14"/>
    <n v="15420.47"/>
    <n v="0"/>
    <x v="0"/>
    <m/>
  </r>
  <r>
    <n v="28142"/>
    <n v="856"/>
    <d v="2001-09-19T00:00:00"/>
    <x v="13"/>
    <n v="9996666"/>
    <x v="8"/>
    <x v="0"/>
    <n v="539616.31999999995"/>
    <n v="153773"/>
    <n v="149768.62"/>
    <n v="153773"/>
    <n v="3.6030000000000002"/>
    <n v="3.4"/>
    <x v="0"/>
    <n v="522828.2"/>
    <n v="-31215.919000000045"/>
    <n v="-30403.029860000042"/>
    <x v="1"/>
    <x v="0"/>
    <x v="1"/>
    <x v="8"/>
    <x v="0"/>
    <x v="1"/>
    <x v="0"/>
    <n v="-25011.360000000001"/>
    <n v="-25680.09"/>
    <x v="0"/>
    <x v="9"/>
    <x v="0"/>
    <n v="149768.62"/>
    <n v="25011.360000000001"/>
    <n v="0"/>
    <x v="0"/>
    <m/>
  </r>
  <r>
    <n v="28143"/>
    <n v="856"/>
    <d v="2001-09-19T00:00:00"/>
    <x v="13"/>
    <n v="9996666"/>
    <x v="8"/>
    <x v="0"/>
    <n v="27361.040000000001"/>
    <n v="7797"/>
    <n v="7593.96"/>
    <n v="7797"/>
    <n v="3.6030000000000002"/>
    <n v="3.4"/>
    <x v="0"/>
    <n v="26509.8"/>
    <n v="-1582.7910000000022"/>
    <n v="-1541.5738800000022"/>
    <x v="1"/>
    <x v="0"/>
    <x v="1"/>
    <x v="8"/>
    <x v="0"/>
    <x v="1"/>
    <x v="0"/>
    <n v="-1268.19"/>
    <n v="-1302.0999999999999"/>
    <x v="0"/>
    <x v="5"/>
    <x v="0"/>
    <n v="7593.96"/>
    <n v="1268.19"/>
    <n v="0"/>
    <x v="0"/>
    <m/>
  </r>
  <r>
    <n v="28144"/>
    <n v="856"/>
    <d v="2001-09-19T00:00:00"/>
    <x v="13"/>
    <n v="9996666"/>
    <x v="8"/>
    <x v="0"/>
    <n v="3172.29"/>
    <n v="904"/>
    <n v="880.46"/>
    <n v="904"/>
    <n v="3.6030000000000002"/>
    <n v="3.4"/>
    <x v="0"/>
    <n v="3073.6"/>
    <n v="-183.51200000000026"/>
    <n v="-178.73338000000027"/>
    <x v="1"/>
    <x v="0"/>
    <x v="1"/>
    <x v="8"/>
    <x v="0"/>
    <x v="1"/>
    <x v="0"/>
    <n v="-147.04"/>
    <n v="-150.97"/>
    <x v="0"/>
    <x v="6"/>
    <x v="0"/>
    <n v="880.46"/>
    <n v="147.04"/>
    <n v="0"/>
    <x v="0"/>
    <m/>
  </r>
  <r>
    <n v="28303"/>
    <n v="878"/>
    <d v="2001-09-24T00:00:00"/>
    <x v="13"/>
    <n v="9996818"/>
    <x v="8"/>
    <x v="0"/>
    <n v="79328.19"/>
    <n v="24496"/>
    <n v="23858.1"/>
    <n v="24496"/>
    <n v="3.3250000000000002"/>
    <n v="3.4"/>
    <x v="0"/>
    <n v="83286.399999999994"/>
    <n v="1837.1999999999935"/>
    <n v="1789.3574999999935"/>
    <x v="1"/>
    <x v="0"/>
    <x v="1"/>
    <x v="8"/>
    <x v="0"/>
    <x v="1"/>
    <x v="0"/>
    <n v="2648.25"/>
    <n v="2719.06"/>
    <x v="0"/>
    <x v="1"/>
    <x v="0"/>
    <n v="23858.1"/>
    <n v="-2648.25"/>
    <n v="0"/>
    <x v="0"/>
    <m/>
  </r>
  <r>
    <n v="25098"/>
    <n v="437"/>
    <d v="2001-06-07T00:00:00"/>
    <x v="14"/>
    <n v="9993933"/>
    <x v="0"/>
    <x v="0"/>
    <n v="82159.990000000005"/>
    <n v="319308"/>
    <n v="310037.69"/>
    <n v="319308"/>
    <n v="0.26500000000000001"/>
    <n v="0.24"/>
    <x v="0"/>
    <n v="76633.919999999998"/>
    <n v="-7982.7000000000071"/>
    <n v="-7750.9422500000073"/>
    <x v="0"/>
    <x v="0"/>
    <x v="0"/>
    <x v="0"/>
    <x v="0"/>
    <x v="1"/>
    <x v="0"/>
    <n v="-3100.38"/>
    <n v="-3193.08"/>
    <x v="0"/>
    <x v="0"/>
    <x v="0"/>
    <n v="0"/>
    <n v="3100.38"/>
    <n v="310037.69"/>
    <x v="0"/>
    <m/>
  </r>
  <r>
    <n v="25442"/>
    <n v="713"/>
    <d v="2001-06-29T00:00:00"/>
    <x v="14"/>
    <n v="9994234"/>
    <x v="0"/>
    <x v="0"/>
    <n v="97124.67"/>
    <n v="377467"/>
    <n v="366508.18"/>
    <n v="377467"/>
    <n v="0.26500000000000001"/>
    <n v="0.24"/>
    <x v="0"/>
    <n v="90592.08"/>
    <n v="-9436.6750000000084"/>
    <n v="-9162.7045000000071"/>
    <x v="0"/>
    <x v="0"/>
    <x v="0"/>
    <x v="0"/>
    <x v="0"/>
    <x v="1"/>
    <x v="0"/>
    <n v="-3665.08"/>
    <n v="-3774.67"/>
    <x v="0"/>
    <x v="0"/>
    <x v="0"/>
    <n v="0"/>
    <n v="3665.08"/>
    <n v="366508.18"/>
    <x v="0"/>
    <m/>
  </r>
  <r>
    <n v="20890"/>
    <m/>
    <d v="2000-11-06T00:00:00"/>
    <x v="14"/>
    <n v="319933"/>
    <x v="3"/>
    <x v="0"/>
    <n v="-1.46"/>
    <n v="60"/>
    <n v="58.26"/>
    <n v="60"/>
    <n v="-2.5000000000000001E-2"/>
    <n v="-0.01"/>
    <x v="0"/>
    <n v="-0.6"/>
    <n v="0.9"/>
    <n v="0.87390000000000001"/>
    <x v="0"/>
    <x v="0"/>
    <x v="0"/>
    <x v="3"/>
    <x v="0"/>
    <x v="1"/>
    <x v="0"/>
    <n v="-0.15"/>
    <n v="-0.15"/>
    <x v="0"/>
    <x v="2"/>
    <x v="0"/>
    <n v="0"/>
    <n v="0.15"/>
    <n v="58.26"/>
    <x v="0"/>
    <s v="Sonat Financial Buy - N73427.B Input as Physical s/b Financi"/>
  </r>
  <r>
    <n v="22627"/>
    <n v="307"/>
    <d v="2001-02-20T00:00:00"/>
    <x v="14"/>
    <n v="9991596"/>
    <x v="3"/>
    <x v="0"/>
    <n v="0"/>
    <n v="120000"/>
    <n v="116516.1"/>
    <n v="120000"/>
    <n v="0"/>
    <n v="-0.01"/>
    <x v="0"/>
    <n v="-1200"/>
    <n v="-1200"/>
    <n v="-1165.1610000000001"/>
    <x v="0"/>
    <x v="0"/>
    <x v="0"/>
    <x v="3"/>
    <x v="0"/>
    <x v="1"/>
    <x v="0"/>
    <n v="-3204.19"/>
    <n v="-3300"/>
    <x v="0"/>
    <x v="2"/>
    <x v="0"/>
    <n v="0"/>
    <n v="3204.19"/>
    <n v="116516.1"/>
    <x v="0"/>
    <s v="DS #000307"/>
  </r>
  <r>
    <n v="22628"/>
    <n v="307"/>
    <d v="2001-02-20T00:00:00"/>
    <x v="14"/>
    <n v="9991596"/>
    <x v="3"/>
    <x v="0"/>
    <n v="0"/>
    <n v="80000"/>
    <n v="77677.399999999994"/>
    <n v="80000"/>
    <n v="0"/>
    <n v="-0.01"/>
    <x v="0"/>
    <n v="-800"/>
    <n v="-800"/>
    <n v="-776.774"/>
    <x v="0"/>
    <x v="0"/>
    <x v="0"/>
    <x v="3"/>
    <x v="0"/>
    <x v="1"/>
    <x v="0"/>
    <n v="-2136.13"/>
    <n v="-2200"/>
    <x v="0"/>
    <x v="2"/>
    <x v="0"/>
    <n v="0"/>
    <n v="2136.13"/>
    <n v="77677.399999999994"/>
    <x v="0"/>
    <s v="DS #000307"/>
  </r>
  <r>
    <n v="27284"/>
    <n v="824"/>
    <d v="2001-08-20T00:00:00"/>
    <x v="14"/>
    <n v="9995964"/>
    <x v="3"/>
    <x v="0"/>
    <n v="-8719.08"/>
    <n v="718383"/>
    <n v="697526.54"/>
    <n v="718383"/>
    <n v="-1.2500000000000001E-2"/>
    <n v="-0.01"/>
    <x v="0"/>
    <n v="-7183.83"/>
    <n v="1795.9575000000004"/>
    <n v="1743.8163500000005"/>
    <x v="0"/>
    <x v="0"/>
    <x v="0"/>
    <x v="3"/>
    <x v="0"/>
    <x v="1"/>
    <x v="0"/>
    <n v="-10462.9"/>
    <n v="-10775.75"/>
    <x v="0"/>
    <x v="2"/>
    <x v="0"/>
    <n v="0"/>
    <n v="10462.9"/>
    <n v="697526.54"/>
    <x v="0"/>
    <m/>
  </r>
  <r>
    <n v="9941"/>
    <m/>
    <d v="2000-07-07T00:00:00"/>
    <x v="14"/>
    <n v="319941"/>
    <x v="4"/>
    <x v="0"/>
    <n v="156.6"/>
    <n v="-3584"/>
    <n v="-3479.95"/>
    <n v="3584"/>
    <n v="-4.4999999999999998E-2"/>
    <n v="-0.05"/>
    <x v="0"/>
    <n v="179.2"/>
    <n v="17.920000000000002"/>
    <n v="17.399750000000015"/>
    <x v="0"/>
    <x v="0"/>
    <x v="0"/>
    <x v="4"/>
    <x v="0"/>
    <x v="0"/>
    <x v="0"/>
    <n v="69.599999999999994"/>
    <n v="71.680000000000007"/>
    <x v="0"/>
    <x v="0"/>
    <x v="0"/>
    <n v="0"/>
    <n v="-69.599999999999994"/>
    <n v="-3479.95"/>
    <x v="0"/>
    <s v="Tetco-ELA Sale Financial - N73425.A"/>
  </r>
  <r>
    <n v="9952"/>
    <m/>
    <d v="2000-07-07T00:00:00"/>
    <x v="14"/>
    <n v="319952"/>
    <x v="5"/>
    <x v="0"/>
    <n v="2743.72"/>
    <n v="3248"/>
    <n v="3153.7"/>
    <n v="3248"/>
    <n v="0.87"/>
    <n v="1.1000000000000001"/>
    <x v="0"/>
    <n v="3572.8"/>
    <n v="747.04"/>
    <n v="725.35100000000023"/>
    <x v="0"/>
    <x v="0"/>
    <x v="0"/>
    <x v="5"/>
    <x v="0"/>
    <x v="1"/>
    <x v="0"/>
    <n v="599.20000000000005"/>
    <n v="617.12"/>
    <x v="0"/>
    <x v="0"/>
    <x v="0"/>
    <n v="0"/>
    <n v="-599.20000000000005"/>
    <n v="3153.7"/>
    <x v="0"/>
    <s v="TetcoM3 Buy Financial - N73425.8"/>
  </r>
  <r>
    <n v="27285"/>
    <n v="822"/>
    <d v="2001-08-20T00:00:00"/>
    <x v="14"/>
    <n v="9995965"/>
    <x v="6"/>
    <x v="0"/>
    <n v="16866.25"/>
    <n v="239594"/>
    <n v="232637.98"/>
    <n v="239594"/>
    <n v="7.2499999999999995E-2"/>
    <n v="5.5E-2"/>
    <x v="0"/>
    <n v="13177.67"/>
    <n v="-4192.8949999999986"/>
    <n v="-4071.1646499999988"/>
    <x v="0"/>
    <x v="0"/>
    <x v="0"/>
    <x v="6"/>
    <x v="0"/>
    <x v="1"/>
    <x v="0"/>
    <n v="-5815.95"/>
    <n v="-5989.85"/>
    <x v="0"/>
    <x v="2"/>
    <x v="0"/>
    <n v="0"/>
    <n v="5815.95"/>
    <n v="232637.98"/>
    <x v="0"/>
    <m/>
  </r>
  <r>
    <n v="22124"/>
    <n v="218"/>
    <d v="2001-01-17T00:00:00"/>
    <x v="14"/>
    <n v="9991378"/>
    <x v="8"/>
    <x v="0"/>
    <n v="-634138.87"/>
    <n v="-140000"/>
    <n v="-135935.45000000001"/>
    <n v="140000"/>
    <n v="4.665"/>
    <n v="3.3450000000000002"/>
    <x v="0"/>
    <n v="-468300"/>
    <n v="184800"/>
    <n v="179434.79399999999"/>
    <x v="1"/>
    <x v="0"/>
    <x v="1"/>
    <x v="8"/>
    <x v="0"/>
    <x v="0"/>
    <x v="0"/>
    <n v="176580.15"/>
    <n v="181860"/>
    <x v="0"/>
    <x v="2"/>
    <x v="0"/>
    <n v="-135935.45000000001"/>
    <n v="-176580.15"/>
    <n v="0"/>
    <x v="0"/>
    <s v="DS #000218"/>
  </r>
  <r>
    <n v="23886"/>
    <n v="393"/>
    <d v="2001-03-29T00:00:00"/>
    <x v="14"/>
    <n v="9992931"/>
    <x v="8"/>
    <x v="0"/>
    <n v="-411204.73"/>
    <n v="-100000"/>
    <n v="-97096.75"/>
    <n v="100000"/>
    <n v="4.2350000000000003"/>
    <n v="3.3450000000000002"/>
    <x v="0"/>
    <n v="-334500"/>
    <n v="89000"/>
    <n v="86416.107500000013"/>
    <x v="1"/>
    <x v="0"/>
    <x v="1"/>
    <x v="8"/>
    <x v="0"/>
    <x v="0"/>
    <x v="0"/>
    <n v="84377.07"/>
    <n v="86900"/>
    <x v="0"/>
    <x v="1"/>
    <x v="0"/>
    <n v="-97096.75"/>
    <n v="-84377.07"/>
    <n v="0"/>
    <x v="0"/>
    <s v="DS #000393"/>
  </r>
  <r>
    <n v="24215"/>
    <n v="409"/>
    <d v="2001-04-18T00:00:00"/>
    <x v="14"/>
    <n v="9993176"/>
    <x v="8"/>
    <x v="0"/>
    <n v="-334355.67"/>
    <n v="-73959"/>
    <n v="-71811.78"/>
    <n v="73959"/>
    <n v="4.6559999999999997"/>
    <n v="3.3450000000000002"/>
    <x v="0"/>
    <n v="-247392.85500000001"/>
    <n v="96960.248999999967"/>
    <n v="94145.243579999966"/>
    <x v="1"/>
    <x v="0"/>
    <x v="1"/>
    <x v="8"/>
    <x v="0"/>
    <x v="0"/>
    <x v="0"/>
    <n v="92637.2"/>
    <n v="95407.11"/>
    <x v="0"/>
    <x v="1"/>
    <x v="0"/>
    <n v="-71811.78"/>
    <n v="-92637.2"/>
    <n v="0"/>
    <x v="0"/>
    <s v="DS #000409"/>
  </r>
  <r>
    <n v="24828"/>
    <n v="538"/>
    <d v="2001-05-23T00:00:00"/>
    <x v="14"/>
    <n v="9993712"/>
    <x v="8"/>
    <x v="0"/>
    <n v="-6913288.5099999998"/>
    <n v="-1600000"/>
    <n v="-1553547.98"/>
    <n v="1600000"/>
    <n v="4.45"/>
    <n v="3.3450000000000002"/>
    <x v="0"/>
    <n v="-5352000"/>
    <n v="1768000"/>
    <n v="1716670.5178999999"/>
    <x v="1"/>
    <x v="0"/>
    <x v="1"/>
    <x v="8"/>
    <x v="0"/>
    <x v="0"/>
    <x v="0"/>
    <n v="1684046.01"/>
    <n v="1734400"/>
    <x v="0"/>
    <x v="11"/>
    <x v="0"/>
    <n v="-1553547.98"/>
    <n v="-1684046.01"/>
    <n v="0"/>
    <x v="0"/>
    <m/>
  </r>
  <r>
    <n v="25042"/>
    <n v="352"/>
    <d v="2001-06-05T00:00:00"/>
    <x v="14"/>
    <n v="9992828"/>
    <x v="8"/>
    <x v="0"/>
    <n v="-201845.34"/>
    <n v="-44495"/>
    <n v="-43203.199999999997"/>
    <n v="44495"/>
    <n v="4.6719999999999997"/>
    <n v="3.3450000000000002"/>
    <x v="0"/>
    <n v="-148835.77499999999"/>
    <n v="59044.864999999976"/>
    <n v="57330.646399999976"/>
    <x v="1"/>
    <x v="0"/>
    <x v="1"/>
    <x v="8"/>
    <x v="0"/>
    <x v="0"/>
    <x v="0"/>
    <n v="56423.38"/>
    <n v="58110.47"/>
    <x v="0"/>
    <x v="3"/>
    <x v="0"/>
    <n v="-43203.199999999997"/>
    <n v="-56423.38"/>
    <n v="0"/>
    <x v="0"/>
    <s v="DS #000352"/>
  </r>
  <r>
    <n v="25044"/>
    <n v="352"/>
    <d v="2001-06-05T00:00:00"/>
    <x v="14"/>
    <n v="9992828"/>
    <x v="8"/>
    <x v="0"/>
    <n v="-136090.79999999999"/>
    <n v="-30000"/>
    <n v="-29129.02"/>
    <n v="30000"/>
    <n v="4.6719999999999997"/>
    <n v="3.3450000000000002"/>
    <x v="0"/>
    <n v="-100350"/>
    <n v="39810"/>
    <n v="38654.209539999989"/>
    <x v="1"/>
    <x v="0"/>
    <x v="1"/>
    <x v="8"/>
    <x v="0"/>
    <x v="0"/>
    <x v="0"/>
    <n v="38042.51"/>
    <n v="39180"/>
    <x v="0"/>
    <x v="0"/>
    <x v="0"/>
    <n v="-29129.02"/>
    <n v="-38042.51"/>
    <n v="0"/>
    <x v="0"/>
    <s v="DS# 000352"/>
  </r>
  <r>
    <n v="25058"/>
    <n v="438"/>
    <d v="2001-06-06T00:00:00"/>
    <x v="14"/>
    <n v="9993419"/>
    <x v="8"/>
    <x v="0"/>
    <n v="-401967.22"/>
    <n v="-88026"/>
    <n v="-85470.38"/>
    <n v="88026"/>
    <n v="4.7030000000000003"/>
    <n v="3.3450000000000002"/>
    <x v="0"/>
    <n v="-294446.96999999997"/>
    <n v="119539.308"/>
    <n v="116068.77604000001"/>
    <x v="1"/>
    <x v="0"/>
    <x v="1"/>
    <x v="8"/>
    <x v="0"/>
    <x v="0"/>
    <x v="0"/>
    <n v="114273.9"/>
    <n v="117690.76"/>
    <x v="0"/>
    <x v="0"/>
    <x v="0"/>
    <n v="-85470.38"/>
    <n v="-114273.9"/>
    <n v="0"/>
    <x v="0"/>
    <s v="DS #000438"/>
  </r>
  <r>
    <n v="28125"/>
    <n v="833"/>
    <d v="2001-09-19T00:00:00"/>
    <x v="14"/>
    <n v="9996553"/>
    <x v="8"/>
    <x v="0"/>
    <n v="-366516.44"/>
    <n v="-104275"/>
    <n v="-101247.63"/>
    <n v="104275"/>
    <n v="3.62"/>
    <n v="3.3450000000000002"/>
    <x v="0"/>
    <n v="-348799.875"/>
    <n v="28675.624999999989"/>
    <n v="27843.098249999992"/>
    <x v="1"/>
    <x v="0"/>
    <x v="1"/>
    <x v="8"/>
    <x v="0"/>
    <x v="0"/>
    <x v="0"/>
    <n v="25716.9"/>
    <n v="26485.85"/>
    <x v="0"/>
    <x v="4"/>
    <x v="0"/>
    <n v="-101247.63"/>
    <n v="-25716.9"/>
    <n v="0"/>
    <x v="0"/>
    <m/>
  </r>
  <r>
    <n v="28126"/>
    <n v="833"/>
    <d v="2001-09-19T00:00:00"/>
    <x v="14"/>
    <n v="9996553"/>
    <x v="8"/>
    <x v="0"/>
    <n v="-204953.95"/>
    <n v="-58310"/>
    <n v="-56617.11"/>
    <n v="58310"/>
    <n v="3.62"/>
    <n v="3.3450000000000002"/>
    <x v="0"/>
    <n v="-195046.95"/>
    <n v="16035.25"/>
    <n v="15569.705249999995"/>
    <x v="1"/>
    <x v="0"/>
    <x v="1"/>
    <x v="8"/>
    <x v="0"/>
    <x v="0"/>
    <x v="0"/>
    <n v="14380.75"/>
    <n v="14810.74"/>
    <x v="0"/>
    <x v="1"/>
    <x v="0"/>
    <n v="-56617.11"/>
    <n v="-14380.75"/>
    <n v="0"/>
    <x v="0"/>
    <m/>
  </r>
  <r>
    <n v="28304"/>
    <n v="878"/>
    <d v="2001-09-24T00:00:00"/>
    <x v="14"/>
    <n v="9996818"/>
    <x v="8"/>
    <x v="0"/>
    <n v="-124340.14"/>
    <n v="-39671"/>
    <n v="-38519.25"/>
    <n v="39671"/>
    <n v="3.2280000000000002"/>
    <n v="3.3450000000000002"/>
    <x v="0"/>
    <n v="-132699.495"/>
    <n v="-4641.5069999999996"/>
    <n v="-4506.7522499999995"/>
    <x v="1"/>
    <x v="0"/>
    <x v="1"/>
    <x v="8"/>
    <x v="0"/>
    <x v="0"/>
    <x v="0"/>
    <n v="-5315.66"/>
    <n v="-5474.6"/>
    <x v="0"/>
    <x v="2"/>
    <x v="0"/>
    <n v="-38519.25"/>
    <n v="5315.66"/>
    <n v="0"/>
    <x v="0"/>
    <m/>
  </r>
  <r>
    <n v="9918"/>
    <m/>
    <d v="2000-07-07T00:00:00"/>
    <x v="14"/>
    <n v="319918"/>
    <x v="8"/>
    <x v="0"/>
    <n v="109.49"/>
    <n v="60"/>
    <n v="58.26"/>
    <n v="60"/>
    <n v="1.8794"/>
    <n v="3.37"/>
    <x v="0"/>
    <n v="202.2"/>
    <n v="89.436000000000007"/>
    <n v="86.842356000000009"/>
    <x v="1"/>
    <x v="0"/>
    <x v="1"/>
    <x v="8"/>
    <x v="0"/>
    <x v="1"/>
    <x v="0"/>
    <n v="86.61"/>
    <n v="89.2"/>
    <x v="0"/>
    <x v="2"/>
    <x v="0"/>
    <n v="58.26"/>
    <n v="-86.61"/>
    <n v="0"/>
    <x v="0"/>
    <s v="Nymex Buy N73425.2"/>
  </r>
  <r>
    <n v="22186"/>
    <n v="251"/>
    <d v="2001-01-26T00:00:00"/>
    <x v="14"/>
    <n v="9991435"/>
    <x v="8"/>
    <x v="0"/>
    <n v="166336.44"/>
    <n v="37000"/>
    <n v="35925.800000000003"/>
    <n v="37000"/>
    <n v="4.63"/>
    <n v="3.37"/>
    <x v="0"/>
    <n v="124690"/>
    <n v="-46620"/>
    <n v="-45266.507999999994"/>
    <x v="1"/>
    <x v="0"/>
    <x v="1"/>
    <x v="8"/>
    <x v="0"/>
    <x v="1"/>
    <x v="0"/>
    <n v="-45410.21"/>
    <n v="-46768"/>
    <x v="0"/>
    <x v="0"/>
    <x v="0"/>
    <n v="35925.800000000003"/>
    <n v="45410.21"/>
    <n v="0"/>
    <x v="0"/>
    <s v="DS #000251"/>
  </r>
  <r>
    <n v="22187"/>
    <n v="251"/>
    <d v="2001-01-26T00:00:00"/>
    <x v="14"/>
    <n v="9991435"/>
    <x v="8"/>
    <x v="0"/>
    <n v="89911.59"/>
    <n v="20000"/>
    <n v="19419.349999999999"/>
    <n v="20000"/>
    <n v="4.63"/>
    <n v="3.37"/>
    <x v="0"/>
    <n v="67400"/>
    <n v="-25200"/>
    <n v="-24468.380999999994"/>
    <x v="1"/>
    <x v="0"/>
    <x v="1"/>
    <x v="8"/>
    <x v="0"/>
    <x v="1"/>
    <x v="0"/>
    <n v="-24546.06"/>
    <n v="-25280"/>
    <x v="0"/>
    <x v="2"/>
    <x v="0"/>
    <n v="19419.349999999999"/>
    <n v="24546.06"/>
    <n v="0"/>
    <x v="0"/>
    <s v="DS #000251"/>
  </r>
  <r>
    <n v="22188"/>
    <n v="251"/>
    <d v="2001-01-26T00:00:00"/>
    <x v="14"/>
    <n v="9991435"/>
    <x v="8"/>
    <x v="0"/>
    <n v="13486.74"/>
    <n v="3000"/>
    <n v="2912.9"/>
    <n v="3000"/>
    <n v="4.63"/>
    <n v="3.37"/>
    <x v="0"/>
    <n v="10110"/>
    <n v="-3780"/>
    <n v="-3670.2539999999995"/>
    <x v="1"/>
    <x v="0"/>
    <x v="1"/>
    <x v="8"/>
    <x v="0"/>
    <x v="1"/>
    <x v="0"/>
    <n v="-3681.91"/>
    <n v="-3792"/>
    <x v="0"/>
    <x v="0"/>
    <x v="0"/>
    <n v="2912.9"/>
    <n v="3681.91"/>
    <n v="0"/>
    <x v="0"/>
    <s v="DS #000251"/>
  </r>
  <r>
    <n v="22253"/>
    <n v="232"/>
    <d v="2001-01-26T00:00:00"/>
    <x v="14"/>
    <n v="9991400"/>
    <x v="8"/>
    <x v="0"/>
    <n v="217982.2"/>
    <n v="50000"/>
    <n v="48548.37"/>
    <n v="50000"/>
    <n v="4.49"/>
    <n v="3.37"/>
    <x v="0"/>
    <n v="168500"/>
    <n v="-56000"/>
    <n v="-54374.174400000011"/>
    <x v="1"/>
    <x v="0"/>
    <x v="1"/>
    <x v="8"/>
    <x v="0"/>
    <x v="1"/>
    <x v="0"/>
    <n v="-54568.37"/>
    <n v="-56200"/>
    <x v="0"/>
    <x v="0"/>
    <x v="0"/>
    <n v="48548.37"/>
    <n v="54568.37"/>
    <n v="0"/>
    <x v="0"/>
    <s v="DS #000232"/>
  </r>
  <r>
    <n v="22254"/>
    <n v="232"/>
    <d v="2001-01-26T00:00:00"/>
    <x v="14"/>
    <n v="9991400"/>
    <x v="8"/>
    <x v="0"/>
    <n v="43596.44"/>
    <n v="10000"/>
    <n v="9709.67"/>
    <n v="10000"/>
    <n v="4.49"/>
    <n v="3.37"/>
    <x v="0"/>
    <n v="33700"/>
    <n v="-11200"/>
    <n v="-10874.830400000001"/>
    <x v="1"/>
    <x v="0"/>
    <x v="1"/>
    <x v="8"/>
    <x v="0"/>
    <x v="1"/>
    <x v="0"/>
    <n v="-10913.67"/>
    <n v="-11240"/>
    <x v="0"/>
    <x v="5"/>
    <x v="0"/>
    <n v="9709.67"/>
    <n v="10913.67"/>
    <n v="0"/>
    <x v="0"/>
    <s v="DS #000232"/>
  </r>
  <r>
    <n v="22259"/>
    <n v="208"/>
    <d v="2001-01-26T00:00:00"/>
    <x v="14"/>
    <n v="9991361"/>
    <x v="8"/>
    <x v="0"/>
    <n v="134721.74"/>
    <n v="30000"/>
    <n v="29129.02"/>
    <n v="30000"/>
    <n v="4.625"/>
    <n v="3.37"/>
    <x v="0"/>
    <n v="101100"/>
    <n v="-37650"/>
    <n v="-36556.920099999996"/>
    <x v="1"/>
    <x v="0"/>
    <x v="1"/>
    <x v="8"/>
    <x v="0"/>
    <x v="1"/>
    <x v="0"/>
    <n v="-36673.440000000002"/>
    <n v="-37770"/>
    <x v="0"/>
    <x v="2"/>
    <x v="0"/>
    <n v="29129.02"/>
    <n v="36673.440000000002"/>
    <n v="0"/>
    <x v="0"/>
    <s v="DS #000208"/>
  </r>
  <r>
    <n v="22260"/>
    <n v="208"/>
    <d v="2001-01-26T00:00:00"/>
    <x v="14"/>
    <n v="9991361"/>
    <x v="8"/>
    <x v="0"/>
    <n v="224536.23"/>
    <n v="50000"/>
    <n v="48548.37"/>
    <n v="50000"/>
    <n v="4.625"/>
    <n v="3.37"/>
    <x v="0"/>
    <n v="168500"/>
    <n v="-62750"/>
    <n v="-60928.20435"/>
    <x v="1"/>
    <x v="0"/>
    <x v="1"/>
    <x v="8"/>
    <x v="0"/>
    <x v="1"/>
    <x v="0"/>
    <n v="-61122.400000000001"/>
    <n v="-62950"/>
    <x v="0"/>
    <x v="0"/>
    <x v="0"/>
    <n v="48548.37"/>
    <n v="61122.400000000001"/>
    <n v="0"/>
    <x v="0"/>
    <s v="DS #000208"/>
  </r>
  <r>
    <n v="22261"/>
    <n v="208"/>
    <d v="2001-01-26T00:00:00"/>
    <x v="14"/>
    <n v="9991361"/>
    <x v="8"/>
    <x v="0"/>
    <n v="134721.74"/>
    <n v="30000"/>
    <n v="29129.02"/>
    <n v="30000"/>
    <n v="4.625"/>
    <n v="3.37"/>
    <x v="0"/>
    <n v="101100"/>
    <n v="-37650"/>
    <n v="-36556.920099999996"/>
    <x v="1"/>
    <x v="0"/>
    <x v="1"/>
    <x v="8"/>
    <x v="0"/>
    <x v="1"/>
    <x v="0"/>
    <n v="-36673.440000000002"/>
    <n v="-37770"/>
    <x v="0"/>
    <x v="0"/>
    <x v="0"/>
    <n v="29129.02"/>
    <n v="36673.440000000002"/>
    <n v="0"/>
    <x v="0"/>
    <s v="DS #000208"/>
  </r>
  <r>
    <n v="22263"/>
    <n v="207"/>
    <d v="2001-01-26T00:00:00"/>
    <x v="14"/>
    <n v="9991360"/>
    <x v="8"/>
    <x v="0"/>
    <n v="1355956.1"/>
    <n v="300000"/>
    <n v="291290.25"/>
    <n v="300000"/>
    <n v="4.6550000000000002"/>
    <n v="3.37"/>
    <x v="0"/>
    <n v="1011000"/>
    <n v="-385500"/>
    <n v="-374307.97125000006"/>
    <x v="1"/>
    <x v="0"/>
    <x v="1"/>
    <x v="8"/>
    <x v="0"/>
    <x v="1"/>
    <x v="0"/>
    <n v="-375473.13"/>
    <n v="-386700"/>
    <x v="0"/>
    <x v="2"/>
    <x v="0"/>
    <n v="291290.25"/>
    <n v="375473.13"/>
    <n v="0"/>
    <x v="0"/>
    <s v="DS #000207"/>
  </r>
  <r>
    <n v="22570"/>
    <n v="295"/>
    <d v="2001-02-16T00:00:00"/>
    <x v="14"/>
    <n v="9991566"/>
    <x v="8"/>
    <x v="0"/>
    <n v="543134.93999999994"/>
    <n v="125000"/>
    <n v="121370.94"/>
    <n v="125000"/>
    <n v="4.4749999999999996"/>
    <n v="3.37"/>
    <x v="0"/>
    <n v="421250"/>
    <n v="-138125"/>
    <n v="-134114.88869999995"/>
    <x v="1"/>
    <x v="0"/>
    <x v="1"/>
    <x v="8"/>
    <x v="0"/>
    <x v="1"/>
    <x v="0"/>
    <n v="-134600.37"/>
    <n v="-138625"/>
    <x v="0"/>
    <x v="2"/>
    <x v="0"/>
    <n v="121370.94"/>
    <n v="134600.37"/>
    <n v="0"/>
    <x v="0"/>
    <s v="DS #000295"/>
  </r>
  <r>
    <n v="22571"/>
    <n v="295"/>
    <d v="2001-02-16T00:00:00"/>
    <x v="14"/>
    <n v="9991566"/>
    <x v="8"/>
    <x v="0"/>
    <n v="564860.34"/>
    <n v="130000"/>
    <n v="126225.77"/>
    <n v="130000"/>
    <n v="4.4749999999999996"/>
    <n v="3.37"/>
    <x v="0"/>
    <n v="438100"/>
    <n v="-143650"/>
    <n v="-139479.47584999996"/>
    <x v="1"/>
    <x v="0"/>
    <x v="1"/>
    <x v="8"/>
    <x v="0"/>
    <x v="1"/>
    <x v="0"/>
    <n v="-139984.38"/>
    <n v="-144170"/>
    <x v="0"/>
    <x v="0"/>
    <x v="0"/>
    <n v="126225.77"/>
    <n v="139984.38"/>
    <n v="0"/>
    <x v="0"/>
    <s v="DS #000295"/>
  </r>
  <r>
    <n v="22572"/>
    <n v="295"/>
    <d v="2001-02-16T00:00:00"/>
    <x v="14"/>
    <n v="9991566"/>
    <x v="8"/>
    <x v="0"/>
    <n v="173803.18"/>
    <n v="40000"/>
    <n v="38838.699999999997"/>
    <n v="40000"/>
    <n v="4.4749999999999996"/>
    <n v="3.37"/>
    <x v="0"/>
    <n v="134800"/>
    <n v="-44200"/>
    <n v="-42916.763499999979"/>
    <x v="1"/>
    <x v="0"/>
    <x v="1"/>
    <x v="8"/>
    <x v="0"/>
    <x v="1"/>
    <x v="0"/>
    <n v="-43072.12"/>
    <n v="-44360"/>
    <x v="0"/>
    <x v="0"/>
    <x v="0"/>
    <n v="38838.699999999997"/>
    <n v="43072.12"/>
    <n v="0"/>
    <x v="0"/>
    <s v="DS #000295"/>
  </r>
  <r>
    <n v="22573"/>
    <n v="295"/>
    <d v="2001-02-16T00:00:00"/>
    <x v="14"/>
    <n v="9991566"/>
    <x v="8"/>
    <x v="0"/>
    <n v="195528.58"/>
    <n v="45000"/>
    <n v="43693.54"/>
    <n v="45000"/>
    <n v="4.4749999999999996"/>
    <n v="3.37"/>
    <x v="0"/>
    <n v="151650"/>
    <n v="-49725"/>
    <n v="-48281.361699999979"/>
    <x v="1"/>
    <x v="0"/>
    <x v="1"/>
    <x v="8"/>
    <x v="0"/>
    <x v="1"/>
    <x v="0"/>
    <n v="-48456.13"/>
    <n v="-49905"/>
    <x v="0"/>
    <x v="3"/>
    <x v="0"/>
    <n v="43693.54"/>
    <n v="48456.13"/>
    <n v="0"/>
    <x v="0"/>
    <s v="DS #000295"/>
  </r>
  <r>
    <n v="22644"/>
    <n v="303"/>
    <d v="2001-02-20T00:00:00"/>
    <x v="14"/>
    <n v="9991588"/>
    <x v="8"/>
    <x v="0"/>
    <n v="223808.01"/>
    <n v="50000"/>
    <n v="48548.37"/>
    <n v="50000"/>
    <n v="4.6100000000000003"/>
    <n v="3.37"/>
    <x v="0"/>
    <n v="168500"/>
    <n v="-62000"/>
    <n v="-60199.978800000012"/>
    <x v="1"/>
    <x v="0"/>
    <x v="1"/>
    <x v="8"/>
    <x v="0"/>
    <x v="1"/>
    <x v="0"/>
    <n v="-60394.18"/>
    <n v="-62200"/>
    <x v="0"/>
    <x v="0"/>
    <x v="0"/>
    <n v="48548.37"/>
    <n v="60394.18"/>
    <n v="0"/>
    <x v="0"/>
    <s v="DS#000303"/>
  </r>
  <r>
    <n v="22646"/>
    <n v="303"/>
    <d v="2001-02-20T00:00:00"/>
    <x v="14"/>
    <n v="9991588"/>
    <x v="8"/>
    <x v="0"/>
    <n v="537139.21"/>
    <n v="120000"/>
    <n v="116516.1"/>
    <n v="120000"/>
    <n v="4.6100000000000003"/>
    <n v="3.37"/>
    <x v="0"/>
    <n v="404400"/>
    <n v="-148800"/>
    <n v="-144479.96400000004"/>
    <x v="1"/>
    <x v="0"/>
    <x v="1"/>
    <x v="8"/>
    <x v="0"/>
    <x v="1"/>
    <x v="0"/>
    <n v="-144946.03"/>
    <n v="-149280"/>
    <x v="0"/>
    <x v="2"/>
    <x v="0"/>
    <n v="116516.1"/>
    <n v="144946.03"/>
    <n v="0"/>
    <x v="0"/>
    <s v="DS #000303"/>
  </r>
  <r>
    <n v="23777"/>
    <n v="347"/>
    <d v="2001-03-19T00:00:00"/>
    <x v="14"/>
    <n v="9992814"/>
    <x v="8"/>
    <x v="0"/>
    <n v="433133.12"/>
    <n v="96056"/>
    <n v="93267.25"/>
    <n v="96056"/>
    <n v="4.6440000000000001"/>
    <n v="3.37"/>
    <x v="0"/>
    <n v="323708.71999999997"/>
    <n v="-122375.344"/>
    <n v="-118822.4765"/>
    <x v="1"/>
    <x v="0"/>
    <x v="1"/>
    <x v="8"/>
    <x v="0"/>
    <x v="1"/>
    <x v="0"/>
    <n v="-119195.55"/>
    <n v="-122759.57"/>
    <x v="0"/>
    <x v="2"/>
    <x v="0"/>
    <n v="93267.25"/>
    <n v="119195.55"/>
    <n v="0"/>
    <x v="0"/>
    <s v="DS #000347"/>
  </r>
  <r>
    <n v="23778"/>
    <n v="347"/>
    <d v="2001-03-19T00:00:00"/>
    <x v="14"/>
    <n v="9992814"/>
    <x v="8"/>
    <x v="0"/>
    <n v="216440.3"/>
    <n v="48000"/>
    <n v="46606.44"/>
    <n v="48000"/>
    <n v="4.6440000000000001"/>
    <n v="3.37"/>
    <x v="0"/>
    <n v="161760"/>
    <n v="-61152"/>
    <n v="-59376.604560000007"/>
    <x v="1"/>
    <x v="0"/>
    <x v="1"/>
    <x v="8"/>
    <x v="0"/>
    <x v="1"/>
    <x v="0"/>
    <n v="-59563.03"/>
    <n v="-61344"/>
    <x v="0"/>
    <x v="0"/>
    <x v="0"/>
    <n v="46606.44"/>
    <n v="59563.03"/>
    <n v="0"/>
    <x v="0"/>
    <s v="DS #000347"/>
  </r>
  <r>
    <n v="23779"/>
    <n v="347"/>
    <d v="2001-03-19T00:00:00"/>
    <x v="14"/>
    <n v="9992814"/>
    <x v="8"/>
    <x v="0"/>
    <n v="4960.09"/>
    <n v="1100"/>
    <n v="1068.06"/>
    <n v="1100"/>
    <n v="4.6440000000000001"/>
    <n v="3.37"/>
    <x v="0"/>
    <n v="3707"/>
    <n v="-1401.4"/>
    <n v="-1360.7084399999999"/>
    <x v="1"/>
    <x v="0"/>
    <x v="1"/>
    <x v="8"/>
    <x v="0"/>
    <x v="1"/>
    <x v="0"/>
    <n v="-1364.99"/>
    <n v="-1405.8"/>
    <x v="0"/>
    <x v="0"/>
    <x v="0"/>
    <n v="1068.06"/>
    <n v="1364.99"/>
    <n v="0"/>
    <x v="0"/>
    <s v="DS #000347"/>
  </r>
  <r>
    <n v="23783"/>
    <n v="347"/>
    <d v="2001-03-19T00:00:00"/>
    <x v="14"/>
    <n v="9992814"/>
    <x v="8"/>
    <x v="0"/>
    <n v="180366.92"/>
    <n v="40000"/>
    <n v="38838.699999999997"/>
    <n v="40000"/>
    <n v="4.6440000000000001"/>
    <n v="3.37"/>
    <x v="0"/>
    <n v="134800"/>
    <n v="-50960"/>
    <n v="-49480.503799999999"/>
    <x v="1"/>
    <x v="0"/>
    <x v="1"/>
    <x v="8"/>
    <x v="0"/>
    <x v="1"/>
    <x v="0"/>
    <n v="-49635.86"/>
    <n v="-51120"/>
    <x v="0"/>
    <x v="2"/>
    <x v="0"/>
    <n v="38838.699999999997"/>
    <n v="49635.86"/>
    <n v="0"/>
    <x v="0"/>
    <s v="DS #000347"/>
  </r>
  <r>
    <n v="23789"/>
    <n v="347"/>
    <d v="2001-03-19T00:00:00"/>
    <x v="14"/>
    <n v="9992814"/>
    <x v="8"/>
    <x v="0"/>
    <n v="49149.99"/>
    <n v="10900"/>
    <n v="10583.55"/>
    <n v="10900"/>
    <n v="4.6440000000000001"/>
    <n v="3.37"/>
    <x v="0"/>
    <n v="36733"/>
    <n v="-13886.6"/>
    <n v="-13483.4427"/>
    <x v="1"/>
    <x v="0"/>
    <x v="1"/>
    <x v="8"/>
    <x v="0"/>
    <x v="1"/>
    <x v="0"/>
    <n v="-13525.77"/>
    <n v="-13930.2"/>
    <x v="0"/>
    <x v="0"/>
    <x v="0"/>
    <n v="10583.55"/>
    <n v="13525.77"/>
    <n v="0"/>
    <x v="0"/>
    <s v="DS #000347"/>
  </r>
  <r>
    <n v="23799"/>
    <n v="348"/>
    <d v="2001-03-19T00:00:00"/>
    <x v="14"/>
    <n v="9992815"/>
    <x v="8"/>
    <x v="0"/>
    <n v="373947.44"/>
    <n v="81457"/>
    <n v="79092.100000000006"/>
    <n v="81457"/>
    <n v="4.7279999999999998"/>
    <n v="3.37"/>
    <x v="0"/>
    <n v="274510.09000000003"/>
    <n v="-110618.60599999997"/>
    <n v="-107407.07179999998"/>
    <x v="1"/>
    <x v="0"/>
    <x v="1"/>
    <x v="8"/>
    <x v="0"/>
    <x v="1"/>
    <x v="0"/>
    <n v="-107723.44"/>
    <n v="-110944.43"/>
    <x v="0"/>
    <x v="0"/>
    <x v="0"/>
    <n v="79092.100000000006"/>
    <n v="107723.44"/>
    <n v="0"/>
    <x v="0"/>
    <s v="DS #000348"/>
  </r>
  <r>
    <n v="23919"/>
    <n v="359"/>
    <d v="2001-03-30T00:00:00"/>
    <x v="14"/>
    <n v="9992882"/>
    <x v="8"/>
    <x v="0"/>
    <n v="57805.58"/>
    <n v="12683"/>
    <n v="12314.78"/>
    <n v="12683"/>
    <n v="4.694"/>
    <n v="3.37"/>
    <x v="0"/>
    <n v="42741.71"/>
    <n v="-16792.291999999998"/>
    <n v="-16304.768719999998"/>
    <x v="1"/>
    <x v="0"/>
    <x v="1"/>
    <x v="8"/>
    <x v="0"/>
    <x v="1"/>
    <x v="0"/>
    <n v="-16354.03"/>
    <n v="-16843.02"/>
    <x v="0"/>
    <x v="5"/>
    <x v="0"/>
    <n v="12314.78"/>
    <n v="16354.03"/>
    <n v="0"/>
    <x v="0"/>
    <s v="DS #000359"/>
  </r>
  <r>
    <n v="24140"/>
    <n v="404"/>
    <d v="2001-04-11T00:00:00"/>
    <x v="14"/>
    <n v="9993134"/>
    <x v="8"/>
    <x v="0"/>
    <n v="296615.40999999997"/>
    <n v="64489"/>
    <n v="62616.72"/>
    <n v="64489"/>
    <n v="4.7370000000000001"/>
    <n v="3.37"/>
    <x v="0"/>
    <n v="217327.93"/>
    <n v="-88156.463000000003"/>
    <n v="-85597.056240000005"/>
    <x v="1"/>
    <x v="0"/>
    <x v="1"/>
    <x v="8"/>
    <x v="0"/>
    <x v="1"/>
    <x v="0"/>
    <n v="-85847.53"/>
    <n v="-88414.42"/>
    <x v="0"/>
    <x v="0"/>
    <x v="0"/>
    <n v="62616.72"/>
    <n v="85847.53"/>
    <n v="0"/>
    <x v="0"/>
    <s v="DS #000404"/>
  </r>
  <r>
    <n v="24193"/>
    <n v="408"/>
    <d v="2001-04-17T00:00:00"/>
    <x v="14"/>
    <n v="9993174"/>
    <x v="8"/>
    <x v="0"/>
    <n v="413197.67"/>
    <n v="88015"/>
    <n v="85459.7"/>
    <n v="88015"/>
    <n v="4.835"/>
    <n v="3.37"/>
    <x v="0"/>
    <n v="296610.55"/>
    <n v="-128941.97499999999"/>
    <n v="-125198.46049999999"/>
    <x v="1"/>
    <x v="0"/>
    <x v="1"/>
    <x v="8"/>
    <x v="0"/>
    <x v="1"/>
    <x v="0"/>
    <n v="-125540.3"/>
    <n v="-129294.03"/>
    <x v="0"/>
    <x v="0"/>
    <x v="0"/>
    <n v="85459.7"/>
    <n v="125540.3"/>
    <n v="0"/>
    <x v="0"/>
    <s v="DS #000408"/>
  </r>
  <r>
    <n v="24224"/>
    <n v="412"/>
    <d v="2001-04-18T00:00:00"/>
    <x v="14"/>
    <n v="9993198"/>
    <x v="8"/>
    <x v="0"/>
    <n v="378783.81"/>
    <n v="82738"/>
    <n v="80335.91"/>
    <n v="82738"/>
    <n v="4.7149999999999999"/>
    <n v="3.37"/>
    <x v="0"/>
    <n v="278827.06"/>
    <n v="-111282.61"/>
    <n v="-108051.79894999998"/>
    <x v="1"/>
    <x v="0"/>
    <x v="1"/>
    <x v="8"/>
    <x v="0"/>
    <x v="1"/>
    <x v="0"/>
    <n v="-108373.14"/>
    <n v="-111613.56"/>
    <x v="0"/>
    <x v="2"/>
    <x v="0"/>
    <n v="80335.91"/>
    <n v="108373.14"/>
    <n v="0"/>
    <x v="0"/>
    <s v="DS#000412"/>
  </r>
  <r>
    <n v="24448"/>
    <n v="404"/>
    <d v="2001-04-26T00:00:00"/>
    <x v="14"/>
    <n v="9993133"/>
    <x v="8"/>
    <x v="0"/>
    <n v="413952.57"/>
    <n v="90000"/>
    <n v="87387.07"/>
    <n v="90000"/>
    <n v="4.7370000000000001"/>
    <n v="3.37"/>
    <x v="0"/>
    <n v="303300"/>
    <n v="-123030"/>
    <n v="-119458.12469000001"/>
    <x v="1"/>
    <x v="0"/>
    <x v="1"/>
    <x v="8"/>
    <x v="0"/>
    <x v="1"/>
    <x v="0"/>
    <n v="-119807.67999999999"/>
    <n v="-123390"/>
    <x v="0"/>
    <x v="2"/>
    <x v="0"/>
    <n v="87387.07"/>
    <n v="119807.67999999999"/>
    <n v="0"/>
    <x v="0"/>
    <s v="DS #000404"/>
  </r>
  <r>
    <n v="24454"/>
    <n v="438"/>
    <d v="2001-04-26T00:00:00"/>
    <x v="14"/>
    <n v="9993419"/>
    <x v="8"/>
    <x v="0"/>
    <n v="2351.73"/>
    <n v="515"/>
    <n v="500.05"/>
    <n v="515"/>
    <n v="4.7030000000000003"/>
    <n v="3.37"/>
    <x v="0"/>
    <n v="1735.55"/>
    <n v="-686.495"/>
    <n v="-666.5666500000001"/>
    <x v="1"/>
    <x v="0"/>
    <x v="1"/>
    <x v="8"/>
    <x v="0"/>
    <x v="1"/>
    <x v="0"/>
    <n v="-668.56"/>
    <n v="-688.55"/>
    <x v="0"/>
    <x v="1"/>
    <x v="0"/>
    <n v="500.05"/>
    <n v="668.56"/>
    <n v="0"/>
    <x v="0"/>
    <s v="DS #000438"/>
  </r>
  <r>
    <n v="24533"/>
    <n v="451"/>
    <d v="2001-05-07T00:00:00"/>
    <x v="14"/>
    <n v="9993481"/>
    <x v="8"/>
    <x v="0"/>
    <n v="419457.95"/>
    <n v="100000"/>
    <n v="97096.75"/>
    <n v="100000"/>
    <n v="4.32"/>
    <n v="3.37"/>
    <x v="0"/>
    <n v="337000"/>
    <n v="-95000"/>
    <n v="-92241.91250000002"/>
    <x v="1"/>
    <x v="0"/>
    <x v="1"/>
    <x v="8"/>
    <x v="0"/>
    <x v="1"/>
    <x v="0"/>
    <n v="-92630.3"/>
    <n v="-95400"/>
    <x v="0"/>
    <x v="1"/>
    <x v="0"/>
    <n v="97096.75"/>
    <n v="92630.3"/>
    <n v="0"/>
    <x v="0"/>
    <s v="DS #000451"/>
  </r>
  <r>
    <n v="24748"/>
    <n v="529"/>
    <d v="2001-05-17T00:00:00"/>
    <x v="14"/>
    <n v="9993675"/>
    <x v="8"/>
    <x v="0"/>
    <n v="641725.36"/>
    <n v="146837"/>
    <n v="142573.95000000001"/>
    <n v="146837"/>
    <n v="4.5010000000000003"/>
    <n v="3.37"/>
    <x v="0"/>
    <n v="494840.69"/>
    <n v="-166072.64700000003"/>
    <n v="-161251.13745000004"/>
    <x v="1"/>
    <x v="0"/>
    <x v="1"/>
    <x v="8"/>
    <x v="0"/>
    <x v="1"/>
    <x v="0"/>
    <n v="-161821.44"/>
    <n v="-166659.99"/>
    <x v="0"/>
    <x v="0"/>
    <x v="0"/>
    <n v="142573.95000000001"/>
    <n v="161821.44"/>
    <n v="0"/>
    <x v="0"/>
    <m/>
  </r>
  <r>
    <n v="24869"/>
    <n v="549"/>
    <d v="2001-05-24T00:00:00"/>
    <x v="14"/>
    <n v="9993753"/>
    <x v="8"/>
    <x v="0"/>
    <n v="197223.89"/>
    <n v="45000"/>
    <n v="43693.54"/>
    <n v="45000"/>
    <n v="4.5137999999999998"/>
    <n v="3.37"/>
    <x v="0"/>
    <n v="151650"/>
    <n v="-51471"/>
    <n v="-49976.671051999991"/>
    <x v="1"/>
    <x v="0"/>
    <x v="1"/>
    <x v="8"/>
    <x v="0"/>
    <x v="1"/>
    <x v="0"/>
    <n v="-50151.44"/>
    <n v="-51651"/>
    <x v="0"/>
    <x v="2"/>
    <x v="0"/>
    <n v="43693.54"/>
    <n v="50151.44"/>
    <n v="0"/>
    <x v="0"/>
    <m/>
  </r>
  <r>
    <n v="24870"/>
    <n v="549"/>
    <d v="2001-05-24T00:00:00"/>
    <x v="14"/>
    <n v="9993754"/>
    <x v="8"/>
    <x v="0"/>
    <n v="365959.88"/>
    <n v="83500"/>
    <n v="81075.789999999994"/>
    <n v="83500"/>
    <n v="4.5137999999999998"/>
    <n v="3.37"/>
    <x v="0"/>
    <n v="281395"/>
    <n v="-95507.3"/>
    <n v="-92734.488601999969"/>
    <x v="1"/>
    <x v="0"/>
    <x v="1"/>
    <x v="8"/>
    <x v="0"/>
    <x v="1"/>
    <x v="0"/>
    <n v="-93058.79"/>
    <n v="-95841.3"/>
    <x v="0"/>
    <x v="0"/>
    <x v="0"/>
    <n v="81075.789999999994"/>
    <n v="93058.79"/>
    <n v="0"/>
    <x v="0"/>
    <m/>
  </r>
  <r>
    <n v="25038"/>
    <n v="596"/>
    <d v="2001-06-04T00:00:00"/>
    <x v="14"/>
    <n v="9993895"/>
    <x v="8"/>
    <x v="0"/>
    <n v="155572.41"/>
    <n v="37887"/>
    <n v="36787.050000000003"/>
    <n v="37887"/>
    <n v="4.2290000000000001"/>
    <n v="3.37"/>
    <x v="0"/>
    <n v="127679.19"/>
    <n v="-32544.933000000001"/>
    <n v="-31600.075950000002"/>
    <x v="1"/>
    <x v="0"/>
    <x v="1"/>
    <x v="8"/>
    <x v="0"/>
    <x v="1"/>
    <x v="0"/>
    <n v="-31747.22"/>
    <n v="-32696.48"/>
    <x v="0"/>
    <x v="4"/>
    <x v="0"/>
    <n v="36787.050000000003"/>
    <n v="31747.22"/>
    <n v="0"/>
    <x v="0"/>
    <m/>
  </r>
  <r>
    <n v="25059"/>
    <n v="479"/>
    <d v="2001-06-06T00:00:00"/>
    <x v="14"/>
    <n v="9993568"/>
    <x v="8"/>
    <x v="0"/>
    <n v="498544.48"/>
    <n v="115072"/>
    <n v="111731.17"/>
    <n v="115072"/>
    <n v="4.4619999999999997"/>
    <n v="3.37"/>
    <x v="0"/>
    <n v="387792.64000000001"/>
    <n v="-125658.62399999995"/>
    <n v="-122010.43763999996"/>
    <x v="1"/>
    <x v="0"/>
    <x v="1"/>
    <x v="8"/>
    <x v="0"/>
    <x v="1"/>
    <x v="0"/>
    <n v="-122457.36"/>
    <n v="-126118.91"/>
    <x v="0"/>
    <x v="0"/>
    <x v="0"/>
    <n v="111731.17"/>
    <n v="122457.36"/>
    <n v="0"/>
    <x v="0"/>
    <s v="DS #000479"/>
  </r>
  <r>
    <n v="25070"/>
    <n v="593"/>
    <d v="2001-06-06T00:00:00"/>
    <x v="14"/>
    <n v="9993887"/>
    <x v="8"/>
    <x v="0"/>
    <n v="128343.29"/>
    <n v="32597"/>
    <n v="31650.63"/>
    <n v="32597"/>
    <n v="4.0549999999999997"/>
    <n v="3.37"/>
    <x v="0"/>
    <n v="109851.89"/>
    <n v="-22328.944999999989"/>
    <n v="-21680.681549999987"/>
    <x v="1"/>
    <x v="0"/>
    <x v="1"/>
    <x v="8"/>
    <x v="0"/>
    <x v="1"/>
    <x v="0"/>
    <n v="-21807.279999999999"/>
    <n v="-22459.33"/>
    <x v="0"/>
    <x v="1"/>
    <x v="0"/>
    <n v="31650.63"/>
    <n v="21807.279999999999"/>
    <n v="0"/>
    <x v="0"/>
    <m/>
  </r>
  <r>
    <n v="25071"/>
    <n v="445"/>
    <d v="2001-06-06T00:00:00"/>
    <x v="14"/>
    <n v="9993440"/>
    <x v="8"/>
    <x v="0"/>
    <n v="102306.46"/>
    <n v="22276"/>
    <n v="21629.27"/>
    <n v="22276"/>
    <n v="4.7300000000000004"/>
    <n v="3.37"/>
    <x v="0"/>
    <n v="75070.12"/>
    <n v="-30295.360000000001"/>
    <n v="-29415.807200000007"/>
    <x v="1"/>
    <x v="0"/>
    <x v="1"/>
    <x v="8"/>
    <x v="0"/>
    <x v="1"/>
    <x v="0"/>
    <n v="-29502.33"/>
    <n v="-30384.46"/>
    <x v="0"/>
    <x v="0"/>
    <x v="0"/>
    <n v="21629.27"/>
    <n v="29502.33"/>
    <n v="0"/>
    <x v="0"/>
    <s v="DS #000445"/>
  </r>
  <r>
    <n v="25181"/>
    <n v="621"/>
    <d v="2001-06-13T00:00:00"/>
    <x v="14"/>
    <n v="9994009"/>
    <x v="8"/>
    <x v="0"/>
    <n v="239331.86"/>
    <n v="56353"/>
    <n v="54716.93"/>
    <n v="56353"/>
    <n v="4.3739999999999997"/>
    <n v="3.37"/>
    <x v="0"/>
    <n v="189909.61"/>
    <n v="-56578.411999999975"/>
    <n v="-54935.797719999973"/>
    <x v="1"/>
    <x v="0"/>
    <x v="1"/>
    <x v="8"/>
    <x v="0"/>
    <x v="1"/>
    <x v="0"/>
    <n v="-55154.67"/>
    <n v="-56803.82"/>
    <x v="0"/>
    <x v="0"/>
    <x v="0"/>
    <n v="54716.93"/>
    <n v="55154.67"/>
    <n v="0"/>
    <x v="0"/>
    <m/>
  </r>
  <r>
    <n v="25182"/>
    <n v="621"/>
    <d v="2001-06-13T00:00:00"/>
    <x v="14"/>
    <n v="9994008"/>
    <x v="8"/>
    <x v="0"/>
    <n v="361008.74"/>
    <n v="85003"/>
    <n v="82535.149999999994"/>
    <n v="85003"/>
    <n v="4.3739999999999997"/>
    <n v="3.37"/>
    <x v="0"/>
    <n v="286460.11"/>
    <n v="-85343.011999999959"/>
    <n v="-82865.290599999964"/>
    <x v="1"/>
    <x v="0"/>
    <x v="1"/>
    <x v="8"/>
    <x v="0"/>
    <x v="1"/>
    <x v="0"/>
    <n v="-83195.429999999993"/>
    <n v="-85683.02"/>
    <x v="0"/>
    <x v="2"/>
    <x v="0"/>
    <n v="82535.149999999994"/>
    <n v="83195.429999999993"/>
    <n v="0"/>
    <x v="0"/>
    <m/>
  </r>
  <r>
    <n v="26646"/>
    <n v="725"/>
    <d v="2001-07-09T00:00:00"/>
    <x v="14"/>
    <n v="9995438"/>
    <x v="8"/>
    <x v="0"/>
    <n v="161013.72"/>
    <n v="40724"/>
    <n v="39541.68"/>
    <n v="40724"/>
    <n v="4.0720000000000001"/>
    <n v="3.37"/>
    <x v="0"/>
    <n v="137239.88"/>
    <n v="-28588.248"/>
    <n v="-27758.25936"/>
    <x v="1"/>
    <x v="0"/>
    <x v="1"/>
    <x v="8"/>
    <x v="0"/>
    <x v="1"/>
    <x v="0"/>
    <n v="-27916.43"/>
    <n v="-28751.14"/>
    <x v="0"/>
    <x v="0"/>
    <x v="0"/>
    <n v="39541.68"/>
    <n v="27916.43"/>
    <n v="0"/>
    <x v="0"/>
    <m/>
  </r>
  <r>
    <n v="26851"/>
    <n v="709"/>
    <d v="2001-07-27T00:00:00"/>
    <x v="14"/>
    <n v="9994223"/>
    <x v="8"/>
    <x v="0"/>
    <n v="718471.43"/>
    <n v="189586"/>
    <n v="184081.84"/>
    <n v="189586"/>
    <n v="3.903"/>
    <n v="3.37"/>
    <x v="0"/>
    <n v="638904.81999999995"/>
    <n v="-101049.33799999999"/>
    <n v="-98115.620719999977"/>
    <x v="1"/>
    <x v="0"/>
    <x v="1"/>
    <x v="8"/>
    <x v="0"/>
    <x v="1"/>
    <x v="0"/>
    <n v="-98851.95"/>
    <n v="-101807.67999999999"/>
    <x v="0"/>
    <x v="2"/>
    <x v="0"/>
    <n v="184081.84"/>
    <n v="98851.95"/>
    <n v="0"/>
    <x v="0"/>
    <m/>
  </r>
  <r>
    <n v="27044"/>
    <n v="812"/>
    <d v="2001-08-06T00:00:00"/>
    <x v="14"/>
    <n v="9995738"/>
    <x v="8"/>
    <x v="0"/>
    <n v="570878.93000000005"/>
    <n v="152833"/>
    <n v="148395.87"/>
    <n v="152833"/>
    <n v="3.847"/>
    <n v="3.37"/>
    <x v="0"/>
    <n v="515047.21"/>
    <n v="-72901.340999999986"/>
    <n v="-70784.829989999984"/>
    <x v="1"/>
    <x v="0"/>
    <x v="1"/>
    <x v="8"/>
    <x v="0"/>
    <x v="1"/>
    <x v="0"/>
    <n v="-71378.42"/>
    <n v="-73512.67"/>
    <x v="0"/>
    <x v="2"/>
    <x v="0"/>
    <n v="148395.87"/>
    <n v="71378.42"/>
    <n v="0"/>
    <x v="0"/>
    <m/>
  </r>
  <r>
    <n v="28058"/>
    <n v="782"/>
    <d v="2001-09-10T00:00:00"/>
    <x v="14"/>
    <n v="9995718"/>
    <x v="8"/>
    <x v="0"/>
    <n v="233594.26"/>
    <n v="59844"/>
    <n v="58106.58"/>
    <n v="59844"/>
    <n v="4.0201000000000002"/>
    <n v="3.37"/>
    <x v="0"/>
    <n v="201674.28"/>
    <n v="-38904.584400000007"/>
    <n v="-37775.087658000011"/>
    <x v="1"/>
    <x v="0"/>
    <x v="1"/>
    <x v="8"/>
    <x v="0"/>
    <x v="1"/>
    <x v="0"/>
    <n v="-38007.51"/>
    <n v="-39143.96"/>
    <x v="0"/>
    <x v="2"/>
    <x v="0"/>
    <n v="58106.58"/>
    <n v="38007.51"/>
    <n v="0"/>
    <x v="0"/>
    <m/>
  </r>
  <r>
    <n v="28094"/>
    <n v="833"/>
    <d v="2001-09-18T00:00:00"/>
    <x v="14"/>
    <n v="9996554"/>
    <x v="8"/>
    <x v="0"/>
    <n v="28470.71"/>
    <n v="8100"/>
    <n v="7864.84"/>
    <n v="8100"/>
    <n v="3.62"/>
    <n v="3.37"/>
    <x v="0"/>
    <n v="27297"/>
    <n v="-2025"/>
    <n v="-1966.21"/>
    <x v="1"/>
    <x v="0"/>
    <x v="1"/>
    <x v="8"/>
    <x v="0"/>
    <x v="1"/>
    <x v="0"/>
    <n v="-1997.67"/>
    <n v="-2057.4"/>
    <x v="0"/>
    <x v="9"/>
    <x v="0"/>
    <n v="7864.84"/>
    <n v="1997.67"/>
    <n v="0"/>
    <x v="0"/>
    <m/>
  </r>
  <r>
    <n v="28096"/>
    <n v="833"/>
    <d v="2001-09-18T00:00:00"/>
    <x v="14"/>
    <n v="9996554"/>
    <x v="8"/>
    <x v="0"/>
    <n v="30579.65"/>
    <n v="8700"/>
    <n v="8447.42"/>
    <n v="8700"/>
    <n v="3.62"/>
    <n v="3.37"/>
    <x v="0"/>
    <n v="29319"/>
    <n v="-2175"/>
    <n v="-2111.855"/>
    <x v="1"/>
    <x v="0"/>
    <x v="1"/>
    <x v="8"/>
    <x v="0"/>
    <x v="1"/>
    <x v="0"/>
    <n v="-2145.64"/>
    <n v="-2209.8000000000002"/>
    <x v="0"/>
    <x v="10"/>
    <x v="0"/>
    <n v="8447.42"/>
    <n v="2145.64"/>
    <n v="0"/>
    <x v="0"/>
    <m/>
  </r>
  <r>
    <n v="28097"/>
    <n v="833"/>
    <d v="2001-09-18T00:00:00"/>
    <x v="14"/>
    <n v="9996554"/>
    <x v="8"/>
    <x v="0"/>
    <n v="262672.15999999997"/>
    <n v="74731"/>
    <n v="72561.37"/>
    <n v="74731"/>
    <n v="3.62"/>
    <n v="3.37"/>
    <x v="0"/>
    <n v="251843.47"/>
    <n v="-18682.75"/>
    <n v="-18140.342499999999"/>
    <x v="1"/>
    <x v="0"/>
    <x v="1"/>
    <x v="8"/>
    <x v="0"/>
    <x v="1"/>
    <x v="0"/>
    <n v="-18430.59"/>
    <n v="-18981.669999999998"/>
    <x v="0"/>
    <x v="0"/>
    <x v="0"/>
    <n v="72561.37"/>
    <n v="18430.59"/>
    <n v="0"/>
    <x v="0"/>
    <m/>
  </r>
  <r>
    <n v="28112"/>
    <n v="825"/>
    <d v="2001-09-18T00:00:00"/>
    <x v="14"/>
    <n v="9995961"/>
    <x v="8"/>
    <x v="0"/>
    <n v="945117.89"/>
    <n v="244383"/>
    <n v="237287.95"/>
    <n v="244383"/>
    <n v="3.9830000000000001"/>
    <n v="3.37"/>
    <x v="0"/>
    <n v="823570.71"/>
    <n v="-149806.77900000001"/>
    <n v="-145457.51334999999"/>
    <x v="1"/>
    <x v="0"/>
    <x v="1"/>
    <x v="8"/>
    <x v="0"/>
    <x v="1"/>
    <x v="0"/>
    <n v="-146406.66"/>
    <n v="-150784.31"/>
    <x v="0"/>
    <x v="2"/>
    <x v="0"/>
    <n v="237287.95"/>
    <n v="146406.66"/>
    <n v="0"/>
    <x v="0"/>
    <m/>
  </r>
  <r>
    <n v="28132"/>
    <n v="844"/>
    <d v="2001-09-19T00:00:00"/>
    <x v="14"/>
    <n v="9996594"/>
    <x v="8"/>
    <x v="0"/>
    <n v="86439.88"/>
    <n v="25935"/>
    <n v="25182.04"/>
    <n v="25935"/>
    <n v="3.4325999999999999"/>
    <n v="3.37"/>
    <x v="0"/>
    <n v="87400.95"/>
    <n v="-1623.530999999994"/>
    <n v="-1576.3957039999941"/>
    <x v="1"/>
    <x v="0"/>
    <x v="1"/>
    <x v="8"/>
    <x v="0"/>
    <x v="1"/>
    <x v="0"/>
    <n v="-1677.12"/>
    <n v="-1727.27"/>
    <x v="0"/>
    <x v="8"/>
    <x v="0"/>
    <n v="25182.04"/>
    <n v="1677.12"/>
    <n v="0"/>
    <x v="0"/>
    <m/>
  </r>
  <r>
    <n v="28133"/>
    <n v="844"/>
    <d v="2001-09-19T00:00:00"/>
    <x v="14"/>
    <n v="9996594"/>
    <x v="8"/>
    <x v="0"/>
    <n v="40318.61"/>
    <n v="12097"/>
    <n v="11745.79"/>
    <n v="12097"/>
    <n v="3.4325999999999999"/>
    <n v="3.37"/>
    <x v="0"/>
    <n v="40766.89"/>
    <n v="-757.27219999999716"/>
    <n v="-735.28645399999732"/>
    <x v="1"/>
    <x v="0"/>
    <x v="1"/>
    <x v="8"/>
    <x v="0"/>
    <x v="1"/>
    <x v="0"/>
    <n v="-782.27"/>
    <n v="-805.66"/>
    <x v="0"/>
    <x v="9"/>
    <x v="0"/>
    <n v="11745.79"/>
    <n v="782.27"/>
    <n v="0"/>
    <x v="0"/>
    <m/>
  </r>
  <r>
    <n v="28134"/>
    <n v="823"/>
    <d v="2001-09-19T00:00:00"/>
    <x v="14"/>
    <n v="9995777"/>
    <x v="8"/>
    <x v="0"/>
    <n v="503907.64"/>
    <n v="134554"/>
    <n v="130647.56"/>
    <n v="134554"/>
    <n v="3.8570000000000002"/>
    <n v="3.37"/>
    <x v="0"/>
    <n v="453446.98"/>
    <n v="-65527.79800000001"/>
    <n v="-63625.361720000015"/>
    <x v="1"/>
    <x v="0"/>
    <x v="1"/>
    <x v="8"/>
    <x v="0"/>
    <x v="1"/>
    <x v="0"/>
    <n v="-64147.95"/>
    <n v="-66066.009999999995"/>
    <x v="0"/>
    <x v="2"/>
    <x v="0"/>
    <n v="130647.56"/>
    <n v="64147.95"/>
    <n v="0"/>
    <x v="0"/>
    <m/>
  </r>
  <r>
    <n v="28136"/>
    <n v="856"/>
    <d v="2001-09-19T00:00:00"/>
    <x v="14"/>
    <n v="9996666"/>
    <x v="8"/>
    <x v="0"/>
    <n v="673604.58"/>
    <n v="198895"/>
    <n v="193120.58"/>
    <n v="198895"/>
    <n v="3.488"/>
    <n v="3.37"/>
    <x v="0"/>
    <n v="670276.15"/>
    <n v="-23469.61"/>
    <n v="-22788.228439999977"/>
    <x v="1"/>
    <x v="0"/>
    <x v="1"/>
    <x v="8"/>
    <x v="0"/>
    <x v="1"/>
    <x v="0"/>
    <n v="-23560.71"/>
    <n v="-24265.19"/>
    <x v="0"/>
    <x v="0"/>
    <x v="0"/>
    <n v="193120.58"/>
    <n v="23560.71"/>
    <n v="0"/>
    <x v="0"/>
    <m/>
  </r>
  <r>
    <n v="28137"/>
    <n v="856"/>
    <d v="2001-09-19T00:00:00"/>
    <x v="14"/>
    <n v="9996666"/>
    <x v="8"/>
    <x v="0"/>
    <n v="15358.84"/>
    <n v="4535"/>
    <n v="4403.34"/>
    <n v="4535"/>
    <n v="3.488"/>
    <n v="3.37"/>
    <x v="0"/>
    <n v="15282.95"/>
    <n v="-535.12999999999943"/>
    <n v="-519.59411999999952"/>
    <x v="1"/>
    <x v="0"/>
    <x v="1"/>
    <x v="8"/>
    <x v="0"/>
    <x v="1"/>
    <x v="0"/>
    <n v="-537.21"/>
    <n v="-553.27"/>
    <x v="0"/>
    <x v="10"/>
    <x v="0"/>
    <n v="4403.34"/>
    <n v="537.21"/>
    <n v="0"/>
    <x v="0"/>
    <m/>
  </r>
  <r>
    <n v="28139"/>
    <n v="856"/>
    <d v="2001-09-19T00:00:00"/>
    <x v="14"/>
    <n v="9996666"/>
    <x v="8"/>
    <x v="0"/>
    <n v="166380.10999999999"/>
    <n v="49127"/>
    <n v="47700.72"/>
    <n v="49127"/>
    <n v="3.488"/>
    <n v="3.37"/>
    <x v="0"/>
    <n v="165557.99"/>
    <n v="-5796.9859999999944"/>
    <n v="-5628.6849599999941"/>
    <x v="1"/>
    <x v="0"/>
    <x v="1"/>
    <x v="8"/>
    <x v="0"/>
    <x v="1"/>
    <x v="0"/>
    <n v="-5819.49"/>
    <n v="-5993.49"/>
    <x v="0"/>
    <x v="4"/>
    <x v="0"/>
    <n v="47700.72"/>
    <n v="5819.49"/>
    <n v="0"/>
    <x v="0"/>
    <m/>
  </r>
  <r>
    <n v="28140"/>
    <n v="856"/>
    <d v="2001-09-19T00:00:00"/>
    <x v="14"/>
    <n v="9996666"/>
    <x v="8"/>
    <x v="0"/>
    <n v="239672.43"/>
    <n v="70768"/>
    <n v="68713.429999999993"/>
    <n v="70768"/>
    <n v="3.488"/>
    <n v="3.37"/>
    <x v="0"/>
    <n v="238488.16"/>
    <n v="-8350.6239999999925"/>
    <n v="-8108.1847399999915"/>
    <x v="1"/>
    <x v="0"/>
    <x v="1"/>
    <x v="8"/>
    <x v="0"/>
    <x v="1"/>
    <x v="0"/>
    <n v="-8383.0400000000009"/>
    <n v="-8633.7000000000007"/>
    <x v="0"/>
    <x v="2"/>
    <x v="0"/>
    <n v="68713.429999999993"/>
    <n v="8383.0400000000009"/>
    <n v="0"/>
    <x v="0"/>
    <m/>
  </r>
  <r>
    <n v="28142"/>
    <n v="856"/>
    <d v="2001-09-19T00:00:00"/>
    <x v="14"/>
    <n v="9996666"/>
    <x v="8"/>
    <x v="0"/>
    <n v="528882.63"/>
    <n v="156163"/>
    <n v="151629.20000000001"/>
    <n v="156163"/>
    <n v="3.488"/>
    <n v="3.37"/>
    <x v="0"/>
    <n v="526269.31000000006"/>
    <n v="-18427.233999999982"/>
    <n v="-17892.245599999984"/>
    <x v="1"/>
    <x v="0"/>
    <x v="1"/>
    <x v="8"/>
    <x v="0"/>
    <x v="1"/>
    <x v="0"/>
    <n v="-18498.759999999998"/>
    <n v="-19051.89"/>
    <x v="0"/>
    <x v="9"/>
    <x v="0"/>
    <n v="151629.20000000001"/>
    <n v="18498.759999999998"/>
    <n v="0"/>
    <x v="0"/>
    <m/>
  </r>
  <r>
    <n v="28143"/>
    <n v="856"/>
    <d v="2001-09-19T00:00:00"/>
    <x v="14"/>
    <n v="9996666"/>
    <x v="8"/>
    <x v="0"/>
    <n v="11657.14"/>
    <n v="3442"/>
    <n v="3342.07"/>
    <n v="3442"/>
    <n v="3.488"/>
    <n v="3.37"/>
    <x v="0"/>
    <n v="11599.54"/>
    <n v="-406.15599999999961"/>
    <n v="-394.3642599999996"/>
    <x v="1"/>
    <x v="0"/>
    <x v="1"/>
    <x v="8"/>
    <x v="0"/>
    <x v="1"/>
    <x v="0"/>
    <n v="-407.73"/>
    <n v="-419.92"/>
    <x v="0"/>
    <x v="5"/>
    <x v="0"/>
    <n v="3342.07"/>
    <n v="407.73"/>
    <n v="0"/>
    <x v="0"/>
    <m/>
  </r>
  <r>
    <n v="28144"/>
    <n v="856"/>
    <d v="2001-09-19T00:00:00"/>
    <x v="14"/>
    <n v="9996666"/>
    <x v="8"/>
    <x v="0"/>
    <n v="2546.8200000000002"/>
    <n v="752"/>
    <n v="730.17"/>
    <n v="752"/>
    <n v="3.488"/>
    <n v="3.37"/>
    <x v="0"/>
    <n v="2534.2399999999998"/>
    <n v="-88.735999999999905"/>
    <n v="-86.160059999999916"/>
    <x v="1"/>
    <x v="0"/>
    <x v="1"/>
    <x v="8"/>
    <x v="0"/>
    <x v="1"/>
    <x v="0"/>
    <n v="-89.08"/>
    <n v="-91.74"/>
    <x v="0"/>
    <x v="6"/>
    <x v="0"/>
    <n v="730.17"/>
    <n v="89.08"/>
    <n v="0"/>
    <x v="0"/>
    <m/>
  </r>
  <r>
    <n v="28303"/>
    <n v="878"/>
    <d v="2001-09-24T00:00:00"/>
    <x v="14"/>
    <n v="9996818"/>
    <x v="8"/>
    <x v="0"/>
    <n v="62381.64"/>
    <n v="19903"/>
    <n v="19325.169999999998"/>
    <n v="19903"/>
    <n v="3.2280000000000002"/>
    <n v="3.37"/>
    <x v="0"/>
    <n v="67073.11"/>
    <n v="2826.2259999999983"/>
    <n v="2744.1741399999978"/>
    <x v="1"/>
    <x v="0"/>
    <x v="1"/>
    <x v="8"/>
    <x v="0"/>
    <x v="1"/>
    <x v="0"/>
    <n v="2666.87"/>
    <n v="2746.61"/>
    <x v="0"/>
    <x v="1"/>
    <x v="0"/>
    <n v="19325.169999999998"/>
    <n v="-2666.87"/>
    <n v="0"/>
    <x v="0"/>
    <m/>
  </r>
  <r>
    <n v="25098"/>
    <n v="437"/>
    <d v="2001-06-07T00:00:00"/>
    <x v="15"/>
    <n v="9993933"/>
    <x v="0"/>
    <x v="0"/>
    <n v="65427.97"/>
    <n v="255020"/>
    <n v="246898"/>
    <n v="255020"/>
    <n v="0.26500000000000001"/>
    <n v="0.22"/>
    <x v="0"/>
    <n v="56104.4"/>
    <n v="-11475.9"/>
    <n v="-11110.41"/>
    <x v="0"/>
    <x v="0"/>
    <x v="0"/>
    <x v="0"/>
    <x v="0"/>
    <x v="1"/>
    <x v="0"/>
    <n v="-12344.9"/>
    <n v="-12751"/>
    <x v="0"/>
    <x v="0"/>
    <x v="0"/>
    <n v="0"/>
    <n v="12344.9"/>
    <n v="246898"/>
    <x v="0"/>
    <m/>
  </r>
  <r>
    <n v="25442"/>
    <n v="713"/>
    <d v="2001-06-29T00:00:00"/>
    <x v="15"/>
    <n v="9994234"/>
    <x v="0"/>
    <x v="0"/>
    <n v="77078.37"/>
    <n v="300430"/>
    <n v="290861.76"/>
    <n v="300430"/>
    <n v="0.26500000000000001"/>
    <n v="0.22"/>
    <x v="0"/>
    <n v="66094.600000000006"/>
    <n v="-13519.35"/>
    <n v="-13088.779200000004"/>
    <x v="0"/>
    <x v="0"/>
    <x v="0"/>
    <x v="0"/>
    <x v="0"/>
    <x v="1"/>
    <x v="0"/>
    <n v="-14543.09"/>
    <n v="-15021.5"/>
    <x v="0"/>
    <x v="0"/>
    <x v="0"/>
    <n v="0"/>
    <n v="14543.09"/>
    <n v="290861.76"/>
    <x v="0"/>
    <m/>
  </r>
  <r>
    <n v="20890"/>
    <m/>
    <d v="2000-11-06T00:00:00"/>
    <x v="15"/>
    <n v="319933"/>
    <x v="3"/>
    <x v="0"/>
    <n v="-1.0900000000000001"/>
    <n v="45"/>
    <n v="43.57"/>
    <n v="45"/>
    <n v="-2.5000000000000001E-2"/>
    <n v="-0.01"/>
    <x v="0"/>
    <n v="-0.45"/>
    <n v="0.67500000000000004"/>
    <n v="0.65355000000000008"/>
    <x v="0"/>
    <x v="0"/>
    <x v="0"/>
    <x v="3"/>
    <x v="0"/>
    <x v="1"/>
    <x v="0"/>
    <n v="-0.11"/>
    <n v="-0.11"/>
    <x v="0"/>
    <x v="2"/>
    <x v="0"/>
    <n v="0"/>
    <n v="0.11"/>
    <n v="43.57"/>
    <x v="0"/>
    <s v="Sonat Financial Buy - N73427.B Input as Physical s/b Financi"/>
  </r>
  <r>
    <n v="22627"/>
    <n v="307"/>
    <d v="2001-02-20T00:00:00"/>
    <x v="15"/>
    <n v="9991596"/>
    <x v="3"/>
    <x v="0"/>
    <n v="0"/>
    <n v="85000"/>
    <n v="82292.88"/>
    <n v="85000"/>
    <n v="0"/>
    <n v="-0.01"/>
    <x v="0"/>
    <n v="-850"/>
    <n v="-850"/>
    <n v="-822.92880000000002"/>
    <x v="0"/>
    <x v="0"/>
    <x v="0"/>
    <x v="3"/>
    <x v="0"/>
    <x v="1"/>
    <x v="0"/>
    <n v="-2263.0500000000002"/>
    <n v="-2337.5"/>
    <x v="0"/>
    <x v="2"/>
    <x v="0"/>
    <n v="0"/>
    <n v="2263.0500000000002"/>
    <n v="82292.88"/>
    <x v="0"/>
    <s v="DS #000307"/>
  </r>
  <r>
    <n v="22629"/>
    <n v="307"/>
    <d v="2001-02-20T00:00:00"/>
    <x v="15"/>
    <n v="9991596"/>
    <x v="3"/>
    <x v="0"/>
    <n v="0"/>
    <n v="95000"/>
    <n v="91974.39"/>
    <n v="95000"/>
    <n v="0"/>
    <n v="-0.01"/>
    <x v="0"/>
    <n v="-950"/>
    <n v="-950"/>
    <n v="-919.74390000000005"/>
    <x v="0"/>
    <x v="0"/>
    <x v="0"/>
    <x v="3"/>
    <x v="0"/>
    <x v="1"/>
    <x v="0"/>
    <n v="-2529.3000000000002"/>
    <n v="-2612.5"/>
    <x v="0"/>
    <x v="2"/>
    <x v="0"/>
    <n v="0"/>
    <n v="2529.3000000000002"/>
    <n v="91974.39"/>
    <x v="0"/>
    <s v="DS #000307"/>
  </r>
  <r>
    <n v="22630"/>
    <n v="307"/>
    <d v="2001-02-20T00:00:00"/>
    <x v="15"/>
    <n v="9991596"/>
    <x v="3"/>
    <x v="0"/>
    <n v="0"/>
    <n v="20000"/>
    <n v="19363.03"/>
    <n v="20000"/>
    <n v="0"/>
    <n v="-0.01"/>
    <x v="0"/>
    <n v="-200"/>
    <n v="-200"/>
    <n v="-193.63030000000001"/>
    <x v="0"/>
    <x v="0"/>
    <x v="0"/>
    <x v="3"/>
    <x v="0"/>
    <x v="1"/>
    <x v="0"/>
    <n v="-532.48"/>
    <n v="-550"/>
    <x v="0"/>
    <x v="2"/>
    <x v="0"/>
    <n v="0"/>
    <n v="532.48"/>
    <n v="19363.03"/>
    <x v="0"/>
    <s v="DS #000307"/>
  </r>
  <r>
    <n v="27284"/>
    <n v="824"/>
    <d v="2001-08-20T00:00:00"/>
    <x v="15"/>
    <n v="9995964"/>
    <x v="3"/>
    <x v="0"/>
    <n v="-4108.3999999999996"/>
    <n v="339484"/>
    <n v="328671.95"/>
    <n v="339484"/>
    <n v="-1.2500000000000001E-2"/>
    <n v="-0.01"/>
    <x v="0"/>
    <n v="-3394.84"/>
    <n v="848.71"/>
    <n v="821.67987500000015"/>
    <x v="0"/>
    <x v="0"/>
    <x v="0"/>
    <x v="3"/>
    <x v="0"/>
    <x v="1"/>
    <x v="0"/>
    <n v="-4930.08"/>
    <n v="-5092.26"/>
    <x v="0"/>
    <x v="2"/>
    <x v="0"/>
    <n v="0"/>
    <n v="4930.08"/>
    <n v="328671.95"/>
    <x v="0"/>
    <m/>
  </r>
  <r>
    <n v="9941"/>
    <m/>
    <d v="2000-07-07T00:00:00"/>
    <x v="15"/>
    <n v="319941"/>
    <x v="4"/>
    <x v="0"/>
    <n v="153.66999999999999"/>
    <n v="-3968"/>
    <n v="-3841.63"/>
    <n v="3968"/>
    <n v="-0.04"/>
    <n v="-0.05"/>
    <x v="0"/>
    <n v="198.4"/>
    <n v="39.68"/>
    <n v="38.416300000000007"/>
    <x v="0"/>
    <x v="0"/>
    <x v="0"/>
    <x v="4"/>
    <x v="0"/>
    <x v="0"/>
    <x v="0"/>
    <n v="96.04"/>
    <n v="99.2"/>
    <x v="0"/>
    <x v="0"/>
    <x v="0"/>
    <n v="0"/>
    <n v="-96.04"/>
    <n v="-3841.63"/>
    <x v="0"/>
    <s v="Tetco-ELA Sale Financial - N73425.A"/>
  </r>
  <r>
    <n v="9952"/>
    <m/>
    <d v="2000-07-07T00:00:00"/>
    <x v="15"/>
    <n v="319952"/>
    <x v="5"/>
    <x v="0"/>
    <n v="1462.22"/>
    <n v="3596"/>
    <n v="3481.47"/>
    <n v="3596"/>
    <n v="0.42"/>
    <n v="0.56000000000000005"/>
    <x v="0"/>
    <n v="2013.76"/>
    <n v="503.44"/>
    <n v="487.40580000000023"/>
    <x v="0"/>
    <x v="0"/>
    <x v="0"/>
    <x v="5"/>
    <x v="0"/>
    <x v="1"/>
    <x v="0"/>
    <n v="435.18"/>
    <n v="449.5"/>
    <x v="0"/>
    <x v="0"/>
    <x v="0"/>
    <n v="0"/>
    <n v="-435.18"/>
    <n v="3481.47"/>
    <x v="0"/>
    <s v="TetcoM3 Buy Financial - N73425.8"/>
  </r>
  <r>
    <n v="27285"/>
    <n v="822"/>
    <d v="2001-08-20T00:00:00"/>
    <x v="15"/>
    <n v="9995965"/>
    <x v="6"/>
    <x v="0"/>
    <n v="9879.17"/>
    <n v="140747"/>
    <n v="136264.42000000001"/>
    <n v="140747"/>
    <n v="7.2499999999999995E-2"/>
    <n v="5.5E-2"/>
    <x v="0"/>
    <n v="7741.085"/>
    <n v="-2463.0724999999993"/>
    <n v="-2384.6273499999993"/>
    <x v="0"/>
    <x v="0"/>
    <x v="0"/>
    <x v="6"/>
    <x v="0"/>
    <x v="1"/>
    <x v="0"/>
    <n v="-3406.61"/>
    <n v="-3518.68"/>
    <x v="0"/>
    <x v="2"/>
    <x v="0"/>
    <n v="0"/>
    <n v="3406.61"/>
    <n v="136264.42000000001"/>
    <x v="0"/>
    <m/>
  </r>
  <r>
    <n v="22124"/>
    <n v="218"/>
    <d v="2001-01-17T00:00:00"/>
    <x v="15"/>
    <n v="9991378"/>
    <x v="8"/>
    <x v="0"/>
    <n v="-632299.76"/>
    <n v="-140000"/>
    <n v="-135541.21"/>
    <n v="140000"/>
    <n v="4.665"/>
    <n v="3.2250000000000001"/>
    <x v="0"/>
    <n v="-451500"/>
    <n v="201600"/>
    <n v="195179.34239999999"/>
    <x v="1"/>
    <x v="0"/>
    <x v="1"/>
    <x v="8"/>
    <x v="0"/>
    <x v="0"/>
    <x v="0"/>
    <n v="190299.86"/>
    <n v="196560"/>
    <x v="0"/>
    <x v="2"/>
    <x v="0"/>
    <n v="-135541.21"/>
    <n v="-190299.86"/>
    <n v="0"/>
    <x v="0"/>
    <s v="DS #000218"/>
  </r>
  <r>
    <n v="23886"/>
    <n v="393"/>
    <d v="2001-03-29T00:00:00"/>
    <x v="15"/>
    <n v="9992931"/>
    <x v="8"/>
    <x v="0"/>
    <n v="-410012.17"/>
    <n v="-100000"/>
    <n v="-96815.15"/>
    <n v="100000"/>
    <n v="4.2350000000000003"/>
    <n v="3.2250000000000001"/>
    <x v="0"/>
    <n v="-322500"/>
    <n v="101000"/>
    <n v="97783.301500000016"/>
    <x v="1"/>
    <x v="0"/>
    <x v="1"/>
    <x v="8"/>
    <x v="0"/>
    <x v="0"/>
    <x v="0"/>
    <n v="94297.96"/>
    <n v="97400"/>
    <x v="0"/>
    <x v="1"/>
    <x v="0"/>
    <n v="-96815.15"/>
    <n v="-94297.96"/>
    <n v="0"/>
    <x v="0"/>
    <s v="DS #000393"/>
  </r>
  <r>
    <n v="24215"/>
    <n v="409"/>
    <d v="2001-04-18T00:00:00"/>
    <x v="15"/>
    <n v="9993176"/>
    <x v="8"/>
    <x v="0"/>
    <n v="-291760.84000000003"/>
    <n v="-68227"/>
    <n v="-66054.070000000007"/>
    <n v="68227"/>
    <n v="4.4169999999999998"/>
    <n v="3.2250000000000001"/>
    <x v="0"/>
    <n v="-220032.07500000001"/>
    <n v="81326.583999999988"/>
    <n v="78736.45143999999"/>
    <x v="1"/>
    <x v="0"/>
    <x v="1"/>
    <x v="8"/>
    <x v="0"/>
    <x v="0"/>
    <x v="0"/>
    <n v="76358.509999999995"/>
    <n v="78870.41"/>
    <x v="0"/>
    <x v="1"/>
    <x v="0"/>
    <n v="-66054.070000000007"/>
    <n v="-76358.509999999995"/>
    <n v="0"/>
    <x v="0"/>
    <s v="DS #000409"/>
  </r>
  <r>
    <n v="24828"/>
    <n v="538"/>
    <d v="2001-05-23T00:00:00"/>
    <x v="15"/>
    <n v="9993712"/>
    <x v="8"/>
    <x v="0"/>
    <n v="-4308274.26"/>
    <n v="-1000000"/>
    <n v="-968151.52"/>
    <n v="1000000"/>
    <n v="4.45"/>
    <n v="3.2250000000000001"/>
    <x v="0"/>
    <n v="-3225000"/>
    <n v="1225000"/>
    <n v="1185985.6120000002"/>
    <x v="1"/>
    <x v="0"/>
    <x v="1"/>
    <x v="8"/>
    <x v="0"/>
    <x v="0"/>
    <x v="0"/>
    <n v="1151132.1599999999"/>
    <n v="1189000"/>
    <x v="0"/>
    <x v="11"/>
    <x v="0"/>
    <n v="-968151.52"/>
    <n v="-1151132.1599999999"/>
    <n v="0"/>
    <x v="0"/>
    <m/>
  </r>
  <r>
    <n v="25042"/>
    <n v="352"/>
    <d v="2001-06-05T00:00:00"/>
    <x v="15"/>
    <n v="9992828"/>
    <x v="8"/>
    <x v="0"/>
    <n v="-218414.98"/>
    <n v="-50000"/>
    <n v="-48407.58"/>
    <n v="50000"/>
    <n v="4.5119999999999996"/>
    <n v="3.2250000000000001"/>
    <x v="0"/>
    <n v="-161250"/>
    <n v="64350"/>
    <n v="62300.555459999974"/>
    <x v="1"/>
    <x v="0"/>
    <x v="1"/>
    <x v="8"/>
    <x v="0"/>
    <x v="0"/>
    <x v="0"/>
    <n v="60557.88"/>
    <n v="62550"/>
    <x v="0"/>
    <x v="3"/>
    <x v="0"/>
    <n v="-48407.58"/>
    <n v="-60557.88"/>
    <n v="0"/>
    <x v="0"/>
    <s v="DS #000352"/>
  </r>
  <r>
    <n v="25044"/>
    <n v="352"/>
    <d v="2001-06-05T00:00:00"/>
    <x v="15"/>
    <n v="9992828"/>
    <x v="8"/>
    <x v="0"/>
    <n v="-46723.33"/>
    <n v="-10696"/>
    <n v="-10355.35"/>
    <n v="10696"/>
    <n v="4.5119999999999996"/>
    <n v="3.2250000000000001"/>
    <x v="0"/>
    <n v="-34494.6"/>
    <n v="13765.751999999995"/>
    <n v="13327.335449999995"/>
    <x v="1"/>
    <x v="0"/>
    <x v="1"/>
    <x v="8"/>
    <x v="0"/>
    <x v="0"/>
    <x v="0"/>
    <n v="12954.54"/>
    <n v="13380.7"/>
    <x v="0"/>
    <x v="0"/>
    <x v="0"/>
    <n v="-10355.35"/>
    <n v="-12954.54"/>
    <n v="0"/>
    <x v="0"/>
    <s v="DS# 000352"/>
  </r>
  <r>
    <n v="25058"/>
    <n v="438"/>
    <d v="2001-06-06T00:00:00"/>
    <x v="15"/>
    <n v="9993419"/>
    <x v="8"/>
    <x v="0"/>
    <n v="-272626.78000000003"/>
    <n v="-62814"/>
    <n v="-60813.47"/>
    <n v="62814"/>
    <n v="4.4829999999999997"/>
    <n v="3.2250000000000001"/>
    <x v="0"/>
    <n v="-202575.15"/>
    <n v="79020.011999999973"/>
    <n v="76503.345259999973"/>
    <x v="1"/>
    <x v="0"/>
    <x v="1"/>
    <x v="8"/>
    <x v="0"/>
    <x v="0"/>
    <x v="0"/>
    <n v="74314.06"/>
    <n v="76758.710000000006"/>
    <x v="0"/>
    <x v="0"/>
    <x v="0"/>
    <n v="-60813.47"/>
    <n v="-74314.06"/>
    <n v="0"/>
    <x v="0"/>
    <s v="DS #000438"/>
  </r>
  <r>
    <n v="28125"/>
    <n v="833"/>
    <d v="2001-09-19T00:00:00"/>
    <x v="15"/>
    <n v="9996553"/>
    <x v="8"/>
    <x v="0"/>
    <n v="-417435.32"/>
    <n v="-119107"/>
    <n v="-115313.62"/>
    <n v="119107"/>
    <n v="3.62"/>
    <n v="3.2250000000000001"/>
    <x v="0"/>
    <n v="-384120.07500000001"/>
    <n v="47047.264999999999"/>
    <n v="45548.8799"/>
    <x v="1"/>
    <x v="0"/>
    <x v="1"/>
    <x v="8"/>
    <x v="0"/>
    <x v="0"/>
    <x v="0"/>
    <n v="41397.589999999997"/>
    <n v="42759.41"/>
    <x v="0"/>
    <x v="4"/>
    <x v="0"/>
    <n v="-115313.62"/>
    <n v="-41397.589999999997"/>
    <n v="0"/>
    <x v="0"/>
    <m/>
  </r>
  <r>
    <n v="28126"/>
    <n v="833"/>
    <d v="2001-09-19T00:00:00"/>
    <x v="15"/>
    <n v="9996553"/>
    <x v="8"/>
    <x v="0"/>
    <n v="-220894.77"/>
    <n v="-63028"/>
    <n v="-61020.65"/>
    <n v="63028"/>
    <n v="3.62"/>
    <n v="3.2250000000000001"/>
    <x v="0"/>
    <n v="-203265.3"/>
    <n v="24896.06"/>
    <n v="24103.156750000002"/>
    <x v="1"/>
    <x v="0"/>
    <x v="1"/>
    <x v="8"/>
    <x v="0"/>
    <x v="0"/>
    <x v="0"/>
    <n v="21906.41"/>
    <n v="22627.05"/>
    <x v="0"/>
    <x v="1"/>
    <x v="0"/>
    <n v="-61020.65"/>
    <n v="-21906.41"/>
    <n v="0"/>
    <x v="0"/>
    <m/>
  </r>
  <r>
    <n v="28304"/>
    <n v="878"/>
    <d v="2001-09-24T00:00:00"/>
    <x v="15"/>
    <n v="9996818"/>
    <x v="8"/>
    <x v="0"/>
    <n v="-81650.45"/>
    <n v="-27179"/>
    <n v="-26313.39"/>
    <n v="27179"/>
    <n v="3.1030000000000002"/>
    <n v="3.2250000000000001"/>
    <x v="0"/>
    <n v="-87652.275000000009"/>
    <n v="-3315.837999999997"/>
    <n v="-3210.2335799999969"/>
    <x v="1"/>
    <x v="0"/>
    <x v="1"/>
    <x v="8"/>
    <x v="0"/>
    <x v="0"/>
    <x v="0"/>
    <n v="-4157.5200000000004"/>
    <n v="-4294.28"/>
    <x v="0"/>
    <x v="2"/>
    <x v="0"/>
    <n v="-26313.39"/>
    <n v="4157.5200000000004"/>
    <n v="0"/>
    <x v="0"/>
    <m/>
  </r>
  <r>
    <n v="9918"/>
    <m/>
    <d v="2000-07-07T00:00:00"/>
    <x v="15"/>
    <n v="319918"/>
    <x v="8"/>
    <x v="0"/>
    <n v="90.34"/>
    <n v="45"/>
    <n v="43.57"/>
    <n v="45"/>
    <n v="2.0735000000000001"/>
    <n v="3.24"/>
    <x v="0"/>
    <n v="145.80000000000001"/>
    <n v="52.4925"/>
    <n v="50.824405000000006"/>
    <x v="1"/>
    <x v="0"/>
    <x v="1"/>
    <x v="8"/>
    <x v="0"/>
    <x v="1"/>
    <x v="0"/>
    <n v="51.74"/>
    <n v="53.44"/>
    <x v="0"/>
    <x v="2"/>
    <x v="0"/>
    <n v="43.57"/>
    <n v="-51.74"/>
    <n v="0"/>
    <x v="0"/>
    <s v="Nymex Buy N73425.2"/>
  </r>
  <r>
    <n v="22186"/>
    <n v="251"/>
    <d v="2001-01-26T00:00:00"/>
    <x v="15"/>
    <n v="9991435"/>
    <x v="8"/>
    <x v="0"/>
    <n v="165854.04"/>
    <n v="37000"/>
    <n v="35821.61"/>
    <n v="37000"/>
    <n v="4.63"/>
    <n v="3.24"/>
    <x v="0"/>
    <n v="119880"/>
    <n v="-51430"/>
    <n v="-49792.037899999988"/>
    <x v="1"/>
    <x v="0"/>
    <x v="1"/>
    <x v="8"/>
    <x v="0"/>
    <x v="1"/>
    <x v="0"/>
    <n v="-49039.78"/>
    <n v="-50653"/>
    <x v="0"/>
    <x v="0"/>
    <x v="0"/>
    <n v="35821.61"/>
    <n v="49039.78"/>
    <n v="0"/>
    <x v="0"/>
    <s v="DS #000251"/>
  </r>
  <r>
    <n v="22187"/>
    <n v="251"/>
    <d v="2001-01-26T00:00:00"/>
    <x v="15"/>
    <n v="9991435"/>
    <x v="8"/>
    <x v="0"/>
    <n v="89650.83"/>
    <n v="20000"/>
    <n v="19363.03"/>
    <n v="20000"/>
    <n v="4.63"/>
    <n v="3.24"/>
    <x v="0"/>
    <n v="64800"/>
    <n v="-27800"/>
    <n v="-26914.61169999999"/>
    <x v="1"/>
    <x v="0"/>
    <x v="1"/>
    <x v="8"/>
    <x v="0"/>
    <x v="1"/>
    <x v="0"/>
    <n v="-26507.99"/>
    <n v="-27380"/>
    <x v="0"/>
    <x v="2"/>
    <x v="0"/>
    <n v="19363.03"/>
    <n v="26507.99"/>
    <n v="0"/>
    <x v="0"/>
    <s v="DS #000251"/>
  </r>
  <r>
    <n v="22188"/>
    <n v="251"/>
    <d v="2001-01-26T00:00:00"/>
    <x v="15"/>
    <n v="9991435"/>
    <x v="8"/>
    <x v="0"/>
    <n v="13447.62"/>
    <n v="3000"/>
    <n v="2904.45"/>
    <n v="3000"/>
    <n v="4.63"/>
    <n v="3.24"/>
    <x v="0"/>
    <n v="9720"/>
    <n v="-4170"/>
    <n v="-4037.1854999999987"/>
    <x v="1"/>
    <x v="0"/>
    <x v="1"/>
    <x v="8"/>
    <x v="0"/>
    <x v="1"/>
    <x v="0"/>
    <n v="-3976.2"/>
    <n v="-4107"/>
    <x v="0"/>
    <x v="0"/>
    <x v="0"/>
    <n v="2904.45"/>
    <n v="3976.2"/>
    <n v="0"/>
    <x v="0"/>
    <s v="DS #000251"/>
  </r>
  <r>
    <n v="22253"/>
    <n v="232"/>
    <d v="2001-01-26T00:00:00"/>
    <x v="15"/>
    <n v="9991400"/>
    <x v="8"/>
    <x v="0"/>
    <n v="217350.02"/>
    <n v="50000"/>
    <n v="48407.58"/>
    <n v="50000"/>
    <n v="4.49"/>
    <n v="3.24"/>
    <x v="0"/>
    <n v="162000"/>
    <n v="-62500"/>
    <n v="-60509.475000000006"/>
    <x v="1"/>
    <x v="0"/>
    <x v="1"/>
    <x v="8"/>
    <x v="0"/>
    <x v="1"/>
    <x v="0"/>
    <n v="-59492.91"/>
    <n v="-61450"/>
    <x v="0"/>
    <x v="0"/>
    <x v="0"/>
    <n v="48407.58"/>
    <n v="59492.91"/>
    <n v="0"/>
    <x v="0"/>
    <s v="DS #000232"/>
  </r>
  <r>
    <n v="22259"/>
    <n v="208"/>
    <d v="2001-01-26T00:00:00"/>
    <x v="15"/>
    <n v="9991361"/>
    <x v="8"/>
    <x v="0"/>
    <n v="492547.09"/>
    <n v="110000"/>
    <n v="106496.67"/>
    <n v="110000"/>
    <n v="4.625"/>
    <n v="3.24"/>
    <x v="0"/>
    <n v="356400"/>
    <n v="-152350"/>
    <n v="-147497.88794999997"/>
    <x v="1"/>
    <x v="0"/>
    <x v="1"/>
    <x v="8"/>
    <x v="0"/>
    <x v="1"/>
    <x v="0"/>
    <n v="-145261.45000000001"/>
    <n v="-150040"/>
    <x v="0"/>
    <x v="2"/>
    <x v="0"/>
    <n v="106496.67"/>
    <n v="145261.45000000001"/>
    <n v="0"/>
    <x v="0"/>
    <s v="DS #000208"/>
  </r>
  <r>
    <n v="22570"/>
    <n v="295"/>
    <d v="2001-02-16T00:00:00"/>
    <x v="15"/>
    <n v="9991566"/>
    <x v="8"/>
    <x v="0"/>
    <n v="216623.9"/>
    <n v="50000"/>
    <n v="48407.58"/>
    <n v="50000"/>
    <n v="4.4749999999999996"/>
    <n v="3.24"/>
    <x v="0"/>
    <n v="162000"/>
    <n v="-61750"/>
    <n v="-59783.361299999975"/>
    <x v="1"/>
    <x v="0"/>
    <x v="1"/>
    <x v="8"/>
    <x v="0"/>
    <x v="1"/>
    <x v="0"/>
    <n v="-58766.8"/>
    <n v="-60700"/>
    <x v="0"/>
    <x v="2"/>
    <x v="0"/>
    <n v="48407.58"/>
    <n v="58766.8"/>
    <n v="0"/>
    <x v="0"/>
    <s v="DS #000295"/>
  </r>
  <r>
    <n v="22571"/>
    <n v="295"/>
    <d v="2001-02-16T00:00:00"/>
    <x v="15"/>
    <n v="9991566"/>
    <x v="8"/>
    <x v="0"/>
    <n v="433247.81"/>
    <n v="100000"/>
    <n v="96815.15"/>
    <n v="100000"/>
    <n v="4.4749999999999996"/>
    <n v="3.24"/>
    <x v="0"/>
    <n v="324000"/>
    <n v="-123500"/>
    <n v="-119566.71024999993"/>
    <x v="1"/>
    <x v="0"/>
    <x v="1"/>
    <x v="8"/>
    <x v="0"/>
    <x v="1"/>
    <x v="0"/>
    <n v="-117533.59"/>
    <n v="-121400"/>
    <x v="0"/>
    <x v="0"/>
    <x v="0"/>
    <n v="96815.15"/>
    <n v="117533.59"/>
    <n v="0"/>
    <x v="0"/>
    <s v="DS #000295"/>
  </r>
  <r>
    <n v="22572"/>
    <n v="295"/>
    <d v="2001-02-16T00:00:00"/>
    <x v="15"/>
    <n v="9991566"/>
    <x v="8"/>
    <x v="0"/>
    <n v="303273.46000000002"/>
    <n v="70000"/>
    <n v="67770.61"/>
    <n v="70000"/>
    <n v="4.4749999999999996"/>
    <n v="3.24"/>
    <x v="0"/>
    <n v="226800"/>
    <n v="-86450"/>
    <n v="-83696.703349999967"/>
    <x v="1"/>
    <x v="0"/>
    <x v="1"/>
    <x v="8"/>
    <x v="0"/>
    <x v="1"/>
    <x v="0"/>
    <n v="-82273.52"/>
    <n v="-84980"/>
    <x v="0"/>
    <x v="0"/>
    <x v="0"/>
    <n v="67770.61"/>
    <n v="82273.52"/>
    <n v="0"/>
    <x v="0"/>
    <s v="DS #000295"/>
  </r>
  <r>
    <n v="22573"/>
    <n v="295"/>
    <d v="2001-02-16T00:00:00"/>
    <x v="15"/>
    <n v="9991566"/>
    <x v="8"/>
    <x v="0"/>
    <n v="259948.68"/>
    <n v="60000"/>
    <n v="58089.09"/>
    <n v="60000"/>
    <n v="4.4749999999999996"/>
    <n v="3.24"/>
    <x v="0"/>
    <n v="194400"/>
    <n v="-74100"/>
    <n v="-71740.026149999961"/>
    <x v="1"/>
    <x v="0"/>
    <x v="1"/>
    <x v="8"/>
    <x v="0"/>
    <x v="1"/>
    <x v="0"/>
    <n v="-70520.160000000003"/>
    <n v="-72840"/>
    <x v="0"/>
    <x v="3"/>
    <x v="0"/>
    <n v="58089.09"/>
    <n v="70520.160000000003"/>
    <n v="0"/>
    <x v="0"/>
    <s v="DS #000295"/>
  </r>
  <r>
    <n v="22574"/>
    <n v="295"/>
    <d v="2001-02-16T00:00:00"/>
    <x v="15"/>
    <n v="9991566"/>
    <x v="8"/>
    <x v="0"/>
    <n v="43324.78"/>
    <n v="10000"/>
    <n v="9681.52"/>
    <n v="10000"/>
    <n v="4.4749999999999996"/>
    <n v="3.24"/>
    <x v="0"/>
    <n v="32400"/>
    <n v="-12350"/>
    <n v="-11956.677199999995"/>
    <x v="1"/>
    <x v="0"/>
    <x v="1"/>
    <x v="8"/>
    <x v="0"/>
    <x v="1"/>
    <x v="0"/>
    <n v="-11753.36"/>
    <n v="-12140"/>
    <x v="0"/>
    <x v="5"/>
    <x v="0"/>
    <n v="9681.52"/>
    <n v="11753.36"/>
    <n v="0"/>
    <x v="0"/>
    <s v="DS #000295"/>
  </r>
  <r>
    <n v="22644"/>
    <n v="303"/>
    <d v="2001-02-20T00:00:00"/>
    <x v="15"/>
    <n v="9991588"/>
    <x v="8"/>
    <x v="0"/>
    <n v="200843.03"/>
    <n v="45000"/>
    <n v="43566.82"/>
    <n v="45000"/>
    <n v="4.6100000000000003"/>
    <n v="3.24"/>
    <x v="0"/>
    <n v="145800"/>
    <n v="-61650"/>
    <n v="-59686.543400000002"/>
    <x v="1"/>
    <x v="0"/>
    <x v="1"/>
    <x v="8"/>
    <x v="0"/>
    <x v="1"/>
    <x v="0"/>
    <n v="-58771.64"/>
    <n v="-60705"/>
    <x v="0"/>
    <x v="0"/>
    <x v="0"/>
    <n v="43566.82"/>
    <n v="58771.64"/>
    <n v="0"/>
    <x v="0"/>
    <s v="DS#000303"/>
  </r>
  <r>
    <n v="22646"/>
    <n v="303"/>
    <d v="2001-02-20T00:00:00"/>
    <x v="15"/>
    <n v="9991588"/>
    <x v="8"/>
    <x v="0"/>
    <n v="379370.17"/>
    <n v="85000"/>
    <n v="82292.88"/>
    <n v="85000"/>
    <n v="4.6100000000000003"/>
    <n v="3.24"/>
    <x v="0"/>
    <n v="275400"/>
    <n v="-116450"/>
    <n v="-112741.24560000001"/>
    <x v="1"/>
    <x v="0"/>
    <x v="1"/>
    <x v="8"/>
    <x v="0"/>
    <x v="1"/>
    <x v="0"/>
    <n v="-111013.09"/>
    <n v="-114665"/>
    <x v="0"/>
    <x v="2"/>
    <x v="0"/>
    <n v="82292.88"/>
    <n v="111013.09"/>
    <n v="0"/>
    <x v="0"/>
    <s v="DS #000303"/>
  </r>
  <r>
    <n v="23777"/>
    <n v="347"/>
    <d v="2001-03-19T00:00:00"/>
    <x v="15"/>
    <n v="9992814"/>
    <x v="8"/>
    <x v="0"/>
    <n v="289718.09000000003"/>
    <n v="66737"/>
    <n v="64611.53"/>
    <n v="66737"/>
    <n v="4.484"/>
    <n v="3.24"/>
    <x v="0"/>
    <n v="216227.88"/>
    <n v="-83020.82799999998"/>
    <n v="-80376.74331999998"/>
    <x v="1"/>
    <x v="0"/>
    <x v="1"/>
    <x v="8"/>
    <x v="0"/>
    <x v="1"/>
    <x v="0"/>
    <n v="-79019.899999999994"/>
    <n v="-81619.350000000006"/>
    <x v="0"/>
    <x v="2"/>
    <x v="0"/>
    <n v="64611.53"/>
    <n v="79019.899999999994"/>
    <n v="0"/>
    <x v="0"/>
    <s v="DS #000347"/>
  </r>
  <r>
    <n v="23778"/>
    <n v="347"/>
    <d v="2001-03-19T00:00:00"/>
    <x v="15"/>
    <n v="9992814"/>
    <x v="8"/>
    <x v="0"/>
    <n v="166701.75"/>
    <n v="38400"/>
    <n v="37177.019999999997"/>
    <n v="38400"/>
    <n v="4.484"/>
    <n v="3.24"/>
    <x v="0"/>
    <n v="124416"/>
    <n v="-47769.599999999999"/>
    <n v="-46248.212879999985"/>
    <x v="1"/>
    <x v="0"/>
    <x v="1"/>
    <x v="8"/>
    <x v="0"/>
    <x v="1"/>
    <x v="0"/>
    <n v="-45467.49"/>
    <n v="-46963.199999999997"/>
    <x v="0"/>
    <x v="0"/>
    <x v="0"/>
    <n v="37177.019999999997"/>
    <n v="45467.49"/>
    <n v="0"/>
    <x v="0"/>
    <s v="DS #000347"/>
  </r>
  <r>
    <n v="23779"/>
    <n v="347"/>
    <d v="2001-03-19T00:00:00"/>
    <x v="15"/>
    <n v="9992814"/>
    <x v="8"/>
    <x v="0"/>
    <n v="5209.43"/>
    <n v="1200"/>
    <n v="1161.78"/>
    <n v="1200"/>
    <n v="4.484"/>
    <n v="3.24"/>
    <x v="0"/>
    <n v="3888"/>
    <n v="-1492.8"/>
    <n v="-1445.2543199999998"/>
    <x v="1"/>
    <x v="0"/>
    <x v="1"/>
    <x v="8"/>
    <x v="0"/>
    <x v="1"/>
    <x v="0"/>
    <n v="-1420.86"/>
    <n v="-1467.6"/>
    <x v="0"/>
    <x v="0"/>
    <x v="0"/>
    <n v="1161.78"/>
    <n v="1420.86"/>
    <n v="0"/>
    <x v="0"/>
    <s v="DS #000347"/>
  </r>
  <r>
    <n v="23784"/>
    <n v="347"/>
    <d v="2001-03-19T00:00:00"/>
    <x v="15"/>
    <n v="9992814"/>
    <x v="8"/>
    <x v="0"/>
    <n v="144995.79"/>
    <n v="33400"/>
    <n v="32336.26"/>
    <n v="33400"/>
    <n v="4.484"/>
    <n v="3.24"/>
    <x v="0"/>
    <n v="108216"/>
    <n v="-41549.599999999999"/>
    <n v="-40226.30743999999"/>
    <x v="1"/>
    <x v="0"/>
    <x v="1"/>
    <x v="8"/>
    <x v="0"/>
    <x v="1"/>
    <x v="0"/>
    <n v="-39547.25"/>
    <n v="-40848.199999999997"/>
    <x v="0"/>
    <x v="0"/>
    <x v="0"/>
    <n v="32336.26"/>
    <n v="39547.25"/>
    <n v="0"/>
    <x v="0"/>
    <s v="DS #000347"/>
  </r>
  <r>
    <n v="23799"/>
    <n v="348"/>
    <d v="2001-03-19T00:00:00"/>
    <x v="15"/>
    <n v="9992815"/>
    <x v="8"/>
    <x v="0"/>
    <n v="293000.53999999998"/>
    <n v="66252"/>
    <n v="64141.97"/>
    <n v="66252"/>
    <n v="4.5679999999999996"/>
    <n v="3.24"/>
    <x v="0"/>
    <n v="214656.48"/>
    <n v="-87982.655999999959"/>
    <n v="-85180.53615999996"/>
    <x v="1"/>
    <x v="0"/>
    <x v="1"/>
    <x v="8"/>
    <x v="0"/>
    <x v="1"/>
    <x v="0"/>
    <n v="-83833.56"/>
    <n v="-86591.360000000001"/>
    <x v="0"/>
    <x v="0"/>
    <x v="0"/>
    <n v="64141.97"/>
    <n v="83833.56"/>
    <n v="0"/>
    <x v="0"/>
    <s v="DS #000348"/>
  </r>
  <r>
    <n v="23914"/>
    <n v="359"/>
    <d v="2001-03-30T00:00:00"/>
    <x v="15"/>
    <n v="9992882"/>
    <x v="8"/>
    <x v="0"/>
    <n v="52875.28"/>
    <n v="12107"/>
    <n v="11721.41"/>
    <n v="12107"/>
    <n v="4.5110000000000001"/>
    <n v="3.24"/>
    <x v="0"/>
    <n v="39226.68"/>
    <n v="-15387.996999999999"/>
    <n v="-14897.912109999999"/>
    <x v="1"/>
    <x v="0"/>
    <x v="1"/>
    <x v="8"/>
    <x v="0"/>
    <x v="1"/>
    <x v="0"/>
    <n v="-14651.76"/>
    <n v="-15133.75"/>
    <x v="0"/>
    <x v="2"/>
    <x v="0"/>
    <n v="11721.41"/>
    <n v="14651.76"/>
    <n v="0"/>
    <x v="0"/>
    <s v="DS #000359"/>
  </r>
  <r>
    <n v="24140"/>
    <n v="404"/>
    <d v="2001-04-11T00:00:00"/>
    <x v="15"/>
    <n v="9993134"/>
    <x v="8"/>
    <x v="0"/>
    <n v="242575.06"/>
    <n v="55716"/>
    <n v="53941.53"/>
    <n v="55716"/>
    <n v="4.4969999999999999"/>
    <n v="3.24"/>
    <x v="0"/>
    <n v="180519.84"/>
    <n v="-70035.011999999988"/>
    <n v="-67804.503209999981"/>
    <x v="1"/>
    <x v="0"/>
    <x v="1"/>
    <x v="8"/>
    <x v="0"/>
    <x v="1"/>
    <x v="0"/>
    <n v="-66671.73"/>
    <n v="-68864.98"/>
    <x v="0"/>
    <x v="0"/>
    <x v="0"/>
    <n v="53941.53"/>
    <n v="66671.73"/>
    <n v="0"/>
    <x v="0"/>
    <s v="DS #000404"/>
  </r>
  <r>
    <n v="24193"/>
    <n v="408"/>
    <d v="2001-04-17T00:00:00"/>
    <x v="15"/>
    <n v="9993174"/>
    <x v="8"/>
    <x v="0"/>
    <n v="300972.59000000003"/>
    <n v="67640"/>
    <n v="65485.77"/>
    <n v="67640"/>
    <n v="4.5960000000000001"/>
    <n v="3.24"/>
    <x v="0"/>
    <n v="219153.6"/>
    <n v="-91719.84"/>
    <n v="-88798.70411999998"/>
    <x v="1"/>
    <x v="0"/>
    <x v="1"/>
    <x v="8"/>
    <x v="0"/>
    <x v="1"/>
    <x v="0"/>
    <n v="-87423.5"/>
    <n v="-90299.4"/>
    <x v="0"/>
    <x v="0"/>
    <x v="0"/>
    <n v="65485.77"/>
    <n v="87423.5"/>
    <n v="0"/>
    <x v="0"/>
    <s v="DS #000408"/>
  </r>
  <r>
    <n v="24224"/>
    <n v="412"/>
    <d v="2001-04-18T00:00:00"/>
    <x v="15"/>
    <n v="9993198"/>
    <x v="8"/>
    <x v="0"/>
    <n v="262975.18"/>
    <n v="60685"/>
    <n v="58752.27"/>
    <n v="60685"/>
    <n v="4.476"/>
    <n v="3.24"/>
    <x v="0"/>
    <n v="196619.4"/>
    <n v="-75006.66"/>
    <n v="-72617.805719999989"/>
    <x v="1"/>
    <x v="0"/>
    <x v="1"/>
    <x v="8"/>
    <x v="0"/>
    <x v="1"/>
    <x v="0"/>
    <n v="-71384.009999999995"/>
    <n v="-73732.28"/>
    <x v="0"/>
    <x v="2"/>
    <x v="0"/>
    <n v="58752.27"/>
    <n v="71384.009999999995"/>
    <n v="0"/>
    <x v="0"/>
    <s v="DS#000412"/>
  </r>
  <r>
    <n v="24448"/>
    <n v="404"/>
    <d v="2001-04-26T00:00:00"/>
    <x v="15"/>
    <n v="9993133"/>
    <x v="8"/>
    <x v="0"/>
    <n v="261226.64"/>
    <n v="60000"/>
    <n v="58089.09"/>
    <n v="60000"/>
    <n v="4.4969999999999999"/>
    <n v="3.24"/>
    <x v="0"/>
    <n v="194400"/>
    <n v="-75420"/>
    <n v="-73017.986129999976"/>
    <x v="1"/>
    <x v="0"/>
    <x v="1"/>
    <x v="8"/>
    <x v="0"/>
    <x v="1"/>
    <x v="0"/>
    <n v="-71798.12"/>
    <n v="-74160"/>
    <x v="0"/>
    <x v="2"/>
    <x v="0"/>
    <n v="58089.09"/>
    <n v="71798.12"/>
    <n v="0"/>
    <x v="0"/>
    <s v="DS #000404"/>
  </r>
  <r>
    <n v="24454"/>
    <n v="438"/>
    <d v="2001-04-26T00:00:00"/>
    <x v="15"/>
    <n v="9993419"/>
    <x v="8"/>
    <x v="0"/>
    <n v="2078.9699999999998"/>
    <n v="479"/>
    <n v="463.74"/>
    <n v="479"/>
    <n v="4.4829999999999997"/>
    <n v="3.24"/>
    <x v="0"/>
    <n v="1551.96"/>
    <n v="-595.39699999999971"/>
    <n v="-576.42881999999975"/>
    <x v="1"/>
    <x v="0"/>
    <x v="1"/>
    <x v="8"/>
    <x v="0"/>
    <x v="1"/>
    <x v="0"/>
    <n v="-566.70000000000005"/>
    <n v="-585.34"/>
    <x v="0"/>
    <x v="1"/>
    <x v="0"/>
    <n v="463.74"/>
    <n v="566.70000000000005"/>
    <n v="0"/>
    <x v="0"/>
    <s v="DS #000438"/>
  </r>
  <r>
    <n v="24533"/>
    <n v="451"/>
    <d v="2001-05-07T00:00:00"/>
    <x v="15"/>
    <n v="9993481"/>
    <x v="8"/>
    <x v="0"/>
    <n v="418241.46"/>
    <n v="100000"/>
    <n v="96815.15"/>
    <n v="100000"/>
    <n v="4.32"/>
    <n v="3.24"/>
    <x v="0"/>
    <n v="324000"/>
    <n v="-108000"/>
    <n v="-104560.36199999999"/>
    <x v="1"/>
    <x v="0"/>
    <x v="1"/>
    <x v="8"/>
    <x v="0"/>
    <x v="1"/>
    <x v="0"/>
    <n v="-102527.25"/>
    <n v="-105900"/>
    <x v="0"/>
    <x v="1"/>
    <x v="0"/>
    <n v="96815.15"/>
    <n v="102527.25"/>
    <n v="0"/>
    <x v="0"/>
    <s v="DS #000451"/>
  </r>
  <r>
    <n v="24748"/>
    <n v="529"/>
    <d v="2001-05-17T00:00:00"/>
    <x v="15"/>
    <n v="9993675"/>
    <x v="8"/>
    <x v="0"/>
    <n v="499567.11"/>
    <n v="119279"/>
    <n v="115480.15"/>
    <n v="119279"/>
    <n v="4.3259999999999996"/>
    <n v="3.24"/>
    <x v="0"/>
    <n v="386463.96"/>
    <n v="-129536.99399999993"/>
    <n v="-125411.44289999992"/>
    <x v="1"/>
    <x v="0"/>
    <x v="1"/>
    <x v="8"/>
    <x v="0"/>
    <x v="1"/>
    <x v="0"/>
    <n v="-122986.35"/>
    <n v="-127032.14"/>
    <x v="0"/>
    <x v="0"/>
    <x v="0"/>
    <n v="115480.15"/>
    <n v="122986.35"/>
    <n v="0"/>
    <x v="0"/>
    <m/>
  </r>
  <r>
    <n v="24869"/>
    <n v="549"/>
    <d v="2001-05-24T00:00:00"/>
    <x v="15"/>
    <n v="9993753"/>
    <x v="8"/>
    <x v="0"/>
    <n v="147631.49"/>
    <n v="35000"/>
    <n v="33885.300000000003"/>
    <n v="35000"/>
    <n v="4.3567999999999998"/>
    <n v="3.24"/>
    <x v="0"/>
    <n v="113400"/>
    <n v="-39088"/>
    <n v="-37843.103039999987"/>
    <x v="1"/>
    <x v="0"/>
    <x v="1"/>
    <x v="8"/>
    <x v="0"/>
    <x v="1"/>
    <x v="0"/>
    <n v="-37131.519999999997"/>
    <n v="-38353"/>
    <x v="0"/>
    <x v="2"/>
    <x v="0"/>
    <n v="33885.300000000003"/>
    <n v="37131.519999999997"/>
    <n v="0"/>
    <x v="0"/>
    <m/>
  </r>
  <r>
    <n v="24870"/>
    <n v="549"/>
    <d v="2001-05-24T00:00:00"/>
    <x v="15"/>
    <n v="9993754"/>
    <x v="8"/>
    <x v="0"/>
    <n v="304011.2"/>
    <n v="72074"/>
    <n v="69778.55"/>
    <n v="72074"/>
    <n v="4.3567999999999998"/>
    <n v="3.24"/>
    <x v="0"/>
    <n v="233519.76"/>
    <n v="-80492.243199999968"/>
    <n v="-77928.684639999978"/>
    <x v="1"/>
    <x v="0"/>
    <x v="1"/>
    <x v="8"/>
    <x v="0"/>
    <x v="1"/>
    <x v="0"/>
    <n v="-76463.34"/>
    <n v="-78978.69"/>
    <x v="0"/>
    <x v="0"/>
    <x v="0"/>
    <n v="69778.55"/>
    <n v="76463.34"/>
    <n v="0"/>
    <x v="0"/>
    <m/>
  </r>
  <r>
    <n v="25038"/>
    <n v="596"/>
    <d v="2001-06-04T00:00:00"/>
    <x v="15"/>
    <n v="9993895"/>
    <x v="8"/>
    <x v="0"/>
    <n v="127977.44"/>
    <n v="32383"/>
    <n v="31351.65"/>
    <n v="32383"/>
    <n v="4.0819999999999999"/>
    <n v="3.24"/>
    <x v="0"/>
    <n v="104920.92"/>
    <n v="-27266.48599999999"/>
    <n v="-26398.089299999989"/>
    <x v="1"/>
    <x v="0"/>
    <x v="1"/>
    <x v="8"/>
    <x v="0"/>
    <x v="1"/>
    <x v="0"/>
    <n v="-25739.71"/>
    <n v="-26586.44"/>
    <x v="0"/>
    <x v="4"/>
    <x v="0"/>
    <n v="31351.65"/>
    <n v="25739.71"/>
    <n v="0"/>
    <x v="0"/>
    <m/>
  </r>
  <r>
    <n v="25059"/>
    <n v="479"/>
    <d v="2001-06-06T00:00:00"/>
    <x v="15"/>
    <n v="9993568"/>
    <x v="8"/>
    <x v="0"/>
    <n v="345740.53"/>
    <n v="83555"/>
    <n v="80893.899999999994"/>
    <n v="83555"/>
    <n v="4.274"/>
    <n v="3.24"/>
    <x v="0"/>
    <n v="270718.2"/>
    <n v="-86395.87"/>
    <n v="-83644.292599999972"/>
    <x v="1"/>
    <x v="0"/>
    <x v="1"/>
    <x v="8"/>
    <x v="0"/>
    <x v="1"/>
    <x v="0"/>
    <n v="-81945.52"/>
    <n v="-84641.22"/>
    <x v="0"/>
    <x v="0"/>
    <x v="0"/>
    <n v="80893.899999999994"/>
    <n v="81945.52"/>
    <n v="0"/>
    <x v="0"/>
    <s v="DS #000479"/>
  </r>
  <r>
    <n v="25070"/>
    <n v="593"/>
    <d v="2001-06-06T00:00:00"/>
    <x v="15"/>
    <n v="9993887"/>
    <x v="8"/>
    <x v="0"/>
    <n v="161772.68"/>
    <n v="41207"/>
    <n v="39894.620000000003"/>
    <n v="41207"/>
    <n v="4.0549999999999997"/>
    <n v="3.24"/>
    <x v="0"/>
    <n v="133510.68"/>
    <n v="-33583.70499999998"/>
    <n v="-32514.115299999983"/>
    <x v="1"/>
    <x v="0"/>
    <x v="1"/>
    <x v="8"/>
    <x v="0"/>
    <x v="1"/>
    <x v="0"/>
    <n v="-31676.33"/>
    <n v="-32718.36"/>
    <x v="0"/>
    <x v="1"/>
    <x v="0"/>
    <n v="39894.620000000003"/>
    <n v="31676.33"/>
    <n v="0"/>
    <x v="0"/>
    <m/>
  </r>
  <r>
    <n v="25071"/>
    <n v="445"/>
    <d v="2001-06-06T00:00:00"/>
    <x v="15"/>
    <n v="9993440"/>
    <x v="8"/>
    <x v="0"/>
    <n v="146854.97"/>
    <n v="33596"/>
    <n v="32526.02"/>
    <n v="33596"/>
    <n v="4.5149999999999997"/>
    <n v="3.24"/>
    <x v="0"/>
    <n v="108851.04"/>
    <n v="-42834.9"/>
    <n v="-41470.675499999983"/>
    <x v="1"/>
    <x v="0"/>
    <x v="1"/>
    <x v="8"/>
    <x v="0"/>
    <x v="1"/>
    <x v="0"/>
    <n v="-40787.629999999997"/>
    <n v="-42129.38"/>
    <x v="0"/>
    <x v="0"/>
    <x v="0"/>
    <n v="32526.02"/>
    <n v="40787.629999999997"/>
    <n v="0"/>
    <x v="0"/>
    <s v="DS #000445"/>
  </r>
  <r>
    <n v="25181"/>
    <n v="621"/>
    <d v="2001-06-13T00:00:00"/>
    <x v="15"/>
    <n v="9994009"/>
    <x v="8"/>
    <x v="0"/>
    <n v="182141.32"/>
    <n v="44518"/>
    <n v="43100.17"/>
    <n v="44518"/>
    <n v="4.226"/>
    <n v="3.24"/>
    <x v="0"/>
    <n v="144238.32"/>
    <n v="-43894.747999999992"/>
    <n v="-42496.767619999991"/>
    <x v="1"/>
    <x v="0"/>
    <x v="1"/>
    <x v="8"/>
    <x v="0"/>
    <x v="1"/>
    <x v="0"/>
    <n v="-41591.660000000003"/>
    <n v="-42959.87"/>
    <x v="0"/>
    <x v="0"/>
    <x v="0"/>
    <n v="43100.17"/>
    <n v="41591.660000000003"/>
    <n v="0"/>
    <x v="0"/>
    <m/>
  </r>
  <r>
    <n v="25182"/>
    <n v="621"/>
    <d v="2001-06-13T00:00:00"/>
    <x v="15"/>
    <n v="9994008"/>
    <x v="8"/>
    <x v="0"/>
    <n v="245938.65"/>
    <n v="60111"/>
    <n v="58196.56"/>
    <n v="60111"/>
    <n v="4.226"/>
    <n v="3.24"/>
    <x v="0"/>
    <n v="194759.64"/>
    <n v="-59269.445999999989"/>
    <n v="-57381.808159999986"/>
    <x v="1"/>
    <x v="0"/>
    <x v="1"/>
    <x v="8"/>
    <x v="0"/>
    <x v="1"/>
    <x v="0"/>
    <n v="-56159.68"/>
    <n v="-58007.11"/>
    <x v="0"/>
    <x v="2"/>
    <x v="0"/>
    <n v="58196.56"/>
    <n v="56159.68"/>
    <n v="0"/>
    <x v="0"/>
    <m/>
  </r>
  <r>
    <n v="26646"/>
    <n v="725"/>
    <d v="2001-07-09T00:00:00"/>
    <x v="15"/>
    <n v="9995438"/>
    <x v="8"/>
    <x v="0"/>
    <n v="156727"/>
    <n v="41223"/>
    <n v="39910.11"/>
    <n v="41223"/>
    <n v="3.927"/>
    <n v="3.24"/>
    <x v="0"/>
    <n v="133562.51999999999"/>
    <n v="-28320.200999999994"/>
    <n v="-27418.245569999995"/>
    <x v="1"/>
    <x v="0"/>
    <x v="1"/>
    <x v="8"/>
    <x v="0"/>
    <x v="1"/>
    <x v="0"/>
    <n v="-26580.13"/>
    <n v="-27454.52"/>
    <x v="0"/>
    <x v="0"/>
    <x v="0"/>
    <n v="39910.11"/>
    <n v="26580.13"/>
    <n v="0"/>
    <x v="0"/>
    <m/>
  </r>
  <r>
    <n v="26851"/>
    <n v="709"/>
    <d v="2001-07-27T00:00:00"/>
    <x v="15"/>
    <n v="9994223"/>
    <x v="8"/>
    <x v="0"/>
    <n v="403037.81"/>
    <n v="110776"/>
    <n v="107247.95"/>
    <n v="110776"/>
    <n v="3.758"/>
    <n v="3.24"/>
    <x v="0"/>
    <n v="358914.24"/>
    <n v="-57381.967999999979"/>
    <n v="-55554.438099999978"/>
    <x v="1"/>
    <x v="0"/>
    <x v="1"/>
    <x v="8"/>
    <x v="0"/>
    <x v="1"/>
    <x v="0"/>
    <n v="-53302.23"/>
    <n v="-55055.67"/>
    <x v="0"/>
    <x v="2"/>
    <x v="0"/>
    <n v="107247.95"/>
    <n v="53302.23"/>
    <n v="0"/>
    <x v="0"/>
    <m/>
  </r>
  <r>
    <n v="27044"/>
    <n v="812"/>
    <d v="2001-08-06T00:00:00"/>
    <x v="15"/>
    <n v="9995738"/>
    <x v="8"/>
    <x v="0"/>
    <n v="382114.5"/>
    <n v="106041"/>
    <n v="102663.76"/>
    <n v="106041"/>
    <n v="3.722"/>
    <n v="3.24"/>
    <x v="0"/>
    <n v="343572.84"/>
    <n v="-51111.761999999973"/>
    <n v="-49483.932319999971"/>
    <x v="1"/>
    <x v="0"/>
    <x v="1"/>
    <x v="8"/>
    <x v="0"/>
    <x v="1"/>
    <x v="0"/>
    <n v="-47327.99"/>
    <n v="-48884.9"/>
    <x v="0"/>
    <x v="2"/>
    <x v="0"/>
    <n v="102663.76"/>
    <n v="47327.99"/>
    <n v="0"/>
    <x v="0"/>
    <m/>
  </r>
  <r>
    <n v="28058"/>
    <n v="782"/>
    <d v="2001-09-10T00:00:00"/>
    <x v="15"/>
    <n v="9995718"/>
    <x v="8"/>
    <x v="0"/>
    <n v="176364.33"/>
    <n v="46768"/>
    <n v="45278.51"/>
    <n v="46768"/>
    <n v="3.8950999999999998"/>
    <n v="3.24"/>
    <x v="0"/>
    <n v="151528.32000000001"/>
    <n v="-30637.71679999998"/>
    <n v="-29661.951900999982"/>
    <x v="1"/>
    <x v="0"/>
    <x v="1"/>
    <x v="8"/>
    <x v="0"/>
    <x v="1"/>
    <x v="0"/>
    <n v="-28711.1"/>
    <n v="-29655.59"/>
    <x v="0"/>
    <x v="2"/>
    <x v="0"/>
    <n v="45278.51"/>
    <n v="28711.1"/>
    <n v="0"/>
    <x v="0"/>
    <m/>
  </r>
  <r>
    <n v="28094"/>
    <n v="833"/>
    <d v="2001-09-18T00:00:00"/>
    <x v="15"/>
    <n v="9996554"/>
    <x v="8"/>
    <x v="0"/>
    <n v="23131.08"/>
    <n v="6600"/>
    <n v="6389.8"/>
    <n v="6600"/>
    <n v="3.62"/>
    <n v="3.24"/>
    <x v="0"/>
    <n v="21384"/>
    <n v="-2508"/>
    <n v="-2428.1239999999993"/>
    <x v="1"/>
    <x v="0"/>
    <x v="1"/>
    <x v="8"/>
    <x v="0"/>
    <x v="1"/>
    <x v="0"/>
    <n v="-2293.94"/>
    <n v="-2369.4"/>
    <x v="0"/>
    <x v="9"/>
    <x v="0"/>
    <n v="6389.8"/>
    <n v="2293.94"/>
    <n v="0"/>
    <x v="0"/>
    <m/>
  </r>
  <r>
    <n v="28096"/>
    <n v="833"/>
    <d v="2001-09-18T00:00:00"/>
    <x v="15"/>
    <n v="9996554"/>
    <x v="8"/>
    <x v="0"/>
    <n v="25433.67"/>
    <n v="7257"/>
    <n v="7025.88"/>
    <n v="7257"/>
    <n v="3.62"/>
    <n v="3.24"/>
    <x v="0"/>
    <n v="23512.68"/>
    <n v="-2757.66"/>
    <n v="-2669.8343999999993"/>
    <x v="1"/>
    <x v="0"/>
    <x v="1"/>
    <x v="8"/>
    <x v="0"/>
    <x v="1"/>
    <x v="0"/>
    <n v="-2522.29"/>
    <n v="-2605.2600000000002"/>
    <x v="0"/>
    <x v="10"/>
    <x v="0"/>
    <n v="7025.88"/>
    <n v="2522.29"/>
    <n v="0"/>
    <x v="0"/>
    <m/>
  </r>
  <r>
    <n v="28097"/>
    <n v="833"/>
    <d v="2001-09-18T00:00:00"/>
    <x v="15"/>
    <n v="9996554"/>
    <x v="8"/>
    <x v="0"/>
    <n v="224795.51"/>
    <n v="64141"/>
    <n v="62098.21"/>
    <n v="64141"/>
    <n v="3.62"/>
    <n v="3.24"/>
    <x v="0"/>
    <n v="207816.84"/>
    <n v="-24373.58"/>
    <n v="-23597.319799999994"/>
    <x v="1"/>
    <x v="0"/>
    <x v="1"/>
    <x v="8"/>
    <x v="0"/>
    <x v="1"/>
    <x v="0"/>
    <n v="-22293.26"/>
    <n v="-23026.62"/>
    <x v="0"/>
    <x v="0"/>
    <x v="0"/>
    <n v="62098.21"/>
    <n v="22293.26"/>
    <n v="0"/>
    <x v="0"/>
    <m/>
  </r>
  <r>
    <n v="28112"/>
    <n v="825"/>
    <d v="2001-09-18T00:00:00"/>
    <x v="15"/>
    <n v="9995961"/>
    <x v="8"/>
    <x v="0"/>
    <n v="841908.2"/>
    <n v="224820"/>
    <n v="217659.82"/>
    <n v="224820"/>
    <n v="3.8679999999999999"/>
    <n v="3.24"/>
    <x v="0"/>
    <n v="728416.8"/>
    <n v="-141186.96"/>
    <n v="-136690.36695999993"/>
    <x v="1"/>
    <x v="0"/>
    <x v="1"/>
    <x v="8"/>
    <x v="0"/>
    <x v="1"/>
    <x v="0"/>
    <n v="-132119.51"/>
    <n v="-136465.74"/>
    <x v="0"/>
    <x v="2"/>
    <x v="0"/>
    <n v="217659.82"/>
    <n v="132119.51"/>
    <n v="0"/>
    <x v="0"/>
    <m/>
  </r>
  <r>
    <n v="28132"/>
    <n v="844"/>
    <d v="2001-09-19T00:00:00"/>
    <x v="15"/>
    <n v="9996594"/>
    <x v="8"/>
    <x v="0"/>
    <n v="41589.379999999997"/>
    <n v="12964"/>
    <n v="12551.12"/>
    <n v="12964"/>
    <n v="3.3136000000000001"/>
    <n v="3.24"/>
    <x v="0"/>
    <n v="42003.360000000001"/>
    <n v="-954.15039999999851"/>
    <n v="-923.76243199999863"/>
    <x v="1"/>
    <x v="0"/>
    <x v="1"/>
    <x v="8"/>
    <x v="0"/>
    <x v="1"/>
    <x v="0"/>
    <n v="-660.19"/>
    <n v="-681.91"/>
    <x v="0"/>
    <x v="8"/>
    <x v="0"/>
    <n v="12551.12"/>
    <n v="660.19"/>
    <n v="0"/>
    <x v="0"/>
    <m/>
  </r>
  <r>
    <n v="28134"/>
    <n v="823"/>
    <d v="2001-09-19T00:00:00"/>
    <x v="15"/>
    <n v="9995777"/>
    <x v="8"/>
    <x v="0"/>
    <n v="403252.8"/>
    <n v="111309"/>
    <n v="107763.98"/>
    <n v="111309"/>
    <n v="3.742"/>
    <n v="3.24"/>
    <x v="0"/>
    <n v="360641.16"/>
    <n v="-55877.117999999973"/>
    <n v="-54097.517959999976"/>
    <x v="1"/>
    <x v="0"/>
    <x v="1"/>
    <x v="8"/>
    <x v="0"/>
    <x v="1"/>
    <x v="0"/>
    <n v="-51834.47"/>
    <n v="-53539.63"/>
    <x v="0"/>
    <x v="2"/>
    <x v="0"/>
    <n v="107763.98"/>
    <n v="51834.47"/>
    <n v="0"/>
    <x v="0"/>
    <m/>
  </r>
  <r>
    <n v="28136"/>
    <n v="856"/>
    <d v="2001-09-19T00:00:00"/>
    <x v="15"/>
    <n v="9996666"/>
    <x v="8"/>
    <x v="0"/>
    <n v="410312.39"/>
    <n v="125797"/>
    <n v="121790.56"/>
    <n v="125797"/>
    <n v="3.3690000000000002"/>
    <n v="3.24"/>
    <x v="0"/>
    <n v="407582.28"/>
    <n v="-16227.813"/>
    <n v="-15710.982239999999"/>
    <x v="1"/>
    <x v="0"/>
    <x v="1"/>
    <x v="8"/>
    <x v="0"/>
    <x v="1"/>
    <x v="0"/>
    <n v="-13153.38"/>
    <n v="-13586.08"/>
    <x v="0"/>
    <x v="0"/>
    <x v="0"/>
    <n v="121790.56"/>
    <n v="13153.38"/>
    <n v="0"/>
    <x v="0"/>
    <m/>
  </r>
  <r>
    <n v="28137"/>
    <n v="856"/>
    <d v="2001-09-19T00:00:00"/>
    <x v="15"/>
    <n v="9996666"/>
    <x v="8"/>
    <x v="0"/>
    <n v="8708.75"/>
    <n v="2670"/>
    <n v="2584.96"/>
    <n v="2670"/>
    <n v="3.3690000000000002"/>
    <n v="3.24"/>
    <x v="0"/>
    <n v="8650.7999999999993"/>
    <n v="-344.43"/>
    <n v="-333.45983999999999"/>
    <x v="1"/>
    <x v="0"/>
    <x v="1"/>
    <x v="8"/>
    <x v="0"/>
    <x v="1"/>
    <x v="0"/>
    <n v="-279.18"/>
    <n v="-288.36"/>
    <x v="0"/>
    <x v="10"/>
    <x v="0"/>
    <n v="2584.96"/>
    <n v="279.18"/>
    <n v="0"/>
    <x v="0"/>
    <m/>
  </r>
  <r>
    <n v="28139"/>
    <n v="856"/>
    <d v="2001-09-19T00:00:00"/>
    <x v="15"/>
    <n v="9996666"/>
    <x v="8"/>
    <x v="0"/>
    <n v="175835.12"/>
    <n v="53909"/>
    <n v="52192.08"/>
    <n v="53909"/>
    <n v="3.3690000000000002"/>
    <n v="3.24"/>
    <x v="0"/>
    <n v="174665.16"/>
    <n v="-6954.2610000000004"/>
    <n v="-6732.7783200000003"/>
    <x v="1"/>
    <x v="0"/>
    <x v="1"/>
    <x v="8"/>
    <x v="0"/>
    <x v="1"/>
    <x v="0"/>
    <n v="-5636.74"/>
    <n v="-5822.17"/>
    <x v="0"/>
    <x v="4"/>
    <x v="0"/>
    <n v="52192.08"/>
    <n v="5636.74"/>
    <n v="0"/>
    <x v="0"/>
    <m/>
  </r>
  <r>
    <n v="28140"/>
    <n v="856"/>
    <d v="2001-09-19T00:00:00"/>
    <x v="15"/>
    <n v="9996666"/>
    <x v="8"/>
    <x v="0"/>
    <n v="186765.08"/>
    <n v="57260"/>
    <n v="55436.36"/>
    <n v="57260"/>
    <n v="3.3690000000000002"/>
    <n v="3.24"/>
    <x v="0"/>
    <n v="185522.4"/>
    <n v="-7386.54"/>
    <n v="-7151.2904400000007"/>
    <x v="1"/>
    <x v="0"/>
    <x v="1"/>
    <x v="8"/>
    <x v="0"/>
    <x v="1"/>
    <x v="0"/>
    <n v="-5987.13"/>
    <n v="-6184.08"/>
    <x v="0"/>
    <x v="2"/>
    <x v="0"/>
    <n v="55436.36"/>
    <n v="5987.13"/>
    <n v="0"/>
    <x v="0"/>
    <m/>
  </r>
  <r>
    <n v="28142"/>
    <n v="856"/>
    <d v="2001-09-19T00:00:00"/>
    <x v="15"/>
    <n v="9996666"/>
    <x v="8"/>
    <x v="0"/>
    <n v="364397.4"/>
    <n v="111720"/>
    <n v="108161.89"/>
    <n v="111720"/>
    <n v="3.3690000000000002"/>
    <n v="3.24"/>
    <x v="0"/>
    <n v="361972.8"/>
    <n v="-14411.88"/>
    <n v="-13952.883810000001"/>
    <x v="1"/>
    <x v="0"/>
    <x v="1"/>
    <x v="8"/>
    <x v="0"/>
    <x v="1"/>
    <x v="0"/>
    <n v="-11681.48"/>
    <n v="-12065.76"/>
    <x v="0"/>
    <x v="9"/>
    <x v="0"/>
    <n v="108161.89"/>
    <n v="11681.48"/>
    <n v="0"/>
    <x v="0"/>
    <m/>
  </r>
  <r>
    <n v="28143"/>
    <n v="856"/>
    <d v="2001-09-19T00:00:00"/>
    <x v="15"/>
    <n v="9996666"/>
    <x v="8"/>
    <x v="0"/>
    <n v="11471.41"/>
    <n v="3517"/>
    <n v="3404.99"/>
    <n v="3517"/>
    <n v="3.3690000000000002"/>
    <n v="3.24"/>
    <x v="0"/>
    <n v="11395.08"/>
    <n v="-453.69300000000004"/>
    <n v="-439.24370999999996"/>
    <x v="1"/>
    <x v="0"/>
    <x v="1"/>
    <x v="8"/>
    <x v="0"/>
    <x v="1"/>
    <x v="0"/>
    <n v="-367.74"/>
    <n v="-379.84"/>
    <x v="0"/>
    <x v="5"/>
    <x v="0"/>
    <n v="3404.99"/>
    <n v="367.74"/>
    <n v="0"/>
    <x v="0"/>
    <m/>
  </r>
  <r>
    <n v="28144"/>
    <n v="856"/>
    <d v="2001-09-19T00:00:00"/>
    <x v="15"/>
    <n v="9996666"/>
    <x v="8"/>
    <x v="0"/>
    <n v="1722.18"/>
    <n v="528"/>
    <n v="511.18"/>
    <n v="528"/>
    <n v="3.3690000000000002"/>
    <n v="3.24"/>
    <x v="0"/>
    <n v="1710.72"/>
    <n v="-68.111999999999995"/>
    <n v="-65.942220000000006"/>
    <x v="1"/>
    <x v="0"/>
    <x v="1"/>
    <x v="8"/>
    <x v="0"/>
    <x v="1"/>
    <x v="0"/>
    <n v="-55.21"/>
    <n v="-57.02"/>
    <x v="0"/>
    <x v="6"/>
    <x v="0"/>
    <n v="511.18"/>
    <n v="55.21"/>
    <n v="0"/>
    <x v="0"/>
    <m/>
  </r>
  <r>
    <n v="28303"/>
    <n v="878"/>
    <d v="2001-09-24T00:00:00"/>
    <x v="15"/>
    <n v="9996818"/>
    <x v="8"/>
    <x v="0"/>
    <n v="49106.23"/>
    <n v="16346"/>
    <n v="15825.4"/>
    <n v="16346"/>
    <n v="3.1030000000000002"/>
    <n v="3.24"/>
    <x v="0"/>
    <n v="52961.04"/>
    <n v="2239.402"/>
    <n v="2168.0798"/>
    <x v="1"/>
    <x v="0"/>
    <x v="1"/>
    <x v="8"/>
    <x v="0"/>
    <x v="1"/>
    <x v="0"/>
    <n v="2500.41"/>
    <n v="2582.67"/>
    <x v="0"/>
    <x v="1"/>
    <x v="0"/>
    <n v="15825.4"/>
    <n v="-2500.41"/>
    <n v="0"/>
    <x v="0"/>
    <m/>
  </r>
  <r>
    <n v="25098"/>
    <n v="437"/>
    <d v="2001-06-07T00:00:00"/>
    <x v="16"/>
    <n v="9993933"/>
    <x v="0"/>
    <x v="0"/>
    <n v="39680.11"/>
    <n v="155181"/>
    <n v="149736.26999999999"/>
    <n v="155181"/>
    <n v="0.26500000000000001"/>
    <n v="0.19"/>
    <x v="0"/>
    <n v="29484.39"/>
    <n v="-11638.575000000003"/>
    <n v="-11230.22025"/>
    <x v="0"/>
    <x v="0"/>
    <x v="0"/>
    <x v="0"/>
    <x v="0"/>
    <x v="1"/>
    <x v="0"/>
    <n v="-13476.26"/>
    <n v="-13966.29"/>
    <x v="0"/>
    <x v="0"/>
    <x v="0"/>
    <n v="0"/>
    <n v="13476.26"/>
    <n v="149736.26999999999"/>
    <x v="0"/>
    <m/>
  </r>
  <r>
    <n v="20890"/>
    <m/>
    <d v="2000-11-06T00:00:00"/>
    <x v="16"/>
    <n v="319933"/>
    <x v="3"/>
    <x v="0"/>
    <n v="-0.36"/>
    <n v="15"/>
    <n v="14.47"/>
    <n v="15"/>
    <n v="-2.5000000000000001E-2"/>
    <n v="-0.01"/>
    <x v="0"/>
    <n v="-0.15"/>
    <n v="0.22500000000000001"/>
    <n v="0.21705000000000002"/>
    <x v="0"/>
    <x v="0"/>
    <x v="0"/>
    <x v="3"/>
    <x v="0"/>
    <x v="1"/>
    <x v="0"/>
    <n v="0.04"/>
    <n v="0.04"/>
    <x v="0"/>
    <x v="2"/>
    <x v="0"/>
    <n v="0"/>
    <n v="-0.04"/>
    <n v="14.47"/>
    <x v="0"/>
    <s v="Sonat Financial Buy - N73427.B Input as Physical s/b Financi"/>
  </r>
  <r>
    <n v="27284"/>
    <n v="824"/>
    <d v="2001-08-20T00:00:00"/>
    <x v="16"/>
    <n v="9995964"/>
    <x v="3"/>
    <x v="0"/>
    <n v="-3169.73"/>
    <n v="262799"/>
    <n v="253578.35"/>
    <n v="262799"/>
    <n v="-1.2500000000000001E-2"/>
    <n v="-0.01"/>
    <x v="0"/>
    <n v="-2627.99"/>
    <n v="656.99749999999995"/>
    <n v="633.94587500000011"/>
    <x v="0"/>
    <x v="0"/>
    <x v="0"/>
    <x v="3"/>
    <x v="0"/>
    <x v="1"/>
    <x v="0"/>
    <n v="-2535.7800000000002"/>
    <n v="-2627.99"/>
    <x v="0"/>
    <x v="2"/>
    <x v="0"/>
    <n v="0"/>
    <n v="2535.7800000000002"/>
    <n v="253578.35"/>
    <x v="0"/>
    <m/>
  </r>
  <r>
    <n v="9941"/>
    <m/>
    <d v="2000-07-07T00:00:00"/>
    <x v="16"/>
    <n v="319941"/>
    <x v="4"/>
    <x v="0"/>
    <n v="129.68"/>
    <n v="-3840"/>
    <n v="-3705.27"/>
    <n v="3840"/>
    <n v="-3.5000000000000003E-2"/>
    <n v="-0.05"/>
    <x v="0"/>
    <n v="192"/>
    <n v="57.6"/>
    <n v="55.579049999999995"/>
    <x v="0"/>
    <x v="0"/>
    <x v="0"/>
    <x v="4"/>
    <x v="0"/>
    <x v="0"/>
    <x v="0"/>
    <n v="111.16"/>
    <n v="115.2"/>
    <x v="0"/>
    <x v="0"/>
    <x v="0"/>
    <n v="0"/>
    <n v="-111.16"/>
    <n v="-3705.27"/>
    <x v="0"/>
    <s v="Tetco-ELA Sale Financial - N73425.A"/>
  </r>
  <r>
    <n v="9952"/>
    <m/>
    <d v="2000-07-07T00:00:00"/>
    <x v="16"/>
    <n v="319952"/>
    <x v="5"/>
    <x v="0"/>
    <n v="-100.74"/>
    <n v="3480"/>
    <n v="3357.9"/>
    <n v="3480"/>
    <n v="-0.03"/>
    <n v="0.36"/>
    <x v="0"/>
    <n v="1252.8"/>
    <n v="1357.2"/>
    <n v="1309.5810000000001"/>
    <x v="0"/>
    <x v="0"/>
    <x v="0"/>
    <x v="5"/>
    <x v="0"/>
    <x v="1"/>
    <x v="0"/>
    <n v="1309.58"/>
    <n v="1357.2"/>
    <x v="0"/>
    <x v="0"/>
    <x v="0"/>
    <n v="0"/>
    <n v="-1309.58"/>
    <n v="3357.9"/>
    <x v="0"/>
    <s v="TetcoM3 Buy Financial - N73425.8"/>
  </r>
  <r>
    <n v="27285"/>
    <n v="822"/>
    <d v="2001-08-20T00:00:00"/>
    <x v="16"/>
    <n v="9995965"/>
    <x v="6"/>
    <x v="0"/>
    <n v="4796.2"/>
    <n v="68560"/>
    <n v="66154.48"/>
    <n v="68560"/>
    <n v="7.2499999999999995E-2"/>
    <n v="7.0000000000000007E-2"/>
    <x v="0"/>
    <n v="4799.2"/>
    <n v="-171.39999999999921"/>
    <n v="-165.38619999999921"/>
    <x v="0"/>
    <x v="0"/>
    <x v="0"/>
    <x v="6"/>
    <x v="0"/>
    <x v="1"/>
    <x v="0"/>
    <n v="-1157.7"/>
    <n v="-1199.8"/>
    <x v="0"/>
    <x v="2"/>
    <x v="0"/>
    <n v="0"/>
    <n v="1157.7"/>
    <n v="66154.48"/>
    <x v="0"/>
    <m/>
  </r>
  <r>
    <n v="23886"/>
    <n v="393"/>
    <d v="2001-03-29T00:00:00"/>
    <x v="16"/>
    <n v="9992931"/>
    <x v="8"/>
    <x v="0"/>
    <n v="-408640.94"/>
    <n v="-100000"/>
    <n v="-96491.37"/>
    <n v="100000"/>
    <n v="4.2350000000000003"/>
    <n v="3.085"/>
    <x v="0"/>
    <n v="-308500"/>
    <n v="115000"/>
    <n v="110965.07550000004"/>
    <x v="1"/>
    <x v="0"/>
    <x v="1"/>
    <x v="8"/>
    <x v="0"/>
    <x v="0"/>
    <x v="0"/>
    <n v="107973.84"/>
    <n v="111900"/>
    <x v="0"/>
    <x v="1"/>
    <x v="0"/>
    <n v="-96491.37"/>
    <n v="-107973.84"/>
    <n v="0"/>
    <x v="0"/>
    <s v="DS #000393"/>
  </r>
  <r>
    <n v="24215"/>
    <n v="409"/>
    <d v="2001-04-18T00:00:00"/>
    <x v="16"/>
    <n v="9993176"/>
    <x v="8"/>
    <x v="0"/>
    <n v="-196131.87"/>
    <n v="-49492"/>
    <n v="-47755.51"/>
    <n v="49492"/>
    <n v="4.1070000000000002"/>
    <n v="3.085"/>
    <x v="0"/>
    <n v="-152682.82"/>
    <n v="50580.824000000015"/>
    <n v="48806.13122000001"/>
    <x v="1"/>
    <x v="0"/>
    <x v="1"/>
    <x v="8"/>
    <x v="0"/>
    <x v="0"/>
    <x v="0"/>
    <n v="47325.71"/>
    <n v="49046.57"/>
    <x v="0"/>
    <x v="1"/>
    <x v="0"/>
    <n v="-47755.51"/>
    <n v="-47325.71"/>
    <n v="0"/>
    <x v="0"/>
    <s v="DS #000409"/>
  </r>
  <r>
    <n v="24456"/>
    <n v="438"/>
    <d v="2001-04-26T00:00:00"/>
    <x v="16"/>
    <n v="9993420"/>
    <x v="8"/>
    <x v="0"/>
    <n v="-1444.77"/>
    <n v="-350"/>
    <n v="-337.72"/>
    <n v="350"/>
    <n v="4.2779999999999996"/>
    <n v="3.085"/>
    <x v="0"/>
    <n v="-1079.75"/>
    <n v="417.55"/>
    <n v="402.89995999999991"/>
    <x v="1"/>
    <x v="0"/>
    <x v="1"/>
    <x v="8"/>
    <x v="0"/>
    <x v="0"/>
    <x v="0"/>
    <n v="392.43"/>
    <n v="406.7"/>
    <x v="0"/>
    <x v="1"/>
    <x v="0"/>
    <n v="-337.72"/>
    <n v="-392.43"/>
    <n v="0"/>
    <x v="0"/>
    <s v="DS #0000438"/>
  </r>
  <r>
    <n v="28125"/>
    <n v="833"/>
    <d v="2001-09-19T00:00:00"/>
    <x v="16"/>
    <n v="9996553"/>
    <x v="8"/>
    <x v="0"/>
    <n v="-160191.9"/>
    <n v="-45861"/>
    <n v="-44251.91"/>
    <n v="45861"/>
    <n v="3.62"/>
    <n v="3.085"/>
    <x v="0"/>
    <n v="-141481.185"/>
    <n v="24535.635000000006"/>
    <n v="23674.771850000008"/>
    <x v="1"/>
    <x v="0"/>
    <x v="1"/>
    <x v="8"/>
    <x v="0"/>
    <x v="0"/>
    <x v="0"/>
    <n v="22302.959999999999"/>
    <n v="23113.94"/>
    <x v="0"/>
    <x v="4"/>
    <x v="0"/>
    <n v="-44251.91"/>
    <n v="-22302.959999999999"/>
    <n v="0"/>
    <x v="0"/>
    <m/>
  </r>
  <r>
    <n v="28126"/>
    <n v="833"/>
    <d v="2001-09-19T00:00:00"/>
    <x v="16"/>
    <n v="9996553"/>
    <x v="8"/>
    <x v="0"/>
    <n v="-129041.44"/>
    <n v="-36943"/>
    <n v="-35646.81"/>
    <n v="36943"/>
    <n v="3.62"/>
    <n v="3.085"/>
    <x v="0"/>
    <n v="-113969.155"/>
    <n v="19764.505000000005"/>
    <n v="19071.043350000004"/>
    <x v="1"/>
    <x v="0"/>
    <x v="1"/>
    <x v="8"/>
    <x v="0"/>
    <x v="0"/>
    <x v="0"/>
    <n v="17965.990000000002"/>
    <n v="18619.27"/>
    <x v="0"/>
    <x v="1"/>
    <x v="0"/>
    <n v="-35646.81"/>
    <n v="-17965.990000000002"/>
    <n v="0"/>
    <x v="0"/>
    <m/>
  </r>
  <r>
    <n v="28304"/>
    <n v="878"/>
    <d v="2001-09-24T00:00:00"/>
    <x v="16"/>
    <n v="9996818"/>
    <x v="8"/>
    <x v="0"/>
    <n v="-30910.58"/>
    <n v="-10885"/>
    <n v="-10503.09"/>
    <n v="10885"/>
    <n v="2.9430000000000001"/>
    <n v="3.085"/>
    <x v="0"/>
    <n v="-33580.224999999999"/>
    <n v="-1545.67"/>
    <n v="-1491.438779999999"/>
    <x v="1"/>
    <x v="0"/>
    <x v="1"/>
    <x v="8"/>
    <x v="0"/>
    <x v="0"/>
    <x v="0"/>
    <n v="-1817.03"/>
    <n v="-1883.1"/>
    <x v="0"/>
    <x v="2"/>
    <x v="0"/>
    <n v="-10503.09"/>
    <n v="1817.03"/>
    <n v="0"/>
    <x v="0"/>
    <m/>
  </r>
  <r>
    <n v="9918"/>
    <m/>
    <d v="2000-07-07T00:00:00"/>
    <x v="16"/>
    <n v="319918"/>
    <x v="8"/>
    <x v="0"/>
    <n v="34.17"/>
    <n v="15"/>
    <n v="14.47"/>
    <n v="15"/>
    <n v="2.3607999999999998"/>
    <n v="3.1"/>
    <x v="0"/>
    <n v="46.5"/>
    <n v="11.088000000000005"/>
    <n v="10.696224000000004"/>
    <x v="1"/>
    <x v="0"/>
    <x v="1"/>
    <x v="8"/>
    <x v="0"/>
    <x v="1"/>
    <x v="0"/>
    <n v="10.93"/>
    <n v="11.33"/>
    <x v="0"/>
    <x v="2"/>
    <x v="0"/>
    <n v="14.47"/>
    <n v="-10.93"/>
    <n v="0"/>
    <x v="0"/>
    <s v="Nymex Buy N73425.2"/>
  </r>
  <r>
    <n v="22571"/>
    <n v="295"/>
    <d v="2001-02-16T00:00:00"/>
    <x v="16"/>
    <n v="9991566"/>
    <x v="8"/>
    <x v="0"/>
    <n v="367029.03"/>
    <n v="85000"/>
    <n v="82017.66"/>
    <n v="85000"/>
    <n v="4.4749999999999996"/>
    <n v="3.1"/>
    <x v="0"/>
    <n v="263500"/>
    <n v="-116875"/>
    <n v="-112774.28249999997"/>
    <x v="1"/>
    <x v="0"/>
    <x v="1"/>
    <x v="8"/>
    <x v="0"/>
    <x v="1"/>
    <x v="0"/>
    <n v="-111462"/>
    <n v="-115515"/>
    <x v="0"/>
    <x v="0"/>
    <x v="0"/>
    <n v="82017.66"/>
    <n v="111462"/>
    <n v="0"/>
    <x v="0"/>
    <s v="DS #000295"/>
  </r>
  <r>
    <n v="22572"/>
    <n v="295"/>
    <d v="2001-02-16T00:00:00"/>
    <x v="16"/>
    <n v="9991566"/>
    <x v="8"/>
    <x v="0"/>
    <n v="237489.37"/>
    <n v="55000"/>
    <n v="53070.25"/>
    <n v="55000"/>
    <n v="4.4749999999999996"/>
    <n v="3.1"/>
    <x v="0"/>
    <n v="170500"/>
    <n v="-75625"/>
    <n v="-72971.593749999971"/>
    <x v="1"/>
    <x v="0"/>
    <x v="1"/>
    <x v="8"/>
    <x v="0"/>
    <x v="1"/>
    <x v="0"/>
    <n v="-72122.47"/>
    <n v="-74745"/>
    <x v="0"/>
    <x v="0"/>
    <x v="0"/>
    <n v="53070.25"/>
    <n v="72122.47"/>
    <n v="0"/>
    <x v="0"/>
    <s v="DS #000295"/>
  </r>
  <r>
    <n v="23777"/>
    <n v="347"/>
    <d v="2001-03-19T00:00:00"/>
    <x v="16"/>
    <n v="9992814"/>
    <x v="8"/>
    <x v="0"/>
    <n v="141627.06"/>
    <n v="34158"/>
    <n v="32959.519999999997"/>
    <n v="34158"/>
    <n v="4.2969999999999997"/>
    <n v="3.1"/>
    <x v="0"/>
    <n v="105889.8"/>
    <n v="-40887.125999999989"/>
    <n v="-39452.545439999987"/>
    <x v="1"/>
    <x v="0"/>
    <x v="1"/>
    <x v="8"/>
    <x v="0"/>
    <x v="1"/>
    <x v="0"/>
    <n v="-38925.19"/>
    <n v="-40340.6"/>
    <x v="0"/>
    <x v="2"/>
    <x v="0"/>
    <n v="32959.519999999997"/>
    <n v="38925.19"/>
    <n v="0"/>
    <x v="0"/>
    <s v="DS #000347"/>
  </r>
  <r>
    <n v="23778"/>
    <n v="347"/>
    <d v="2001-03-19T00:00:00"/>
    <x v="16"/>
    <n v="9992814"/>
    <x v="8"/>
    <x v="0"/>
    <n v="105728.97"/>
    <n v="25500"/>
    <n v="24605.3"/>
    <n v="25500"/>
    <n v="4.2969999999999997"/>
    <n v="3.1"/>
    <x v="0"/>
    <n v="79050"/>
    <n v="-30523.5"/>
    <n v="-29452.544099999988"/>
    <x v="1"/>
    <x v="0"/>
    <x v="1"/>
    <x v="8"/>
    <x v="0"/>
    <x v="1"/>
    <x v="0"/>
    <n v="-29058.86"/>
    <n v="-30115.5"/>
    <x v="0"/>
    <x v="0"/>
    <x v="0"/>
    <n v="24605.3"/>
    <n v="29058.86"/>
    <n v="0"/>
    <x v="0"/>
    <s v="DS #000347"/>
  </r>
  <r>
    <n v="23779"/>
    <n v="347"/>
    <d v="2001-03-19T00:00:00"/>
    <x v="16"/>
    <n v="9992814"/>
    <x v="8"/>
    <x v="0"/>
    <n v="4975.4799999999996"/>
    <n v="1200"/>
    <n v="1157.9000000000001"/>
    <n v="1200"/>
    <n v="4.2969999999999997"/>
    <n v="3.1"/>
    <x v="0"/>
    <n v="3720"/>
    <n v="-1436.4"/>
    <n v="-1386.0062999999996"/>
    <x v="1"/>
    <x v="0"/>
    <x v="1"/>
    <x v="8"/>
    <x v="0"/>
    <x v="1"/>
    <x v="0"/>
    <n v="-1367.48"/>
    <n v="-1417.2"/>
    <x v="0"/>
    <x v="0"/>
    <x v="0"/>
    <n v="1157.9000000000001"/>
    <n v="1367.48"/>
    <n v="0"/>
    <x v="0"/>
    <s v="DS #000347"/>
  </r>
  <r>
    <n v="23784"/>
    <n v="347"/>
    <d v="2001-03-19T00:00:00"/>
    <x v="16"/>
    <n v="9992814"/>
    <x v="8"/>
    <x v="0"/>
    <n v="258310.38"/>
    <n v="62300"/>
    <n v="60114.12"/>
    <n v="62300"/>
    <n v="4.2969999999999997"/>
    <n v="3.1"/>
    <x v="0"/>
    <n v="193130"/>
    <n v="-74573.100000000006"/>
    <n v="-71956.601639999979"/>
    <x v="1"/>
    <x v="0"/>
    <x v="1"/>
    <x v="8"/>
    <x v="0"/>
    <x v="1"/>
    <x v="0"/>
    <n v="-70994.78"/>
    <n v="-73576.3"/>
    <x v="0"/>
    <x v="0"/>
    <x v="0"/>
    <n v="60114.12"/>
    <n v="70994.78"/>
    <n v="0"/>
    <x v="0"/>
    <s v="DS #000347"/>
  </r>
  <r>
    <n v="23785"/>
    <n v="347"/>
    <d v="2001-03-19T00:00:00"/>
    <x v="16"/>
    <n v="9992814"/>
    <x v="8"/>
    <x v="0"/>
    <n v="91217.15"/>
    <n v="22000"/>
    <n v="21228.1"/>
    <n v="22000"/>
    <n v="4.2969999999999997"/>
    <n v="3.1"/>
    <x v="0"/>
    <n v="68200"/>
    <n v="-26334"/>
    <n v="-25410.035699999989"/>
    <x v="1"/>
    <x v="0"/>
    <x v="1"/>
    <x v="8"/>
    <x v="0"/>
    <x v="1"/>
    <x v="0"/>
    <n v="-25070.39"/>
    <n v="-25982"/>
    <x v="0"/>
    <x v="2"/>
    <x v="0"/>
    <n v="21228.1"/>
    <n v="25070.39"/>
    <n v="0"/>
    <x v="0"/>
    <s v="DS #000347"/>
  </r>
  <r>
    <n v="23801"/>
    <n v="348"/>
    <d v="2001-03-19T00:00:00"/>
    <x v="16"/>
    <n v="9992815"/>
    <x v="8"/>
    <x v="0"/>
    <n v="9223.94"/>
    <n v="2182"/>
    <n v="2105.44"/>
    <n v="2182"/>
    <n v="4.3810000000000002"/>
    <n v="3.1"/>
    <x v="0"/>
    <n v="6764.2"/>
    <n v="-2795.1420000000003"/>
    <n v="-2697.0686400000004"/>
    <x v="1"/>
    <x v="0"/>
    <x v="1"/>
    <x v="8"/>
    <x v="0"/>
    <x v="1"/>
    <x v="0"/>
    <n v="-2663.38"/>
    <n v="-2760.23"/>
    <x v="0"/>
    <x v="2"/>
    <x v="0"/>
    <n v="2105.44"/>
    <n v="2663.38"/>
    <n v="0"/>
    <x v="0"/>
    <s v="DS #000348"/>
  </r>
  <r>
    <n v="23914"/>
    <n v="359"/>
    <d v="2001-03-30T00:00:00"/>
    <x v="16"/>
    <n v="9992882"/>
    <x v="8"/>
    <x v="0"/>
    <n v="37763.120000000003"/>
    <n v="9093"/>
    <n v="8773.9599999999991"/>
    <n v="9093"/>
    <n v="4.3040000000000003"/>
    <n v="3.1"/>
    <x v="0"/>
    <n v="28188.3"/>
    <n v="-10947.972000000002"/>
    <n v="-10563.84784"/>
    <x v="1"/>
    <x v="0"/>
    <x v="1"/>
    <x v="8"/>
    <x v="0"/>
    <x v="1"/>
    <x v="0"/>
    <n v="-10423.459999999999"/>
    <n v="-10802.48"/>
    <x v="0"/>
    <x v="2"/>
    <x v="0"/>
    <n v="8773.9599999999991"/>
    <n v="10423.459999999999"/>
    <n v="0"/>
    <x v="0"/>
    <s v="DS #000359"/>
  </r>
  <r>
    <n v="24140"/>
    <n v="404"/>
    <d v="2001-04-11T00:00:00"/>
    <x v="16"/>
    <n v="9993134"/>
    <x v="8"/>
    <x v="0"/>
    <n v="139286.54999999999"/>
    <n v="34353"/>
    <n v="33147.68"/>
    <n v="34353"/>
    <n v="4.202"/>
    <n v="3.1"/>
    <x v="0"/>
    <n v="106494.3"/>
    <n v="-37857.005999999994"/>
    <n v="-36528.743359999993"/>
    <x v="1"/>
    <x v="0"/>
    <x v="1"/>
    <x v="8"/>
    <x v="0"/>
    <x v="1"/>
    <x v="0"/>
    <n v="-35998.379999999997"/>
    <n v="-37307.360000000001"/>
    <x v="0"/>
    <x v="0"/>
    <x v="0"/>
    <n v="33147.68"/>
    <n v="35998.379999999997"/>
    <n v="0"/>
    <x v="0"/>
    <s v="DS #000404"/>
  </r>
  <r>
    <n v="24193"/>
    <n v="408"/>
    <d v="2001-04-17T00:00:00"/>
    <x v="16"/>
    <n v="9993174"/>
    <x v="8"/>
    <x v="0"/>
    <n v="173435.49"/>
    <n v="41937"/>
    <n v="40465.58"/>
    <n v="41937"/>
    <n v="4.2859999999999996"/>
    <n v="3.1"/>
    <x v="0"/>
    <n v="130004.7"/>
    <n v="-49737.281999999977"/>
    <n v="-47992.177879999981"/>
    <x v="1"/>
    <x v="0"/>
    <x v="1"/>
    <x v="8"/>
    <x v="0"/>
    <x v="1"/>
    <x v="0"/>
    <n v="-47344.73"/>
    <n v="-49066.29"/>
    <x v="0"/>
    <x v="0"/>
    <x v="0"/>
    <n v="40465.58"/>
    <n v="47344.73"/>
    <n v="0"/>
    <x v="0"/>
    <s v="DS #000408"/>
  </r>
  <r>
    <n v="24224"/>
    <n v="412"/>
    <d v="2001-04-18T00:00:00"/>
    <x v="16"/>
    <n v="9993198"/>
    <x v="8"/>
    <x v="0"/>
    <n v="136605.89000000001"/>
    <n v="33983"/>
    <n v="32790.660000000003"/>
    <n v="33983"/>
    <n v="4.1660000000000004"/>
    <n v="3.1"/>
    <x v="0"/>
    <n v="105347.3"/>
    <n v="-36225.878000000012"/>
    <n v="-34954.843560000016"/>
    <x v="1"/>
    <x v="0"/>
    <x v="1"/>
    <x v="8"/>
    <x v="0"/>
    <x v="1"/>
    <x v="0"/>
    <n v="-34430.19"/>
    <n v="-35682.15"/>
    <x v="0"/>
    <x v="2"/>
    <x v="0"/>
    <n v="32790.660000000003"/>
    <n v="34430.19"/>
    <n v="0"/>
    <x v="0"/>
    <s v="DS#000412"/>
  </r>
  <r>
    <n v="24448"/>
    <n v="404"/>
    <d v="2001-04-26T00:00:00"/>
    <x v="16"/>
    <n v="9993133"/>
    <x v="8"/>
    <x v="0"/>
    <n v="125691.58"/>
    <n v="31000"/>
    <n v="29912.32"/>
    <n v="31000"/>
    <n v="4.202"/>
    <n v="3.1"/>
    <x v="0"/>
    <n v="96100"/>
    <n v="-34162"/>
    <n v="-32963.376639999995"/>
    <x v="1"/>
    <x v="0"/>
    <x v="1"/>
    <x v="8"/>
    <x v="0"/>
    <x v="1"/>
    <x v="0"/>
    <n v="-32484.78"/>
    <n v="-33666"/>
    <x v="0"/>
    <x v="2"/>
    <x v="0"/>
    <n v="29912.32"/>
    <n v="32484.78"/>
    <n v="0"/>
    <x v="0"/>
    <s v="DS #000404"/>
  </r>
  <r>
    <n v="24455"/>
    <n v="438"/>
    <d v="2001-04-26T00:00:00"/>
    <x v="16"/>
    <n v="9993420"/>
    <x v="8"/>
    <x v="0"/>
    <n v="30269.9"/>
    <n v="7333"/>
    <n v="7075.71"/>
    <n v="7333"/>
    <n v="4.2779999999999996"/>
    <n v="3.1"/>
    <x v="0"/>
    <n v="22732.3"/>
    <n v="-8638.2739999999958"/>
    <n v="-8335.1863799999956"/>
    <x v="1"/>
    <x v="0"/>
    <x v="1"/>
    <x v="8"/>
    <x v="0"/>
    <x v="1"/>
    <x v="0"/>
    <n v="-8221.98"/>
    <n v="-8520.9500000000007"/>
    <x v="0"/>
    <x v="0"/>
    <x v="0"/>
    <n v="7075.71"/>
    <n v="8221.98"/>
    <n v="0"/>
    <x v="0"/>
    <s v="DS #000438"/>
  </r>
  <r>
    <n v="24533"/>
    <n v="451"/>
    <d v="2001-05-07T00:00:00"/>
    <x v="16"/>
    <n v="9993481"/>
    <x v="8"/>
    <x v="0"/>
    <n v="416842.7"/>
    <n v="100000"/>
    <n v="96491.37"/>
    <n v="100000"/>
    <n v="4.32"/>
    <n v="3.1"/>
    <x v="0"/>
    <n v="310000"/>
    <n v="-122000"/>
    <n v="-117719.47140000001"/>
    <x v="1"/>
    <x v="0"/>
    <x v="1"/>
    <x v="8"/>
    <x v="0"/>
    <x v="1"/>
    <x v="0"/>
    <n v="-116175.6"/>
    <n v="-120400"/>
    <x v="0"/>
    <x v="1"/>
    <x v="0"/>
    <n v="96491.37"/>
    <n v="116175.6"/>
    <n v="0"/>
    <x v="0"/>
    <s v="DS #000451"/>
  </r>
  <r>
    <n v="24748"/>
    <n v="529"/>
    <d v="2001-05-17T00:00:00"/>
    <x v="16"/>
    <n v="9993675"/>
    <x v="8"/>
    <x v="0"/>
    <n v="255969.29"/>
    <n v="66055"/>
    <n v="63737.37"/>
    <n v="66055"/>
    <n v="4.016"/>
    <n v="3.1"/>
    <x v="0"/>
    <n v="204770.5"/>
    <n v="-60506.38"/>
    <n v="-58383.430919999999"/>
    <x v="1"/>
    <x v="0"/>
    <x v="1"/>
    <x v="8"/>
    <x v="0"/>
    <x v="1"/>
    <x v="0"/>
    <n v="-57363.63"/>
    <n v="-59449.5"/>
    <x v="0"/>
    <x v="0"/>
    <x v="0"/>
    <n v="63737.37"/>
    <n v="57363.63"/>
    <n v="0"/>
    <x v="0"/>
    <m/>
  </r>
  <r>
    <n v="24830"/>
    <n v="538"/>
    <d v="2001-05-23T00:00:00"/>
    <x v="16"/>
    <n v="9993714"/>
    <x v="8"/>
    <x v="0"/>
    <n v="4689480.3899999997"/>
    <n v="1200000"/>
    <n v="1157896.3899999999"/>
    <n v="1200000"/>
    <n v="4.05"/>
    <n v="3.1"/>
    <x v="0"/>
    <n v="3720000"/>
    <n v="-1140000"/>
    <n v="-1100001.5704999997"/>
    <x v="1"/>
    <x v="0"/>
    <x v="1"/>
    <x v="8"/>
    <x v="0"/>
    <x v="1"/>
    <x v="0"/>
    <n v="-1081475.23"/>
    <n v="-1120800"/>
    <x v="0"/>
    <x v="11"/>
    <x v="0"/>
    <n v="1157896.3899999999"/>
    <n v="1081475.23"/>
    <n v="0"/>
    <x v="0"/>
    <m/>
  </r>
  <r>
    <n v="24869"/>
    <n v="549"/>
    <d v="2001-05-24T00:00:00"/>
    <x v="16"/>
    <n v="9993753"/>
    <x v="8"/>
    <x v="0"/>
    <n v="51076.160000000003"/>
    <n v="13000"/>
    <n v="12543.88"/>
    <n v="13000"/>
    <n v="4.0717999999999996"/>
    <n v="3.1"/>
    <x v="0"/>
    <n v="40300"/>
    <n v="-12633.4"/>
    <n v="-12190.142583999994"/>
    <x v="1"/>
    <x v="0"/>
    <x v="1"/>
    <x v="8"/>
    <x v="0"/>
    <x v="1"/>
    <x v="0"/>
    <n v="-11989.44"/>
    <n v="-12425.4"/>
    <x v="0"/>
    <x v="2"/>
    <x v="0"/>
    <n v="12543.88"/>
    <n v="11989.44"/>
    <n v="0"/>
    <x v="0"/>
    <m/>
  </r>
  <r>
    <n v="24870"/>
    <n v="549"/>
    <d v="2001-05-24T00:00:00"/>
    <x v="16"/>
    <n v="9993754"/>
    <x v="8"/>
    <x v="0"/>
    <n v="179190.89"/>
    <n v="45608"/>
    <n v="44007.78"/>
    <n v="45608"/>
    <n v="4.0717999999999996"/>
    <n v="3.1"/>
    <x v="0"/>
    <n v="141384.79999999999"/>
    <n v="-44321.854399999982"/>
    <n v="-42766.760603999981"/>
    <x v="1"/>
    <x v="0"/>
    <x v="1"/>
    <x v="8"/>
    <x v="0"/>
    <x v="1"/>
    <x v="0"/>
    <n v="-42062.64"/>
    <n v="-43592.13"/>
    <x v="0"/>
    <x v="0"/>
    <x v="0"/>
    <n v="44007.78"/>
    <n v="42062.64"/>
    <n v="0"/>
    <x v="0"/>
    <m/>
  </r>
  <r>
    <n v="25038"/>
    <n v="596"/>
    <d v="2001-06-04T00:00:00"/>
    <x v="16"/>
    <n v="9993895"/>
    <x v="8"/>
    <x v="0"/>
    <n v="68367.899999999994"/>
    <n v="18553"/>
    <n v="17902.04"/>
    <n v="18553"/>
    <n v="3.819"/>
    <n v="3.1"/>
    <x v="0"/>
    <n v="57514.3"/>
    <n v="-13339.606999999998"/>
    <n v="-12871.566759999998"/>
    <x v="1"/>
    <x v="0"/>
    <x v="1"/>
    <x v="8"/>
    <x v="0"/>
    <x v="1"/>
    <x v="0"/>
    <n v="-12585.14"/>
    <n v="-13042.76"/>
    <x v="0"/>
    <x v="4"/>
    <x v="0"/>
    <n v="17902.04"/>
    <n v="12585.14"/>
    <n v="0"/>
    <x v="0"/>
    <m/>
  </r>
  <r>
    <n v="25059"/>
    <n v="479"/>
    <d v="2001-06-06T00:00:00"/>
    <x v="16"/>
    <n v="9993568"/>
    <x v="8"/>
    <x v="0"/>
    <n v="178829.27"/>
    <n v="46872"/>
    <n v="45227.43"/>
    <n v="46872"/>
    <n v="3.9540000000000002"/>
    <n v="3.1"/>
    <x v="0"/>
    <n v="145303.20000000001"/>
    <n v="-40028.688000000002"/>
    <n v="-38624.225220000008"/>
    <x v="1"/>
    <x v="0"/>
    <x v="1"/>
    <x v="8"/>
    <x v="0"/>
    <x v="1"/>
    <x v="0"/>
    <n v="-37900.589999999997"/>
    <n v="-39278.74"/>
    <x v="0"/>
    <x v="0"/>
    <x v="0"/>
    <n v="45227.43"/>
    <n v="37900.589999999997"/>
    <n v="0"/>
    <x v="0"/>
    <s v="DS #000479"/>
  </r>
  <r>
    <n v="25070"/>
    <n v="593"/>
    <d v="2001-06-06T00:00:00"/>
    <x v="16"/>
    <n v="9993887"/>
    <x v="8"/>
    <x v="0"/>
    <n v="90693.05"/>
    <n v="23179"/>
    <n v="22365.73"/>
    <n v="23179"/>
    <n v="4.0549999999999997"/>
    <n v="3.1"/>
    <x v="0"/>
    <n v="71854.899999999994"/>
    <n v="-22135.944999999992"/>
    <n v="-21359.27214999999"/>
    <x v="1"/>
    <x v="0"/>
    <x v="1"/>
    <x v="8"/>
    <x v="0"/>
    <x v="1"/>
    <x v="0"/>
    <n v="-21001.42"/>
    <n v="-21765.08"/>
    <x v="0"/>
    <x v="1"/>
    <x v="0"/>
    <n v="22365.73"/>
    <n v="21001.42"/>
    <n v="0"/>
    <x v="0"/>
    <m/>
  </r>
  <r>
    <n v="25071"/>
    <n v="445"/>
    <d v="2001-06-06T00:00:00"/>
    <x v="16"/>
    <n v="9993440"/>
    <x v="8"/>
    <x v="0"/>
    <n v="101157.19"/>
    <n v="24872"/>
    <n v="23999.33"/>
    <n v="24872"/>
    <n v="4.2149999999999999"/>
    <n v="3.1"/>
    <x v="0"/>
    <n v="77103.199999999997"/>
    <n v="-27732.28"/>
    <n v="-26759.252949999995"/>
    <x v="1"/>
    <x v="0"/>
    <x v="1"/>
    <x v="8"/>
    <x v="0"/>
    <x v="1"/>
    <x v="0"/>
    <n v="-26375.27"/>
    <n v="-27334.33"/>
    <x v="0"/>
    <x v="0"/>
    <x v="0"/>
    <n v="23999.33"/>
    <n v="26375.27"/>
    <n v="0"/>
    <x v="0"/>
    <s v="DS #000445"/>
  </r>
  <r>
    <n v="25181"/>
    <n v="621"/>
    <d v="2001-06-13T00:00:00"/>
    <x v="16"/>
    <n v="9994009"/>
    <x v="8"/>
    <x v="0"/>
    <n v="107333.77"/>
    <n v="28442"/>
    <n v="27444.07"/>
    <n v="28442"/>
    <n v="3.911"/>
    <n v="3.1"/>
    <x v="0"/>
    <n v="88170.2"/>
    <n v="-23066.462"/>
    <n v="-22257.140769999998"/>
    <x v="1"/>
    <x v="0"/>
    <x v="1"/>
    <x v="8"/>
    <x v="0"/>
    <x v="1"/>
    <x v="0"/>
    <n v="-21818.04"/>
    <n v="-22611.39"/>
    <x v="0"/>
    <x v="0"/>
    <x v="0"/>
    <n v="27444.07"/>
    <n v="21818.04"/>
    <n v="0"/>
    <x v="0"/>
    <m/>
  </r>
  <r>
    <n v="25182"/>
    <n v="621"/>
    <d v="2001-06-13T00:00:00"/>
    <x v="16"/>
    <n v="9994008"/>
    <x v="8"/>
    <x v="0"/>
    <n v="123530.83"/>
    <n v="32734"/>
    <n v="31585.48"/>
    <n v="32734"/>
    <n v="3.911"/>
    <n v="3.1"/>
    <x v="0"/>
    <n v="101475.4"/>
    <n v="-26547.273999999998"/>
    <n v="-25615.824279999997"/>
    <x v="1"/>
    <x v="0"/>
    <x v="1"/>
    <x v="8"/>
    <x v="0"/>
    <x v="1"/>
    <x v="0"/>
    <n v="-25110.46"/>
    <n v="-26023.53"/>
    <x v="0"/>
    <x v="2"/>
    <x v="0"/>
    <n v="31585.48"/>
    <n v="25110.46"/>
    <n v="0"/>
    <x v="0"/>
    <m/>
  </r>
  <r>
    <n v="26646"/>
    <n v="725"/>
    <d v="2001-07-09T00:00:00"/>
    <x v="16"/>
    <n v="9995438"/>
    <x v="8"/>
    <x v="0"/>
    <n v="130026.99"/>
    <n v="36698"/>
    <n v="35410.400000000001"/>
    <n v="36698"/>
    <n v="3.6720000000000002"/>
    <n v="3.1"/>
    <x v="0"/>
    <n v="113763.8"/>
    <n v="-20991.256000000001"/>
    <n v="-20254.748800000005"/>
    <x v="1"/>
    <x v="0"/>
    <x v="1"/>
    <x v="8"/>
    <x v="0"/>
    <x v="1"/>
    <x v="0"/>
    <n v="-19688.18"/>
    <n v="-20404.09"/>
    <x v="0"/>
    <x v="0"/>
    <x v="0"/>
    <n v="35410.400000000001"/>
    <n v="19688.18"/>
    <n v="0"/>
    <x v="0"/>
    <m/>
  </r>
  <r>
    <n v="26851"/>
    <n v="709"/>
    <d v="2001-07-27T00:00:00"/>
    <x v="16"/>
    <n v="9994223"/>
    <x v="8"/>
    <x v="0"/>
    <n v="172512.96"/>
    <n v="51822"/>
    <n v="50003.76"/>
    <n v="51822"/>
    <n v="3.45"/>
    <n v="3.1"/>
    <x v="0"/>
    <n v="160648.20000000001"/>
    <n v="-18137.7"/>
    <n v="-17501.316000000006"/>
    <x v="1"/>
    <x v="0"/>
    <x v="1"/>
    <x v="8"/>
    <x v="0"/>
    <x v="1"/>
    <x v="0"/>
    <n v="-16701.25"/>
    <n v="-17308.55"/>
    <x v="0"/>
    <x v="2"/>
    <x v="0"/>
    <n v="50003.76"/>
    <n v="16701.25"/>
    <n v="0"/>
    <x v="0"/>
    <m/>
  </r>
  <r>
    <n v="27044"/>
    <n v="812"/>
    <d v="2001-08-06T00:00:00"/>
    <x v="16"/>
    <n v="9995738"/>
    <x v="8"/>
    <x v="0"/>
    <n v="183724.05"/>
    <n v="54448"/>
    <n v="52537.62"/>
    <n v="54448"/>
    <n v="3.4969999999999999"/>
    <n v="3.1"/>
    <x v="0"/>
    <n v="168788.8"/>
    <n v="-21615.855999999989"/>
    <n v="-20857.43513999999"/>
    <x v="1"/>
    <x v="0"/>
    <x v="1"/>
    <x v="8"/>
    <x v="0"/>
    <x v="1"/>
    <x v="0"/>
    <n v="-20016.830000000002"/>
    <n v="-20744.689999999999"/>
    <x v="0"/>
    <x v="2"/>
    <x v="0"/>
    <n v="52537.62"/>
    <n v="20016.830000000002"/>
    <n v="0"/>
    <x v="0"/>
    <m/>
  </r>
  <r>
    <n v="28058"/>
    <n v="782"/>
    <d v="2001-09-10T00:00:00"/>
    <x v="16"/>
    <n v="9995718"/>
    <x v="8"/>
    <x v="0"/>
    <n v="99217.9"/>
    <n v="27941"/>
    <n v="26960.65"/>
    <n v="27941"/>
    <n v="3.6800999999999999"/>
    <n v="3.1"/>
    <x v="0"/>
    <n v="86617.1"/>
    <n v="-16208.574099999996"/>
    <n v="-15639.873064999996"/>
    <x v="1"/>
    <x v="0"/>
    <x v="1"/>
    <x v="8"/>
    <x v="0"/>
    <x v="1"/>
    <x v="0"/>
    <n v="-15208.5"/>
    <n v="-15761.52"/>
    <x v="0"/>
    <x v="2"/>
    <x v="0"/>
    <n v="26960.65"/>
    <n v="15208.5"/>
    <n v="0"/>
    <x v="0"/>
    <m/>
  </r>
  <r>
    <n v="28094"/>
    <n v="833"/>
    <d v="2001-09-18T00:00:00"/>
    <x v="16"/>
    <n v="9996554"/>
    <x v="8"/>
    <x v="0"/>
    <n v="12924.05"/>
    <n v="3700"/>
    <n v="3570.18"/>
    <n v="3700"/>
    <n v="3.62"/>
    <n v="3.1"/>
    <x v="0"/>
    <n v="11470"/>
    <n v="-1924"/>
    <n v="-1856.4936"/>
    <x v="1"/>
    <x v="0"/>
    <x v="1"/>
    <x v="8"/>
    <x v="0"/>
    <x v="1"/>
    <x v="0"/>
    <n v="-1799.37"/>
    <n v="-1864.8"/>
    <x v="0"/>
    <x v="9"/>
    <x v="0"/>
    <n v="3570.18"/>
    <n v="1799.37"/>
    <n v="0"/>
    <x v="0"/>
    <m/>
  </r>
  <r>
    <n v="28096"/>
    <n v="833"/>
    <d v="2001-09-18T00:00:00"/>
    <x v="16"/>
    <n v="9996554"/>
    <x v="8"/>
    <x v="0"/>
    <n v="14433.02"/>
    <n v="4132"/>
    <n v="3987.02"/>
    <n v="4132"/>
    <n v="3.62"/>
    <n v="3.1"/>
    <x v="0"/>
    <n v="12809.2"/>
    <n v="-2148.64"/>
    <n v="-2073.2503999999999"/>
    <x v="1"/>
    <x v="0"/>
    <x v="1"/>
    <x v="8"/>
    <x v="0"/>
    <x v="1"/>
    <x v="0"/>
    <n v="-2009.46"/>
    <n v="-2082.5300000000002"/>
    <x v="0"/>
    <x v="10"/>
    <x v="0"/>
    <n v="3987.02"/>
    <n v="2009.46"/>
    <n v="0"/>
    <x v="0"/>
    <m/>
  </r>
  <r>
    <n v="28097"/>
    <n v="833"/>
    <d v="2001-09-18T00:00:00"/>
    <x v="16"/>
    <n v="9996554"/>
    <x v="8"/>
    <x v="0"/>
    <n v="146817.25"/>
    <n v="42032"/>
    <n v="40557.25"/>
    <n v="42032"/>
    <n v="3.62"/>
    <n v="3.1"/>
    <x v="0"/>
    <n v="130299.2"/>
    <n v="-21856.639999999999"/>
    <n v="-21089.77"/>
    <x v="1"/>
    <x v="0"/>
    <x v="1"/>
    <x v="8"/>
    <x v="0"/>
    <x v="1"/>
    <x v="0"/>
    <n v="-20440.849999999999"/>
    <n v="-21184.13"/>
    <x v="0"/>
    <x v="0"/>
    <x v="0"/>
    <n v="40557.25"/>
    <n v="20440.849999999999"/>
    <n v="0"/>
    <x v="0"/>
    <m/>
  </r>
  <r>
    <n v="28112"/>
    <n v="825"/>
    <d v="2001-09-18T00:00:00"/>
    <x v="16"/>
    <n v="9995961"/>
    <x v="8"/>
    <x v="0"/>
    <n v="560614.37"/>
    <n v="159703"/>
    <n v="154099.60999999999"/>
    <n v="159703"/>
    <n v="3.6379999999999999"/>
    <n v="3.1"/>
    <x v="0"/>
    <n v="495079.3"/>
    <n v="-85920.213999999964"/>
    <n v="-82905.59017999997"/>
    <x v="1"/>
    <x v="0"/>
    <x v="1"/>
    <x v="8"/>
    <x v="0"/>
    <x v="1"/>
    <x v="0"/>
    <n v="-80439.990000000005"/>
    <n v="-83364.97"/>
    <x v="0"/>
    <x v="2"/>
    <x v="0"/>
    <n v="154099.60999999999"/>
    <n v="80439.990000000005"/>
    <n v="0"/>
    <x v="0"/>
    <m/>
  </r>
  <r>
    <n v="28113"/>
    <n v="825"/>
    <d v="2001-09-18T00:00:00"/>
    <x v="16"/>
    <n v="9995961"/>
    <x v="8"/>
    <x v="0"/>
    <n v="8424.85"/>
    <n v="2400"/>
    <n v="2315.79"/>
    <n v="2400"/>
    <n v="3.6379999999999999"/>
    <n v="3.1"/>
    <x v="0"/>
    <n v="7440"/>
    <n v="-1291.2"/>
    <n v="-1245.8950199999995"/>
    <x v="1"/>
    <x v="0"/>
    <x v="1"/>
    <x v="8"/>
    <x v="0"/>
    <x v="1"/>
    <x v="0"/>
    <n v="-1208.8399999999999"/>
    <n v="-1252.8"/>
    <x v="0"/>
    <x v="9"/>
    <x v="0"/>
    <n v="2315.79"/>
    <n v="1208.8399999999999"/>
    <n v="0"/>
    <x v="0"/>
    <m/>
  </r>
  <r>
    <n v="28134"/>
    <n v="823"/>
    <d v="2001-09-19T00:00:00"/>
    <x v="16"/>
    <n v="9995777"/>
    <x v="8"/>
    <x v="0"/>
    <n v="222927.19"/>
    <n v="65319"/>
    <n v="63027.199999999997"/>
    <n v="65319"/>
    <n v="3.5369999999999999"/>
    <n v="3.1"/>
    <x v="0"/>
    <n v="202488.9"/>
    <n v="-28544.402999999988"/>
    <n v="-27542.886399999988"/>
    <x v="1"/>
    <x v="0"/>
    <x v="1"/>
    <x v="8"/>
    <x v="0"/>
    <x v="1"/>
    <x v="0"/>
    <n v="-26534.45"/>
    <n v="-27499.3"/>
    <x v="0"/>
    <x v="2"/>
    <x v="0"/>
    <n v="63027.199999999997"/>
    <n v="26534.45"/>
    <n v="0"/>
    <x v="0"/>
    <m/>
  </r>
  <r>
    <n v="28136"/>
    <n v="856"/>
    <d v="2001-09-19T00:00:00"/>
    <x v="16"/>
    <n v="9996666"/>
    <x v="8"/>
    <x v="0"/>
    <n v="305655.46000000002"/>
    <n v="99332"/>
    <n v="95846.8"/>
    <n v="99332"/>
    <n v="3.1890000000000001"/>
    <n v="3.1"/>
    <x v="0"/>
    <n v="307929.2"/>
    <n v="-8840.547999999997"/>
    <n v="-8530.3651999999965"/>
    <x v="1"/>
    <x v="0"/>
    <x v="1"/>
    <x v="8"/>
    <x v="0"/>
    <x v="1"/>
    <x v="0"/>
    <n v="-6996.82"/>
    <n v="-7251.24"/>
    <x v="0"/>
    <x v="0"/>
    <x v="0"/>
    <n v="95846.8"/>
    <n v="6996.82"/>
    <n v="0"/>
    <x v="0"/>
    <m/>
  </r>
  <r>
    <n v="28137"/>
    <n v="856"/>
    <d v="2001-09-19T00:00:00"/>
    <x v="16"/>
    <n v="9996666"/>
    <x v="8"/>
    <x v="0"/>
    <n v="3751"/>
    <n v="1219"/>
    <n v="1176.23"/>
    <n v="1219"/>
    <n v="3.1890000000000001"/>
    <n v="3.1"/>
    <x v="0"/>
    <n v="3778.9"/>
    <n v="-108.49099999999996"/>
    <n v="-104.68446999999996"/>
    <x v="1"/>
    <x v="0"/>
    <x v="1"/>
    <x v="8"/>
    <x v="0"/>
    <x v="1"/>
    <x v="0"/>
    <n v="-85.86"/>
    <n v="-88.99"/>
    <x v="0"/>
    <x v="10"/>
    <x v="0"/>
    <n v="1176.23"/>
    <n v="85.86"/>
    <n v="0"/>
    <x v="0"/>
    <m/>
  </r>
  <r>
    <n v="28139"/>
    <n v="856"/>
    <d v="2001-09-19T00:00:00"/>
    <x v="16"/>
    <n v="9996666"/>
    <x v="8"/>
    <x v="0"/>
    <n v="74358.36"/>
    <n v="24165"/>
    <n v="23317.14"/>
    <n v="24165"/>
    <n v="3.1890000000000001"/>
    <n v="3.1"/>
    <x v="0"/>
    <n v="74911.5"/>
    <n v="-2150.6849999999999"/>
    <n v="-2075.2254599999992"/>
    <x v="1"/>
    <x v="0"/>
    <x v="1"/>
    <x v="8"/>
    <x v="0"/>
    <x v="1"/>
    <x v="0"/>
    <n v="-1702.15"/>
    <n v="-1764.04"/>
    <x v="0"/>
    <x v="4"/>
    <x v="0"/>
    <n v="23317.14"/>
    <n v="1702.15"/>
    <n v="0"/>
    <x v="0"/>
    <m/>
  </r>
  <r>
    <n v="28142"/>
    <n v="856"/>
    <d v="2001-09-19T00:00:00"/>
    <x v="16"/>
    <n v="9996666"/>
    <x v="8"/>
    <x v="0"/>
    <n v="239669.92"/>
    <n v="77888"/>
    <n v="75155.199999999997"/>
    <n v="77888"/>
    <n v="3.1890000000000001"/>
    <n v="3.1"/>
    <x v="0"/>
    <n v="241452.79999999999"/>
    <n v="-6932.0319999999974"/>
    <n v="-6688.812799999997"/>
    <x v="1"/>
    <x v="0"/>
    <x v="1"/>
    <x v="8"/>
    <x v="0"/>
    <x v="1"/>
    <x v="0"/>
    <n v="-5486.33"/>
    <n v="-5685.82"/>
    <x v="0"/>
    <x v="9"/>
    <x v="0"/>
    <n v="75155.199999999997"/>
    <n v="5486.33"/>
    <n v="0"/>
    <x v="0"/>
    <m/>
  </r>
  <r>
    <n v="28144"/>
    <n v="856"/>
    <d v="2001-09-19T00:00:00"/>
    <x v="16"/>
    <n v="9996666"/>
    <x v="8"/>
    <x v="0"/>
    <n v="569.27"/>
    <n v="185"/>
    <n v="178.51"/>
    <n v="185"/>
    <n v="3.1890000000000001"/>
    <n v="3.1"/>
    <x v="0"/>
    <n v="573.5"/>
    <n v="-16.465"/>
    <n v="-15.887389999999993"/>
    <x v="1"/>
    <x v="0"/>
    <x v="1"/>
    <x v="8"/>
    <x v="0"/>
    <x v="1"/>
    <x v="0"/>
    <n v="-13.03"/>
    <n v="-13.5"/>
    <x v="0"/>
    <x v="6"/>
    <x v="0"/>
    <n v="178.51"/>
    <n v="13.03"/>
    <n v="0"/>
    <x v="0"/>
    <m/>
  </r>
  <r>
    <n v="28303"/>
    <n v="878"/>
    <d v="2001-09-24T00:00:00"/>
    <x v="16"/>
    <n v="9996818"/>
    <x v="8"/>
    <x v="0"/>
    <n v="27088.29"/>
    <n v="9539"/>
    <n v="9204.31"/>
    <n v="9539"/>
    <n v="2.9430000000000001"/>
    <n v="3.1"/>
    <x v="0"/>
    <n v="29570.9"/>
    <n v="1497.6230000000003"/>
    <n v="1445.0766700000001"/>
    <x v="1"/>
    <x v="0"/>
    <x v="1"/>
    <x v="8"/>
    <x v="0"/>
    <x v="1"/>
    <x v="0"/>
    <n v="1592.35"/>
    <n v="1650.25"/>
    <x v="0"/>
    <x v="1"/>
    <x v="0"/>
    <n v="9204.31"/>
    <n v="-1592.35"/>
    <n v="0"/>
    <x v="0"/>
    <m/>
  </r>
  <r>
    <n v="20890"/>
    <m/>
    <d v="2000-11-06T00:00:00"/>
    <x v="17"/>
    <n v="319933"/>
    <x v="3"/>
    <x v="0"/>
    <n v="-0.24"/>
    <n v="10"/>
    <n v="9.6199999999999992"/>
    <n v="10"/>
    <n v="-2.5000000000000001E-2"/>
    <n v="-0.01"/>
    <x v="0"/>
    <n v="-0.1"/>
    <n v="0.15"/>
    <n v="0.14430000000000001"/>
    <x v="0"/>
    <x v="0"/>
    <x v="0"/>
    <x v="3"/>
    <x v="0"/>
    <x v="1"/>
    <x v="0"/>
    <n v="0.02"/>
    <n v="0.03"/>
    <x v="0"/>
    <x v="2"/>
    <x v="0"/>
    <n v="0"/>
    <n v="-0.02"/>
    <n v="9.6199999999999992"/>
    <x v="0"/>
    <s v="Sonat Financial Buy - N73427.B Input as Physical s/b Financi"/>
  </r>
  <r>
    <n v="27284"/>
    <n v="824"/>
    <d v="2001-08-20T00:00:00"/>
    <x v="17"/>
    <n v="9995964"/>
    <x v="3"/>
    <x v="0"/>
    <n v="-1520.85"/>
    <n v="126516"/>
    <n v="121667.86"/>
    <n v="126516"/>
    <n v="-1.2500000000000001E-2"/>
    <n v="-0.01"/>
    <x v="0"/>
    <n v="-1265.1600000000001"/>
    <n v="316.29000000000002"/>
    <n v="304.16965000000005"/>
    <x v="0"/>
    <x v="0"/>
    <x v="0"/>
    <x v="3"/>
    <x v="0"/>
    <x v="1"/>
    <x v="0"/>
    <n v="-1216.68"/>
    <n v="-1265.1600000000001"/>
    <x v="0"/>
    <x v="2"/>
    <x v="0"/>
    <n v="0"/>
    <n v="1216.68"/>
    <n v="121667.86"/>
    <x v="0"/>
    <m/>
  </r>
  <r>
    <n v="9941"/>
    <m/>
    <d v="2000-07-07T00:00:00"/>
    <x v="17"/>
    <n v="319941"/>
    <x v="4"/>
    <x v="0"/>
    <n v="133.56"/>
    <n v="-3968"/>
    <n v="-3815.94"/>
    <n v="3968"/>
    <n v="-3.5000000000000003E-2"/>
    <n v="-0.05"/>
    <x v="0"/>
    <n v="198.4"/>
    <n v="59.52"/>
    <n v="57.239100000000001"/>
    <x v="0"/>
    <x v="0"/>
    <x v="0"/>
    <x v="4"/>
    <x v="0"/>
    <x v="0"/>
    <x v="0"/>
    <n v="114.48"/>
    <n v="119.04"/>
    <x v="0"/>
    <x v="0"/>
    <x v="0"/>
    <n v="0"/>
    <n v="-114.48"/>
    <n v="-3815.94"/>
    <x v="0"/>
    <s v="Tetco-ELA Sale Financial - N73425.A"/>
  </r>
  <r>
    <n v="9952"/>
    <m/>
    <d v="2000-07-07T00:00:00"/>
    <x v="17"/>
    <n v="319952"/>
    <x v="5"/>
    <x v="0"/>
    <n v="-103.75"/>
    <n v="3596"/>
    <n v="3458.2"/>
    <n v="3596"/>
    <n v="-0.03"/>
    <n v="0.32500000000000001"/>
    <x v="0"/>
    <n v="1168.7"/>
    <n v="1276.58"/>
    <n v="1227.6609999999998"/>
    <x v="0"/>
    <x v="0"/>
    <x v="0"/>
    <x v="5"/>
    <x v="0"/>
    <x v="1"/>
    <x v="0"/>
    <n v="1227.6600000000001"/>
    <n v="1276.58"/>
    <x v="0"/>
    <x v="0"/>
    <x v="0"/>
    <n v="0"/>
    <n v="-1227.6600000000001"/>
    <n v="3458.2"/>
    <x v="0"/>
    <s v="TetcoM3 Buy Financial - N73425.8"/>
  </r>
  <r>
    <n v="27285"/>
    <n v="822"/>
    <d v="2001-08-20T00:00:00"/>
    <x v="17"/>
    <n v="9995965"/>
    <x v="6"/>
    <x v="0"/>
    <n v="2301.31"/>
    <n v="33007"/>
    <n v="31742.16"/>
    <n v="33007"/>
    <n v="7.2499999999999995E-2"/>
    <n v="7.0000000000000007E-2"/>
    <x v="0"/>
    <n v="2310.4899999999998"/>
    <n v="-82.517499999999615"/>
    <n v="-79.355399999999634"/>
    <x v="0"/>
    <x v="0"/>
    <x v="0"/>
    <x v="6"/>
    <x v="0"/>
    <x v="1"/>
    <x v="0"/>
    <n v="-555.49"/>
    <n v="-577.62"/>
    <x v="0"/>
    <x v="2"/>
    <x v="0"/>
    <n v="0"/>
    <n v="555.49"/>
    <n v="31742.16"/>
    <x v="0"/>
    <m/>
  </r>
  <r>
    <n v="23886"/>
    <n v="393"/>
    <d v="2001-03-29T00:00:00"/>
    <x v="17"/>
    <n v="9992931"/>
    <x v="8"/>
    <x v="0"/>
    <n v="-407271.33"/>
    <n v="-100000"/>
    <n v="-96167.96"/>
    <n v="100000"/>
    <n v="4.2350000000000003"/>
    <n v="3.0750000000000002"/>
    <x v="0"/>
    <n v="-307500"/>
    <n v="116000"/>
    <n v="111554.83360000003"/>
    <x v="1"/>
    <x v="0"/>
    <x v="1"/>
    <x v="8"/>
    <x v="0"/>
    <x v="0"/>
    <x v="0"/>
    <n v="107131.11"/>
    <n v="111400"/>
    <x v="0"/>
    <x v="1"/>
    <x v="0"/>
    <n v="-96167.96"/>
    <n v="-107131.11"/>
    <n v="0"/>
    <x v="0"/>
    <s v="DS #000393"/>
  </r>
  <r>
    <n v="24215"/>
    <n v="409"/>
    <d v="2001-04-18T00:00:00"/>
    <x v="17"/>
    <n v="9993176"/>
    <x v="8"/>
    <x v="0"/>
    <n v="-144521.94"/>
    <n v="-37189"/>
    <n v="-35763.9"/>
    <n v="37189"/>
    <n v="4.0410000000000004"/>
    <n v="3.0750000000000002"/>
    <x v="0"/>
    <n v="-114356.175"/>
    <n v="35924.574000000008"/>
    <n v="34547.927400000008"/>
    <x v="1"/>
    <x v="0"/>
    <x v="1"/>
    <x v="8"/>
    <x v="0"/>
    <x v="0"/>
    <x v="0"/>
    <n v="32902.79"/>
    <n v="34213.879999999997"/>
    <x v="0"/>
    <x v="1"/>
    <x v="0"/>
    <n v="-35763.9"/>
    <n v="-32902.79"/>
    <n v="0"/>
    <x v="0"/>
    <s v="DS #000409"/>
  </r>
  <r>
    <n v="24456"/>
    <n v="438"/>
    <d v="2001-04-26T00:00:00"/>
    <x v="17"/>
    <n v="9993420"/>
    <x v="8"/>
    <x v="0"/>
    <n v="-1073.4100000000001"/>
    <n v="-265"/>
    <n v="-254.85"/>
    <n v="265"/>
    <n v="4.2119999999999997"/>
    <n v="3.0750000000000002"/>
    <x v="0"/>
    <n v="-814.875"/>
    <n v="301.30500000000001"/>
    <n v="289.7644499999999"/>
    <x v="1"/>
    <x v="0"/>
    <x v="1"/>
    <x v="8"/>
    <x v="0"/>
    <x v="0"/>
    <x v="0"/>
    <n v="278.04000000000002"/>
    <n v="289.11"/>
    <x v="0"/>
    <x v="1"/>
    <x v="0"/>
    <n v="-254.85"/>
    <n v="-278.04000000000002"/>
    <n v="0"/>
    <x v="0"/>
    <s v="DS #0000438"/>
  </r>
  <r>
    <n v="28125"/>
    <n v="833"/>
    <d v="2001-09-19T00:00:00"/>
    <x v="17"/>
    <n v="9996553"/>
    <x v="8"/>
    <x v="0"/>
    <n v="-60292.29"/>
    <n v="-17319"/>
    <n v="-16655.330000000002"/>
    <n v="17319"/>
    <n v="3.62"/>
    <n v="3.0750000000000002"/>
    <x v="0"/>
    <n v="-53255.925000000003"/>
    <n v="9438.8549999999996"/>
    <n v="9077.154849999999"/>
    <x v="1"/>
    <x v="0"/>
    <x v="1"/>
    <x v="8"/>
    <x v="0"/>
    <x v="0"/>
    <x v="0"/>
    <n v="8311.01"/>
    <n v="8642.18"/>
    <x v="0"/>
    <x v="4"/>
    <x v="0"/>
    <n v="-16655.330000000002"/>
    <n v="-8311.01"/>
    <n v="0"/>
    <x v="0"/>
    <m/>
  </r>
  <r>
    <n v="28126"/>
    <n v="833"/>
    <d v="2001-09-19T00:00:00"/>
    <x v="17"/>
    <n v="9996553"/>
    <x v="8"/>
    <x v="0"/>
    <n v="-86927.57"/>
    <n v="-24970"/>
    <n v="-24013.14"/>
    <n v="24970"/>
    <n v="3.62"/>
    <n v="3.0750000000000002"/>
    <x v="0"/>
    <n v="-76782.75"/>
    <n v="13608.65"/>
    <n v="13087.161299999998"/>
    <x v="1"/>
    <x v="0"/>
    <x v="1"/>
    <x v="8"/>
    <x v="0"/>
    <x v="0"/>
    <x v="0"/>
    <n v="11982.56"/>
    <n v="12460.03"/>
    <x v="0"/>
    <x v="1"/>
    <x v="0"/>
    <n v="-24013.14"/>
    <n v="-11982.56"/>
    <n v="0"/>
    <x v="0"/>
    <m/>
  </r>
  <r>
    <n v="28304"/>
    <n v="878"/>
    <d v="2001-09-24T00:00:00"/>
    <x v="17"/>
    <n v="9996818"/>
    <x v="8"/>
    <x v="0"/>
    <n v="-14828.98"/>
    <n v="-5220"/>
    <n v="-5019.97"/>
    <n v="5220"/>
    <n v="2.9540000000000002"/>
    <n v="3.0750000000000002"/>
    <x v="0"/>
    <n v="-16051.5"/>
    <n v="-631.62"/>
    <n v="-607.41637000000003"/>
    <x v="1"/>
    <x v="0"/>
    <x v="1"/>
    <x v="8"/>
    <x v="0"/>
    <x v="0"/>
    <x v="0"/>
    <n v="-838.33"/>
    <n v="-871.74"/>
    <x v="0"/>
    <x v="2"/>
    <x v="0"/>
    <n v="-5019.97"/>
    <n v="838.33"/>
    <n v="0"/>
    <x v="0"/>
    <m/>
  </r>
  <r>
    <n v="9918"/>
    <m/>
    <d v="2000-07-07T00:00:00"/>
    <x v="17"/>
    <n v="319918"/>
    <x v="8"/>
    <x v="0"/>
    <n v="23.07"/>
    <n v="10"/>
    <n v="9.6199999999999992"/>
    <n v="10"/>
    <n v="2.3992"/>
    <n v="3.09"/>
    <x v="0"/>
    <n v="30.9"/>
    <n v="6.9079999999999986"/>
    <n v="6.6454959999999978"/>
    <x v="1"/>
    <x v="0"/>
    <x v="1"/>
    <x v="8"/>
    <x v="0"/>
    <x v="1"/>
    <x v="0"/>
    <n v="6.94"/>
    <n v="7.22"/>
    <x v="0"/>
    <x v="2"/>
    <x v="0"/>
    <n v="9.6199999999999992"/>
    <n v="-6.94"/>
    <n v="0"/>
    <x v="0"/>
    <s v="Nymex Buy N73425.2"/>
  </r>
  <r>
    <n v="22575"/>
    <n v="295"/>
    <d v="2001-02-16T00:00:00"/>
    <x v="17"/>
    <n v="9991566"/>
    <x v="8"/>
    <x v="0"/>
    <n v="129105.49"/>
    <n v="30000"/>
    <n v="28850.39"/>
    <n v="30000"/>
    <n v="4.4749999999999996"/>
    <n v="3.09"/>
    <x v="0"/>
    <n v="92700"/>
    <n v="-41550"/>
    <n v="-39957.790149999993"/>
    <x v="1"/>
    <x v="0"/>
    <x v="1"/>
    <x v="8"/>
    <x v="0"/>
    <x v="1"/>
    <x v="0"/>
    <n v="-39063.43"/>
    <n v="-40620"/>
    <x v="0"/>
    <x v="0"/>
    <x v="0"/>
    <n v="28850.39"/>
    <n v="39063.43"/>
    <n v="0"/>
    <x v="0"/>
    <s v="DS #000295"/>
  </r>
  <r>
    <n v="23792"/>
    <n v="348"/>
    <d v="2001-03-19T00:00:00"/>
    <x v="17"/>
    <n v="9992815"/>
    <x v="8"/>
    <x v="0"/>
    <n v="51110.83"/>
    <n v="12215"/>
    <n v="11746.92"/>
    <n v="12215"/>
    <n v="4.351"/>
    <n v="3.09"/>
    <x v="0"/>
    <n v="37744.35"/>
    <n v="-15403.115000000002"/>
    <n v="-14812.866120000002"/>
    <x v="1"/>
    <x v="0"/>
    <x v="1"/>
    <x v="8"/>
    <x v="0"/>
    <x v="1"/>
    <x v="0"/>
    <n v="-14448.71"/>
    <n v="-15024.45"/>
    <x v="0"/>
    <x v="0"/>
    <x v="0"/>
    <n v="11746.92"/>
    <n v="14448.71"/>
    <n v="0"/>
    <x v="0"/>
    <s v="DS #000348"/>
  </r>
  <r>
    <n v="23914"/>
    <n v="359"/>
    <d v="2001-03-30T00:00:00"/>
    <x v="17"/>
    <n v="9992882"/>
    <x v="8"/>
    <x v="0"/>
    <n v="28872.66"/>
    <n v="7051"/>
    <n v="6780.8"/>
    <n v="7051"/>
    <n v="4.258"/>
    <n v="3.09"/>
    <x v="0"/>
    <n v="21787.59"/>
    <n v="-8235.5680000000011"/>
    <n v="-7919.974400000001"/>
    <x v="1"/>
    <x v="0"/>
    <x v="1"/>
    <x v="8"/>
    <x v="0"/>
    <x v="1"/>
    <x v="0"/>
    <n v="-7709.77"/>
    <n v="-8016.99"/>
    <x v="0"/>
    <x v="2"/>
    <x v="0"/>
    <n v="6780.8"/>
    <n v="7709.77"/>
    <n v="0"/>
    <x v="0"/>
    <s v="DS #000359"/>
  </r>
  <r>
    <n v="24140"/>
    <n v="404"/>
    <d v="2001-04-11T00:00:00"/>
    <x v="17"/>
    <n v="9993134"/>
    <x v="8"/>
    <x v="0"/>
    <n v="68590.759999999995"/>
    <n v="17228"/>
    <n v="16567.82"/>
    <n v="17228"/>
    <n v="4.1399999999999997"/>
    <n v="3.09"/>
    <x v="0"/>
    <n v="53234.52"/>
    <n v="-18089.400000000001"/>
    <n v="-17396.210999999996"/>
    <x v="1"/>
    <x v="0"/>
    <x v="1"/>
    <x v="8"/>
    <x v="0"/>
    <x v="1"/>
    <x v="0"/>
    <n v="-16882.61"/>
    <n v="-17555.330000000002"/>
    <x v="0"/>
    <x v="0"/>
    <x v="0"/>
    <n v="16567.82"/>
    <n v="16882.61"/>
    <n v="0"/>
    <x v="0"/>
    <s v="DS #000404"/>
  </r>
  <r>
    <n v="24193"/>
    <n v="408"/>
    <d v="2001-04-17T00:00:00"/>
    <x v="17"/>
    <n v="9993174"/>
    <x v="8"/>
    <x v="0"/>
    <n v="82423.83"/>
    <n v="20310"/>
    <n v="19531.71"/>
    <n v="20310"/>
    <n v="4.22"/>
    <n v="3.09"/>
    <x v="0"/>
    <n v="62757.9"/>
    <n v="-22950.3"/>
    <n v="-22070.832299999998"/>
    <x v="1"/>
    <x v="0"/>
    <x v="1"/>
    <x v="8"/>
    <x v="0"/>
    <x v="1"/>
    <x v="0"/>
    <n v="-21465.35"/>
    <n v="-22320.69"/>
    <x v="0"/>
    <x v="0"/>
    <x v="0"/>
    <n v="19531.71"/>
    <n v="21465.35"/>
    <n v="0"/>
    <x v="0"/>
    <s v="DS #000408"/>
  </r>
  <r>
    <n v="24224"/>
    <n v="412"/>
    <d v="2001-04-18T00:00:00"/>
    <x v="17"/>
    <n v="9993198"/>
    <x v="8"/>
    <x v="0"/>
    <n v="80817.350000000006"/>
    <n v="20497"/>
    <n v="19711.55"/>
    <n v="20497"/>
    <n v="4.0999999999999996"/>
    <n v="3.09"/>
    <x v="0"/>
    <n v="63335.73"/>
    <n v="-20701.97"/>
    <n v="-19908.665499999996"/>
    <x v="1"/>
    <x v="0"/>
    <x v="1"/>
    <x v="8"/>
    <x v="0"/>
    <x v="1"/>
    <x v="0"/>
    <n v="-19297.61"/>
    <n v="-20066.560000000001"/>
    <x v="0"/>
    <x v="2"/>
    <x v="0"/>
    <n v="19711.55"/>
    <n v="19297.61"/>
    <n v="0"/>
    <x v="0"/>
    <s v="DS#000412"/>
  </r>
  <r>
    <n v="24448"/>
    <n v="404"/>
    <d v="2001-04-26T00:00:00"/>
    <x v="17"/>
    <n v="9993133"/>
    <x v="8"/>
    <x v="0"/>
    <n v="71664.37"/>
    <n v="18000"/>
    <n v="17310.23"/>
    <n v="18000"/>
    <n v="4.1399999999999997"/>
    <n v="3.09"/>
    <x v="0"/>
    <n v="55620"/>
    <n v="-18900"/>
    <n v="-18175.741499999996"/>
    <x v="1"/>
    <x v="0"/>
    <x v="1"/>
    <x v="8"/>
    <x v="0"/>
    <x v="1"/>
    <x v="0"/>
    <n v="-17639.13"/>
    <n v="-18342"/>
    <x v="0"/>
    <x v="2"/>
    <x v="0"/>
    <n v="17310.23"/>
    <n v="17639.13"/>
    <n v="0"/>
    <x v="0"/>
    <s v="DS #000404"/>
  </r>
  <r>
    <n v="24455"/>
    <n v="438"/>
    <d v="2001-04-26T00:00:00"/>
    <x v="17"/>
    <n v="9993420"/>
    <x v="8"/>
    <x v="0"/>
    <n v="128699.54"/>
    <n v="31773"/>
    <n v="30555.45"/>
    <n v="31773"/>
    <n v="4.2119999999999997"/>
    <n v="3.09"/>
    <x v="0"/>
    <n v="98178.57"/>
    <n v="-35649.305999999997"/>
    <n v="-34283.214899999999"/>
    <x v="1"/>
    <x v="0"/>
    <x v="1"/>
    <x v="8"/>
    <x v="0"/>
    <x v="1"/>
    <x v="0"/>
    <n v="-33335.99"/>
    <n v="-34664.339999999997"/>
    <x v="0"/>
    <x v="0"/>
    <x v="0"/>
    <n v="30555.45"/>
    <n v="33335.99"/>
    <n v="0"/>
    <x v="0"/>
    <s v="DS #000438"/>
  </r>
  <r>
    <n v="24533"/>
    <n v="451"/>
    <d v="2001-05-07T00:00:00"/>
    <x v="17"/>
    <n v="9993481"/>
    <x v="8"/>
    <x v="0"/>
    <n v="415445.6"/>
    <n v="100000"/>
    <n v="96167.96"/>
    <n v="100000"/>
    <n v="4.32"/>
    <n v="3.09"/>
    <x v="0"/>
    <n v="309000"/>
    <n v="-123000"/>
    <n v="-118286.59080000005"/>
    <x v="1"/>
    <x v="0"/>
    <x v="1"/>
    <x v="8"/>
    <x v="0"/>
    <x v="1"/>
    <x v="0"/>
    <n v="-115305.39"/>
    <n v="-119900"/>
    <x v="0"/>
    <x v="1"/>
    <x v="0"/>
    <n v="96167.96"/>
    <n v="115305.39"/>
    <n v="0"/>
    <x v="0"/>
    <s v="DS #000451"/>
  </r>
  <r>
    <n v="24748"/>
    <n v="529"/>
    <d v="2001-05-17T00:00:00"/>
    <x v="17"/>
    <n v="9993675"/>
    <x v="8"/>
    <x v="0"/>
    <n v="132230.79999999999"/>
    <n v="34626"/>
    <n v="33299.120000000003"/>
    <n v="34626"/>
    <n v="3.9710000000000001"/>
    <n v="3.09"/>
    <x v="0"/>
    <n v="106994.34"/>
    <n v="-30505.506000000008"/>
    <n v="-29336.524720000009"/>
    <x v="1"/>
    <x v="0"/>
    <x v="1"/>
    <x v="8"/>
    <x v="0"/>
    <x v="1"/>
    <x v="0"/>
    <n v="-28304.25"/>
    <n v="-29432.1"/>
    <x v="0"/>
    <x v="0"/>
    <x v="0"/>
    <n v="33299.120000000003"/>
    <n v="28304.25"/>
    <n v="0"/>
    <x v="0"/>
    <m/>
  </r>
  <r>
    <n v="24830"/>
    <n v="538"/>
    <d v="2001-05-23T00:00:00"/>
    <x v="17"/>
    <n v="9993714"/>
    <x v="8"/>
    <x v="0"/>
    <n v="6231684.0599999996"/>
    <n v="1600000"/>
    <n v="1538687.42"/>
    <n v="1600000"/>
    <n v="4.05"/>
    <n v="3.09"/>
    <x v="0"/>
    <n v="4944000"/>
    <n v="-1536000"/>
    <n v="-1477139.9231999998"/>
    <x v="1"/>
    <x v="0"/>
    <x v="1"/>
    <x v="8"/>
    <x v="0"/>
    <x v="1"/>
    <x v="0"/>
    <n v="-1429440.62"/>
    <n v="-1486400"/>
    <x v="0"/>
    <x v="11"/>
    <x v="0"/>
    <n v="1538687.42"/>
    <n v="1429440.62"/>
    <n v="0"/>
    <x v="0"/>
    <m/>
  </r>
  <r>
    <n v="24869"/>
    <n v="549"/>
    <d v="2001-05-24T00:00:00"/>
    <x v="17"/>
    <n v="9993753"/>
    <x v="8"/>
    <x v="0"/>
    <n v="19420.16"/>
    <n v="5000"/>
    <n v="4808.3999999999996"/>
    <n v="5000"/>
    <n v="4.0388000000000002"/>
    <n v="3.09"/>
    <x v="0"/>
    <n v="15450"/>
    <n v="-4744"/>
    <n v="-4562.2099200000011"/>
    <x v="1"/>
    <x v="0"/>
    <x v="1"/>
    <x v="8"/>
    <x v="0"/>
    <x v="1"/>
    <x v="0"/>
    <n v="-4413.1499999999996"/>
    <n v="-4589"/>
    <x v="0"/>
    <x v="2"/>
    <x v="0"/>
    <n v="4808.3999999999996"/>
    <n v="4413.1499999999996"/>
    <n v="0"/>
    <x v="0"/>
    <m/>
  </r>
  <r>
    <n v="24870"/>
    <n v="549"/>
    <d v="2001-05-24T00:00:00"/>
    <x v="17"/>
    <n v="9993754"/>
    <x v="8"/>
    <x v="0"/>
    <n v="98366.99"/>
    <n v="25326"/>
    <n v="24355.5"/>
    <n v="25326"/>
    <n v="4.0388000000000002"/>
    <n v="3.09"/>
    <x v="0"/>
    <n v="78257.34"/>
    <n v="-24029.308800000006"/>
    <n v="-23108.498400000008"/>
    <x v="1"/>
    <x v="0"/>
    <x v="1"/>
    <x v="8"/>
    <x v="0"/>
    <x v="1"/>
    <x v="0"/>
    <n v="-22353.48"/>
    <n v="-23244.2"/>
    <x v="0"/>
    <x v="0"/>
    <x v="0"/>
    <n v="24355.5"/>
    <n v="22353.48"/>
    <n v="0"/>
    <x v="0"/>
    <m/>
  </r>
  <r>
    <n v="25038"/>
    <n v="596"/>
    <d v="2001-06-04T00:00:00"/>
    <x v="17"/>
    <n v="9993895"/>
    <x v="8"/>
    <x v="0"/>
    <n v="32353.38"/>
    <n v="8844"/>
    <n v="8505.09"/>
    <n v="8844"/>
    <n v="3.8039999999999998"/>
    <n v="3.09"/>
    <x v="0"/>
    <n v="27327.96"/>
    <n v="-6314.616"/>
    <n v="-6072.6342599999998"/>
    <x v="1"/>
    <x v="0"/>
    <x v="1"/>
    <x v="8"/>
    <x v="0"/>
    <x v="1"/>
    <x v="0"/>
    <n v="-5808.98"/>
    <n v="-6040.45"/>
    <x v="0"/>
    <x v="4"/>
    <x v="0"/>
    <n v="8505.09"/>
    <n v="5808.98"/>
    <n v="0"/>
    <x v="0"/>
    <m/>
  </r>
  <r>
    <n v="25059"/>
    <n v="479"/>
    <d v="2001-06-06T00:00:00"/>
    <x v="17"/>
    <n v="9993568"/>
    <x v="8"/>
    <x v="0"/>
    <n v="84965.09"/>
    <n v="22573"/>
    <n v="21707.99"/>
    <n v="22573"/>
    <n v="3.9140000000000001"/>
    <n v="3.09"/>
    <x v="0"/>
    <n v="69750.570000000007"/>
    <n v="-18600.152000000006"/>
    <n v="-17887.383760000008"/>
    <x v="1"/>
    <x v="0"/>
    <x v="1"/>
    <x v="8"/>
    <x v="0"/>
    <x v="1"/>
    <x v="0"/>
    <n v="-17214.439999999999"/>
    <n v="-17900.39"/>
    <x v="0"/>
    <x v="0"/>
    <x v="0"/>
    <n v="21707.99"/>
    <n v="17214.439999999999"/>
    <n v="0"/>
    <x v="0"/>
    <s v="DS #000479"/>
  </r>
  <r>
    <n v="25070"/>
    <n v="593"/>
    <d v="2001-06-06T00:00:00"/>
    <x v="17"/>
    <n v="9993887"/>
    <x v="8"/>
    <x v="0"/>
    <n v="59051.81"/>
    <n v="15143"/>
    <n v="14562.71"/>
    <n v="15143"/>
    <n v="4.0549999999999997"/>
    <n v="3.09"/>
    <x v="0"/>
    <n v="46791.87"/>
    <n v="-14612.994999999997"/>
    <n v="-14053.015149999997"/>
    <x v="1"/>
    <x v="0"/>
    <x v="1"/>
    <x v="8"/>
    <x v="0"/>
    <x v="1"/>
    <x v="0"/>
    <n v="-13601.58"/>
    <n v="-14143.56"/>
    <x v="0"/>
    <x v="1"/>
    <x v="0"/>
    <n v="14562.71"/>
    <n v="13601.58"/>
    <n v="0"/>
    <x v="0"/>
    <m/>
  </r>
  <r>
    <n v="25071"/>
    <n v="445"/>
    <d v="2001-06-06T00:00:00"/>
    <x v="17"/>
    <n v="9993440"/>
    <x v="8"/>
    <x v="0"/>
    <n v="56740.33"/>
    <n v="14183"/>
    <n v="13639.5"/>
    <n v="14183"/>
    <n v="4.16"/>
    <n v="3.09"/>
    <x v="0"/>
    <n v="43825.47"/>
    <n v="-15175.81"/>
    <n v="-14594.265000000003"/>
    <x v="1"/>
    <x v="0"/>
    <x v="1"/>
    <x v="8"/>
    <x v="0"/>
    <x v="1"/>
    <x v="0"/>
    <n v="-14171.44"/>
    <n v="-14736.14"/>
    <x v="0"/>
    <x v="0"/>
    <x v="0"/>
    <n v="13639.5"/>
    <n v="14171.44"/>
    <n v="0"/>
    <x v="0"/>
    <s v="DS #000445"/>
  </r>
  <r>
    <n v="25181"/>
    <n v="621"/>
    <d v="2001-06-13T00:00:00"/>
    <x v="17"/>
    <n v="9994009"/>
    <x v="8"/>
    <x v="0"/>
    <n v="56693.31"/>
    <n v="15190"/>
    <n v="14607.91"/>
    <n v="15190"/>
    <n v="3.8809999999999998"/>
    <n v="3.09"/>
    <x v="0"/>
    <n v="46937.1"/>
    <n v="-12015.29"/>
    <n v="-11554.856809999999"/>
    <x v="1"/>
    <x v="0"/>
    <x v="1"/>
    <x v="8"/>
    <x v="0"/>
    <x v="1"/>
    <x v="0"/>
    <n v="-11102.01"/>
    <n v="-11544.4"/>
    <x v="0"/>
    <x v="0"/>
    <x v="0"/>
    <n v="14607.91"/>
    <n v="11102.01"/>
    <n v="0"/>
    <x v="0"/>
    <m/>
  </r>
  <r>
    <n v="25182"/>
    <n v="621"/>
    <d v="2001-06-13T00:00:00"/>
    <x v="17"/>
    <n v="9994008"/>
    <x v="8"/>
    <x v="0"/>
    <n v="68632.87"/>
    <n v="18389"/>
    <n v="17684.330000000002"/>
    <n v="18389"/>
    <n v="3.8809999999999998"/>
    <n v="3.09"/>
    <x v="0"/>
    <n v="56822.01"/>
    <n v="-14545.698999999999"/>
    <n v="-13988.30503"/>
    <x v="1"/>
    <x v="0"/>
    <x v="1"/>
    <x v="8"/>
    <x v="0"/>
    <x v="1"/>
    <x v="0"/>
    <n v="-13440.09"/>
    <n v="-13975.64"/>
    <x v="0"/>
    <x v="2"/>
    <x v="0"/>
    <n v="17684.330000000002"/>
    <n v="13440.09"/>
    <n v="0"/>
    <x v="0"/>
    <m/>
  </r>
  <r>
    <n v="26646"/>
    <n v="725"/>
    <d v="2001-07-09T00:00:00"/>
    <x v="17"/>
    <n v="9995438"/>
    <x v="8"/>
    <x v="0"/>
    <n v="120376.42"/>
    <n v="34294"/>
    <n v="32979.839999999997"/>
    <n v="34294"/>
    <n v="3.65"/>
    <n v="3.09"/>
    <x v="0"/>
    <n v="105968.46"/>
    <n v="-19204.64"/>
    <n v="-18468.7104"/>
    <x v="1"/>
    <x v="0"/>
    <x v="1"/>
    <x v="8"/>
    <x v="0"/>
    <x v="1"/>
    <x v="0"/>
    <n v="-17446.34"/>
    <n v="-18141.53"/>
    <x v="0"/>
    <x v="0"/>
    <x v="0"/>
    <n v="32979.839999999997"/>
    <n v="17446.34"/>
    <n v="0"/>
    <x v="0"/>
    <m/>
  </r>
  <r>
    <n v="26851"/>
    <n v="709"/>
    <d v="2001-07-27T00:00:00"/>
    <x v="17"/>
    <n v="9994223"/>
    <x v="8"/>
    <x v="0"/>
    <n v="27207.15"/>
    <n v="8253"/>
    <n v="7936.74"/>
    <n v="8253"/>
    <n v="3.4279999999999999"/>
    <n v="3.09"/>
    <x v="0"/>
    <n v="25501.77"/>
    <n v="-2789.5140000000006"/>
    <n v="-2682.6181200000005"/>
    <x v="1"/>
    <x v="0"/>
    <x v="1"/>
    <x v="8"/>
    <x v="0"/>
    <x v="1"/>
    <x v="0"/>
    <n v="-2436.58"/>
    <n v="-2533.67"/>
    <x v="0"/>
    <x v="2"/>
    <x v="0"/>
    <n v="7936.74"/>
    <n v="2436.58"/>
    <n v="0"/>
    <x v="0"/>
    <m/>
  </r>
  <r>
    <n v="27044"/>
    <n v="812"/>
    <d v="2001-08-06T00:00:00"/>
    <x v="17"/>
    <n v="9995738"/>
    <x v="8"/>
    <x v="0"/>
    <n v="98767.76"/>
    <n v="29369"/>
    <n v="28243.57"/>
    <n v="29369"/>
    <n v="3.4969999999999999"/>
    <n v="3.09"/>
    <x v="0"/>
    <n v="90750.21"/>
    <n v="-11953.183000000001"/>
    <n v="-11495.13299"/>
    <x v="1"/>
    <x v="0"/>
    <x v="1"/>
    <x v="8"/>
    <x v="0"/>
    <x v="1"/>
    <x v="0"/>
    <n v="-10619.58"/>
    <n v="-11042.74"/>
    <x v="0"/>
    <x v="2"/>
    <x v="0"/>
    <n v="28243.57"/>
    <n v="10619.58"/>
    <n v="0"/>
    <x v="0"/>
    <m/>
  </r>
  <r>
    <n v="28058"/>
    <n v="782"/>
    <d v="2001-09-10T00:00:00"/>
    <x v="17"/>
    <n v="9995718"/>
    <x v="8"/>
    <x v="0"/>
    <n v="58807.199999999997"/>
    <n v="16603"/>
    <n v="15966.77"/>
    <n v="16603"/>
    <n v="3.6831"/>
    <n v="3.09"/>
    <x v="0"/>
    <n v="51303.27"/>
    <n v="-9847.2393000000029"/>
    <n v="-9469.891287000004"/>
    <x v="1"/>
    <x v="0"/>
    <x v="1"/>
    <x v="8"/>
    <x v="0"/>
    <x v="1"/>
    <x v="0"/>
    <n v="-8974.92"/>
    <n v="-9332.5499999999993"/>
    <x v="0"/>
    <x v="2"/>
    <x v="0"/>
    <n v="15966.77"/>
    <n v="8974.92"/>
    <n v="0"/>
    <x v="0"/>
    <m/>
  </r>
  <r>
    <n v="28094"/>
    <n v="833"/>
    <d v="2001-09-18T00:00:00"/>
    <x v="17"/>
    <n v="9996554"/>
    <x v="8"/>
    <x v="0"/>
    <n v="5918.18"/>
    <n v="1700"/>
    <n v="1634.86"/>
    <n v="1700"/>
    <n v="3.62"/>
    <n v="3.09"/>
    <x v="0"/>
    <n v="5253"/>
    <n v="-901"/>
    <n v="-866.47580000000039"/>
    <x v="1"/>
    <x v="0"/>
    <x v="1"/>
    <x v="8"/>
    <x v="0"/>
    <x v="1"/>
    <x v="0"/>
    <n v="-815.79"/>
    <n v="-848.3"/>
    <x v="0"/>
    <x v="9"/>
    <x v="0"/>
    <n v="1634.86"/>
    <n v="815.79"/>
    <n v="0"/>
    <x v="0"/>
    <m/>
  </r>
  <r>
    <n v="28096"/>
    <n v="833"/>
    <d v="2001-09-18T00:00:00"/>
    <x v="17"/>
    <n v="9996554"/>
    <x v="8"/>
    <x v="0"/>
    <n v="5068.74"/>
    <n v="1456"/>
    <n v="1400.21"/>
    <n v="1456"/>
    <n v="3.62"/>
    <n v="3.09"/>
    <x v="0"/>
    <n v="4499.04"/>
    <n v="-771.68"/>
    <n v="-742.11130000000037"/>
    <x v="1"/>
    <x v="0"/>
    <x v="1"/>
    <x v="8"/>
    <x v="0"/>
    <x v="1"/>
    <x v="0"/>
    <n v="-698.7"/>
    <n v="-726.54"/>
    <x v="0"/>
    <x v="10"/>
    <x v="0"/>
    <n v="1400.21"/>
    <n v="698.7"/>
    <n v="0"/>
    <x v="0"/>
    <m/>
  </r>
  <r>
    <n v="28097"/>
    <n v="833"/>
    <d v="2001-09-18T00:00:00"/>
    <x v="17"/>
    <n v="9996554"/>
    <x v="8"/>
    <x v="0"/>
    <n v="80365.36"/>
    <n v="23085"/>
    <n v="22200.37"/>
    <n v="23085"/>
    <n v="3.62"/>
    <n v="3.09"/>
    <x v="0"/>
    <n v="71332.649999999994"/>
    <n v="-12235.05"/>
    <n v="-11766.196100000005"/>
    <x v="1"/>
    <x v="0"/>
    <x v="1"/>
    <x v="8"/>
    <x v="0"/>
    <x v="1"/>
    <x v="0"/>
    <n v="-11077.99"/>
    <n v="-11519.41"/>
    <x v="0"/>
    <x v="0"/>
    <x v="0"/>
    <n v="22200.37"/>
    <n v="11077.99"/>
    <n v="0"/>
    <x v="0"/>
    <m/>
  </r>
  <r>
    <n v="28112"/>
    <n v="825"/>
    <d v="2001-09-18T00:00:00"/>
    <x v="17"/>
    <n v="9995961"/>
    <x v="8"/>
    <x v="0"/>
    <n v="401970.56"/>
    <n v="114895"/>
    <n v="110492.18"/>
    <n v="114895"/>
    <n v="3.6379999999999999"/>
    <n v="3.09"/>
    <x v="0"/>
    <n v="355025.55"/>
    <n v="-62962.46"/>
    <n v="-60549.714639999998"/>
    <x v="1"/>
    <x v="0"/>
    <x v="1"/>
    <x v="8"/>
    <x v="0"/>
    <x v="1"/>
    <x v="0"/>
    <n v="-57124.46"/>
    <n v="-59400.72"/>
    <x v="0"/>
    <x v="2"/>
    <x v="0"/>
    <n v="110492.18"/>
    <n v="57124.46"/>
    <n v="0"/>
    <x v="0"/>
    <m/>
  </r>
  <r>
    <n v="28113"/>
    <n v="825"/>
    <d v="2001-09-18T00:00:00"/>
    <x v="17"/>
    <n v="9995961"/>
    <x v="8"/>
    <x v="0"/>
    <n v="4628.6400000000003"/>
    <n v="1323"/>
    <n v="1272.3"/>
    <n v="1323"/>
    <n v="3.6379999999999999"/>
    <n v="3.09"/>
    <x v="0"/>
    <n v="4088.07"/>
    <n v="-725.00400000000002"/>
    <n v="-697.22040000000004"/>
    <x v="1"/>
    <x v="0"/>
    <x v="1"/>
    <x v="8"/>
    <x v="0"/>
    <x v="1"/>
    <x v="0"/>
    <n v="-657.78"/>
    <n v="-683.99"/>
    <x v="0"/>
    <x v="9"/>
    <x v="0"/>
    <n v="1272.3"/>
    <n v="657.78"/>
    <n v="0"/>
    <x v="0"/>
    <m/>
  </r>
  <r>
    <n v="28134"/>
    <n v="823"/>
    <d v="2001-09-19T00:00:00"/>
    <x v="17"/>
    <n v="9995777"/>
    <x v="8"/>
    <x v="0"/>
    <n v="106646"/>
    <n v="31353"/>
    <n v="30151.54"/>
    <n v="31353"/>
    <n v="3.5369999999999999"/>
    <n v="3.09"/>
    <x v="0"/>
    <n v="96880.77"/>
    <n v="-14014.791000000003"/>
    <n v="-13477.738380000003"/>
    <x v="1"/>
    <x v="0"/>
    <x v="1"/>
    <x v="8"/>
    <x v="0"/>
    <x v="1"/>
    <x v="0"/>
    <n v="-12543.04"/>
    <n v="-13042.85"/>
    <x v="0"/>
    <x v="2"/>
    <x v="0"/>
    <n v="30151.54"/>
    <n v="12543.04"/>
    <n v="0"/>
    <x v="0"/>
    <m/>
  </r>
  <r>
    <n v="28136"/>
    <n v="856"/>
    <d v="2001-09-19T00:00:00"/>
    <x v="17"/>
    <n v="9996666"/>
    <x v="8"/>
    <x v="0"/>
    <n v="227492.26"/>
    <n v="74063"/>
    <n v="71224.88"/>
    <n v="74063"/>
    <n v="3.194"/>
    <n v="3.09"/>
    <x v="0"/>
    <n v="228854.67"/>
    <n v="-7702.552000000007"/>
    <n v="-7407.3875200000075"/>
    <x v="1"/>
    <x v="0"/>
    <x v="1"/>
    <x v="8"/>
    <x v="0"/>
    <x v="1"/>
    <x v="0"/>
    <n v="-5199.42"/>
    <n v="-5406.6"/>
    <x v="0"/>
    <x v="0"/>
    <x v="0"/>
    <n v="71224.88"/>
    <n v="5199.42"/>
    <n v="0"/>
    <x v="0"/>
    <m/>
  </r>
  <r>
    <n v="28142"/>
    <n v="856"/>
    <d v="2001-09-19T00:00:00"/>
    <x v="17"/>
    <n v="9996666"/>
    <x v="8"/>
    <x v="0"/>
    <n v="91122.23"/>
    <n v="29666"/>
    <n v="28529.19"/>
    <n v="29666"/>
    <n v="3.194"/>
    <n v="3.09"/>
    <x v="0"/>
    <n v="91667.94"/>
    <n v="-3085.2640000000029"/>
    <n v="-2967.0357600000025"/>
    <x v="1"/>
    <x v="0"/>
    <x v="1"/>
    <x v="8"/>
    <x v="0"/>
    <x v="1"/>
    <x v="0"/>
    <n v="-2082.63"/>
    <n v="-2165.62"/>
    <x v="0"/>
    <x v="9"/>
    <x v="0"/>
    <n v="28529.19"/>
    <n v="2082.63"/>
    <n v="0"/>
    <x v="0"/>
    <m/>
  </r>
  <r>
    <n v="28303"/>
    <n v="878"/>
    <d v="2001-09-24T00:00:00"/>
    <x v="17"/>
    <n v="9996818"/>
    <x v="8"/>
    <x v="0"/>
    <n v="11314.91"/>
    <n v="3983"/>
    <n v="3830.37"/>
    <n v="3983"/>
    <n v="2.9540000000000002"/>
    <n v="3.09"/>
    <x v="0"/>
    <n v="12307.47"/>
    <n v="541.68799999999874"/>
    <n v="520.9303199999988"/>
    <x v="1"/>
    <x v="0"/>
    <x v="1"/>
    <x v="8"/>
    <x v="0"/>
    <x v="1"/>
    <x v="0"/>
    <n v="639.66999999999996"/>
    <n v="665.16"/>
    <x v="0"/>
    <x v="1"/>
    <x v="0"/>
    <n v="3830.37"/>
    <n v="-639.66999999999996"/>
    <n v="0"/>
    <x v="0"/>
    <m/>
  </r>
  <r>
    <n v="20890"/>
    <m/>
    <d v="2000-11-06T00:00:00"/>
    <x v="18"/>
    <n v="319933"/>
    <x v="3"/>
    <x v="0"/>
    <n v="-0.14000000000000001"/>
    <n v="6"/>
    <n v="5.75"/>
    <n v="6"/>
    <n v="-2.5000000000000001E-2"/>
    <n v="-0.01"/>
    <x v="0"/>
    <n v="-0.06"/>
    <n v="0.09"/>
    <n v="8.6249999999999993E-2"/>
    <x v="0"/>
    <x v="0"/>
    <x v="0"/>
    <x v="3"/>
    <x v="0"/>
    <x v="1"/>
    <x v="0"/>
    <n v="0.01"/>
    <n v="0.02"/>
    <x v="0"/>
    <x v="2"/>
    <x v="0"/>
    <n v="0"/>
    <n v="-0.01"/>
    <n v="5.75"/>
    <x v="0"/>
    <s v="Sonat Financial Buy - N73427.B Input as Physical s/b Financi"/>
  </r>
  <r>
    <n v="27284"/>
    <n v="824"/>
    <d v="2001-08-20T00:00:00"/>
    <x v="18"/>
    <n v="9995964"/>
    <x v="3"/>
    <x v="0"/>
    <n v="-1007.66"/>
    <n v="84128"/>
    <n v="80612.69"/>
    <n v="84128"/>
    <n v="-1.2500000000000001E-2"/>
    <n v="-0.01"/>
    <x v="0"/>
    <n v="-841.28"/>
    <n v="210.32"/>
    <n v="201.53172500000005"/>
    <x v="0"/>
    <x v="0"/>
    <x v="0"/>
    <x v="3"/>
    <x v="0"/>
    <x v="1"/>
    <x v="0"/>
    <n v="-806.13"/>
    <n v="-841.28"/>
    <x v="0"/>
    <x v="2"/>
    <x v="0"/>
    <n v="0"/>
    <n v="806.13"/>
    <n v="80612.69"/>
    <x v="0"/>
    <m/>
  </r>
  <r>
    <n v="9941"/>
    <m/>
    <d v="2000-07-07T00:00:00"/>
    <x v="18"/>
    <n v="319941"/>
    <x v="4"/>
    <x v="0"/>
    <n v="128.78"/>
    <n v="-3840"/>
    <n v="-3679.54"/>
    <n v="3840"/>
    <n v="-3.5000000000000003E-2"/>
    <n v="-0.05"/>
    <x v="0"/>
    <n v="192"/>
    <n v="57.6"/>
    <n v="55.193099999999994"/>
    <x v="0"/>
    <x v="0"/>
    <x v="0"/>
    <x v="4"/>
    <x v="0"/>
    <x v="0"/>
    <x v="0"/>
    <n v="110.39"/>
    <n v="115.2"/>
    <x v="0"/>
    <x v="0"/>
    <x v="0"/>
    <n v="0"/>
    <n v="-110.39"/>
    <n v="-3679.54"/>
    <x v="0"/>
    <s v="Tetco-ELA Sale Financial - N73425.A"/>
  </r>
  <r>
    <n v="9952"/>
    <m/>
    <d v="2000-07-07T00:00:00"/>
    <x v="18"/>
    <n v="319952"/>
    <x v="5"/>
    <x v="0"/>
    <n v="-100.04"/>
    <n v="3480"/>
    <n v="3334.59"/>
    <n v="3480"/>
    <n v="-0.03"/>
    <n v="0.33500000000000002"/>
    <x v="0"/>
    <n v="1165.8"/>
    <n v="1270.2"/>
    <n v="1217.12535"/>
    <x v="0"/>
    <x v="0"/>
    <x v="0"/>
    <x v="5"/>
    <x v="0"/>
    <x v="1"/>
    <x v="0"/>
    <n v="1217.1199999999999"/>
    <n v="1270.2"/>
    <x v="0"/>
    <x v="0"/>
    <x v="0"/>
    <n v="0"/>
    <n v="-1217.1199999999999"/>
    <n v="3334.59"/>
    <x v="0"/>
    <s v="TetcoM3 Buy Financial - N73425.8"/>
  </r>
  <r>
    <n v="27285"/>
    <n v="822"/>
    <d v="2001-08-20T00:00:00"/>
    <x v="18"/>
    <n v="9995965"/>
    <x v="6"/>
    <x v="0"/>
    <n v="1524.74"/>
    <n v="21948"/>
    <n v="21030.9"/>
    <n v="21948"/>
    <n v="7.2499999999999995E-2"/>
    <n v="7.0000000000000007E-2"/>
    <x v="0"/>
    <n v="1536.36"/>
    <n v="-54.869999999999742"/>
    <n v="-52.577249999999758"/>
    <x v="0"/>
    <x v="0"/>
    <x v="0"/>
    <x v="6"/>
    <x v="0"/>
    <x v="1"/>
    <x v="0"/>
    <n v="-368.04"/>
    <n v="-384.09"/>
    <x v="0"/>
    <x v="2"/>
    <x v="0"/>
    <n v="0"/>
    <n v="368.04"/>
    <n v="21030.9"/>
    <x v="0"/>
    <m/>
  </r>
  <r>
    <n v="23803"/>
    <n v="348"/>
    <d v="2001-03-19T00:00:00"/>
    <x v="18"/>
    <n v="9992816"/>
    <x v="8"/>
    <x v="0"/>
    <n v="-73324.539999999994"/>
    <n v="-17644"/>
    <n v="-16906.740000000002"/>
    <n v="17644"/>
    <n v="4.3369999999999997"/>
    <n v="3.105"/>
    <x v="0"/>
    <n v="-54784.62"/>
    <n v="21737.407999999996"/>
    <n v="20829.103679999997"/>
    <x v="1"/>
    <x v="0"/>
    <x v="1"/>
    <x v="8"/>
    <x v="0"/>
    <x v="0"/>
    <x v="0"/>
    <n v="20051.400000000001"/>
    <n v="20925.78"/>
    <x v="0"/>
    <x v="0"/>
    <x v="0"/>
    <n v="-16906.740000000002"/>
    <n v="-20051.400000000001"/>
    <n v="0"/>
    <x v="0"/>
    <s v="DS #000348"/>
  </r>
  <r>
    <n v="23886"/>
    <n v="393"/>
    <d v="2001-03-29T00:00:00"/>
    <x v="18"/>
    <n v="9992931"/>
    <x v="8"/>
    <x v="0"/>
    <n v="-405803.96"/>
    <n v="-100000"/>
    <n v="-95821.48"/>
    <n v="100000"/>
    <n v="4.2350000000000003"/>
    <n v="3.105"/>
    <x v="0"/>
    <n v="-310500"/>
    <n v="113000"/>
    <n v="108278.27240000003"/>
    <x v="1"/>
    <x v="0"/>
    <x v="1"/>
    <x v="8"/>
    <x v="0"/>
    <x v="0"/>
    <x v="0"/>
    <n v="103870.48"/>
    <n v="108400"/>
    <x v="0"/>
    <x v="1"/>
    <x v="0"/>
    <n v="-95821.48"/>
    <n v="-103870.48"/>
    <n v="0"/>
    <x v="0"/>
    <s v="DS #000393"/>
  </r>
  <r>
    <n v="24215"/>
    <n v="409"/>
    <d v="2001-04-18T00:00:00"/>
    <x v="18"/>
    <n v="9993176"/>
    <x v="8"/>
    <x v="0"/>
    <n v="-107688.96000000001"/>
    <n v="-27722"/>
    <n v="-26563.63"/>
    <n v="27722"/>
    <n v="4.0540000000000003"/>
    <n v="3.105"/>
    <x v="0"/>
    <n v="-86076.81"/>
    <n v="26308.178000000007"/>
    <n v="25208.884870000009"/>
    <x v="1"/>
    <x v="0"/>
    <x v="1"/>
    <x v="8"/>
    <x v="0"/>
    <x v="0"/>
    <x v="0"/>
    <n v="23986.959999999999"/>
    <n v="25032.97"/>
    <x v="0"/>
    <x v="1"/>
    <x v="0"/>
    <n v="-26563.63"/>
    <n v="-23986.959999999999"/>
    <n v="0"/>
    <x v="0"/>
    <s v="DS #000409"/>
  </r>
  <r>
    <n v="24456"/>
    <n v="438"/>
    <d v="2001-04-26T00:00:00"/>
    <x v="18"/>
    <n v="9993420"/>
    <x v="8"/>
    <x v="0"/>
    <n v="-806.98"/>
    <n v="-199"/>
    <n v="-190.68"/>
    <n v="199"/>
    <n v="4.2320000000000002"/>
    <n v="3.105"/>
    <x v="0"/>
    <n v="-617.89499999999998"/>
    <n v="224.27300000000005"/>
    <n v="214.89636000000004"/>
    <x v="1"/>
    <x v="0"/>
    <x v="1"/>
    <x v="8"/>
    <x v="0"/>
    <x v="0"/>
    <x v="0"/>
    <n v="206.13"/>
    <n v="215.12"/>
    <x v="0"/>
    <x v="1"/>
    <x v="0"/>
    <n v="-190.68"/>
    <n v="-206.13"/>
    <n v="0"/>
    <x v="0"/>
    <s v="DS #0000438"/>
  </r>
  <r>
    <n v="28125"/>
    <n v="833"/>
    <d v="2001-09-19T00:00:00"/>
    <x v="18"/>
    <n v="9996553"/>
    <x v="8"/>
    <x v="0"/>
    <n v="-69898.53"/>
    <n v="-20151"/>
    <n v="-19308.990000000002"/>
    <n v="20151"/>
    <n v="3.62"/>
    <n v="3.105"/>
    <x v="0"/>
    <n v="-62568.855000000003"/>
    <n v="10377.765000000003"/>
    <n v="9944.129850000003"/>
    <x v="1"/>
    <x v="0"/>
    <x v="1"/>
    <x v="8"/>
    <x v="0"/>
    <x v="0"/>
    <x v="0"/>
    <n v="9055.91"/>
    <n v="9450.82"/>
    <x v="0"/>
    <x v="4"/>
    <x v="0"/>
    <n v="-19308.990000000002"/>
    <n v="-9055.91"/>
    <n v="0"/>
    <x v="0"/>
    <m/>
  </r>
  <r>
    <n v="28126"/>
    <n v="833"/>
    <d v="2001-09-19T00:00:00"/>
    <x v="18"/>
    <n v="9996553"/>
    <x v="8"/>
    <x v="0"/>
    <n v="-64657.27"/>
    <n v="-18640"/>
    <n v="-17861.12"/>
    <n v="18640"/>
    <n v="3.62"/>
    <n v="3.105"/>
    <x v="0"/>
    <n v="-57877.2"/>
    <n v="9599.6"/>
    <n v="9198.4768000000022"/>
    <x v="1"/>
    <x v="0"/>
    <x v="1"/>
    <x v="8"/>
    <x v="0"/>
    <x v="0"/>
    <x v="0"/>
    <n v="8376.8700000000008"/>
    <n v="8742.16"/>
    <x v="0"/>
    <x v="1"/>
    <x v="0"/>
    <n v="-17861.12"/>
    <n v="-8376.8700000000008"/>
    <n v="0"/>
    <x v="0"/>
    <m/>
  </r>
  <r>
    <n v="28304"/>
    <n v="878"/>
    <d v="2001-09-24T00:00:00"/>
    <x v="18"/>
    <n v="9996818"/>
    <x v="8"/>
    <x v="0"/>
    <n v="-11935.35"/>
    <n v="-4177"/>
    <n v="-4002.46"/>
    <n v="4177"/>
    <n v="2.9820000000000002"/>
    <n v="3.105"/>
    <x v="0"/>
    <n v="-12969.584999999999"/>
    <n v="-513.77099999999905"/>
    <n v="-492.30257999999912"/>
    <x v="1"/>
    <x v="0"/>
    <x v="1"/>
    <x v="8"/>
    <x v="0"/>
    <x v="0"/>
    <x v="0"/>
    <n v="-676.42"/>
    <n v="-705.91"/>
    <x v="0"/>
    <x v="2"/>
    <x v="0"/>
    <n v="-4002.46"/>
    <n v="676.42"/>
    <n v="0"/>
    <x v="0"/>
    <m/>
  </r>
  <r>
    <n v="9918"/>
    <m/>
    <d v="2000-07-07T00:00:00"/>
    <x v="18"/>
    <n v="319918"/>
    <x v="8"/>
    <x v="0"/>
    <n v="13.96"/>
    <n v="6"/>
    <n v="5.75"/>
    <n v="6"/>
    <n v="2.4285000000000001"/>
    <n v="3.12"/>
    <x v="0"/>
    <n v="18.72"/>
    <n v="4.149"/>
    <n v="3.9761250000000001"/>
    <x v="1"/>
    <x v="0"/>
    <x v="1"/>
    <x v="8"/>
    <x v="0"/>
    <x v="1"/>
    <x v="0"/>
    <n v="4.1500000000000004"/>
    <n v="4.33"/>
    <x v="0"/>
    <x v="2"/>
    <x v="0"/>
    <n v="5.75"/>
    <n v="-4.1500000000000004"/>
    <n v="0"/>
    <x v="0"/>
    <s v="Nymex Buy N73425.2"/>
  </r>
  <r>
    <n v="22575"/>
    <n v="295"/>
    <d v="2001-02-16T00:00:00"/>
    <x v="18"/>
    <n v="9991566"/>
    <x v="8"/>
    <x v="0"/>
    <n v="85760.22"/>
    <n v="20000"/>
    <n v="19164.3"/>
    <n v="20000"/>
    <n v="4.4749999999999996"/>
    <n v="3.12"/>
    <x v="0"/>
    <n v="62400"/>
    <n v="-27100"/>
    <n v="-25967.626499999991"/>
    <x v="1"/>
    <x v="0"/>
    <x v="1"/>
    <x v="8"/>
    <x v="0"/>
    <x v="1"/>
    <x v="0"/>
    <n v="-25373.53"/>
    <n v="-26480"/>
    <x v="0"/>
    <x v="0"/>
    <x v="0"/>
    <n v="19164.3"/>
    <n v="25373.53"/>
    <n v="0"/>
    <x v="0"/>
    <s v="DS #000295"/>
  </r>
  <r>
    <n v="23914"/>
    <n v="359"/>
    <d v="2001-03-30T00:00:00"/>
    <x v="18"/>
    <n v="9992882"/>
    <x v="8"/>
    <x v="0"/>
    <n v="21284.73"/>
    <n v="5196"/>
    <n v="4978.88"/>
    <n v="5196"/>
    <n v="4.2750000000000004"/>
    <n v="3.12"/>
    <x v="0"/>
    <n v="16211.52"/>
    <n v="-6001.38"/>
    <n v="-5750.6064000000015"/>
    <x v="1"/>
    <x v="0"/>
    <x v="1"/>
    <x v="8"/>
    <x v="0"/>
    <x v="1"/>
    <x v="0"/>
    <n v="-5596.27"/>
    <n v="-5840.3"/>
    <x v="0"/>
    <x v="2"/>
    <x v="0"/>
    <n v="4978.88"/>
    <n v="5596.27"/>
    <n v="0"/>
    <x v="0"/>
    <s v="DS #000359"/>
  </r>
  <r>
    <n v="24193"/>
    <n v="408"/>
    <d v="2001-04-17T00:00:00"/>
    <x v="18"/>
    <n v="9993174"/>
    <x v="8"/>
    <x v="0"/>
    <n v="75938.740000000005"/>
    <n v="18722"/>
    <n v="17939.7"/>
    <n v="18722"/>
    <n v="4.2329999999999997"/>
    <n v="3.12"/>
    <x v="0"/>
    <n v="58412.639999999999"/>
    <n v="-20837.585999999992"/>
    <n v="-19966.886099999992"/>
    <x v="1"/>
    <x v="0"/>
    <x v="1"/>
    <x v="8"/>
    <x v="0"/>
    <x v="1"/>
    <x v="0"/>
    <n v="-19410.75"/>
    <n v="-20257.2"/>
    <x v="0"/>
    <x v="0"/>
    <x v="0"/>
    <n v="17939.7"/>
    <n v="19410.75"/>
    <n v="0"/>
    <x v="0"/>
    <s v="DS #000408"/>
  </r>
  <r>
    <n v="24224"/>
    <n v="412"/>
    <d v="2001-04-18T00:00:00"/>
    <x v="18"/>
    <n v="9993198"/>
    <x v="8"/>
    <x v="0"/>
    <n v="62028.54"/>
    <n v="15712"/>
    <n v="15055.47"/>
    <n v="15712"/>
    <n v="4.12"/>
    <n v="3.12"/>
    <x v="0"/>
    <n v="49021.440000000002"/>
    <n v="-15712"/>
    <n v="-15055.47"/>
    <x v="1"/>
    <x v="0"/>
    <x v="1"/>
    <x v="8"/>
    <x v="0"/>
    <x v="1"/>
    <x v="0"/>
    <n v="-14588.75"/>
    <n v="-15224.93"/>
    <x v="0"/>
    <x v="2"/>
    <x v="0"/>
    <n v="15055.47"/>
    <n v="14588.75"/>
    <n v="0"/>
    <x v="0"/>
    <s v="DS#000412"/>
  </r>
  <r>
    <n v="24455"/>
    <n v="438"/>
    <d v="2001-04-26T00:00:00"/>
    <x v="18"/>
    <n v="9993420"/>
    <x v="8"/>
    <x v="0"/>
    <n v="67356.289999999994"/>
    <n v="16610"/>
    <n v="15915.95"/>
    <n v="16610"/>
    <n v="4.2320000000000002"/>
    <n v="3.12"/>
    <x v="0"/>
    <n v="51823.199999999997"/>
    <n v="-18470.32"/>
    <n v="-17698.536400000001"/>
    <x v="1"/>
    <x v="0"/>
    <x v="1"/>
    <x v="8"/>
    <x v="0"/>
    <x v="1"/>
    <x v="0"/>
    <n v="-17205.14"/>
    <n v="-17955.41"/>
    <x v="0"/>
    <x v="0"/>
    <x v="0"/>
    <n v="15915.95"/>
    <n v="17205.14"/>
    <n v="0"/>
    <x v="0"/>
    <s v="DS #000438"/>
  </r>
  <r>
    <n v="24533"/>
    <n v="451"/>
    <d v="2001-05-07T00:00:00"/>
    <x v="18"/>
    <n v="9993481"/>
    <x v="8"/>
    <x v="0"/>
    <n v="413948.79"/>
    <n v="100000"/>
    <n v="95821.48"/>
    <n v="100000"/>
    <n v="4.32"/>
    <n v="3.12"/>
    <x v="0"/>
    <n v="312000"/>
    <n v="-120000"/>
    <n v="-114985.77600000001"/>
    <x v="1"/>
    <x v="0"/>
    <x v="1"/>
    <x v="8"/>
    <x v="0"/>
    <x v="1"/>
    <x v="0"/>
    <n v="-112015.31"/>
    <n v="-116900"/>
    <x v="0"/>
    <x v="1"/>
    <x v="0"/>
    <n v="95821.48"/>
    <n v="112015.31"/>
    <n v="0"/>
    <x v="0"/>
    <s v="DS #000451"/>
  </r>
  <r>
    <n v="24748"/>
    <n v="529"/>
    <d v="2001-05-17T00:00:00"/>
    <x v="18"/>
    <n v="9993675"/>
    <x v="8"/>
    <x v="0"/>
    <n v="71311.81"/>
    <n v="18638"/>
    <n v="17859.21"/>
    <n v="18638"/>
    <n v="3.9929999999999999"/>
    <n v="3.12"/>
    <x v="0"/>
    <n v="58150.559999999998"/>
    <n v="-16270.973999999997"/>
    <n v="-15591.090329999995"/>
    <x v="1"/>
    <x v="0"/>
    <x v="1"/>
    <x v="8"/>
    <x v="0"/>
    <x v="1"/>
    <x v="0"/>
    <n v="-15037.45"/>
    <n v="-15693.2"/>
    <x v="0"/>
    <x v="0"/>
    <x v="0"/>
    <n v="17859.21"/>
    <n v="15037.45"/>
    <n v="0"/>
    <x v="0"/>
    <m/>
  </r>
  <r>
    <n v="24830"/>
    <n v="538"/>
    <d v="2001-05-23T00:00:00"/>
    <x v="18"/>
    <n v="9993714"/>
    <x v="8"/>
    <x v="0"/>
    <n v="6209231.8399999999"/>
    <n v="1600000"/>
    <n v="1533143.66"/>
    <n v="1600000"/>
    <n v="4.05"/>
    <n v="3.12"/>
    <x v="0"/>
    <n v="4992000"/>
    <n v="-1488000"/>
    <n v="-1425823.6037999995"/>
    <x v="1"/>
    <x v="0"/>
    <x v="1"/>
    <x v="8"/>
    <x v="0"/>
    <x v="1"/>
    <x v="0"/>
    <n v="-1378296.15"/>
    <n v="-1438400"/>
    <x v="0"/>
    <x v="11"/>
    <x v="0"/>
    <n v="1533143.66"/>
    <n v="1378296.15"/>
    <n v="0"/>
    <x v="0"/>
    <m/>
  </r>
  <r>
    <n v="24869"/>
    <n v="549"/>
    <d v="2001-05-24T00:00:00"/>
    <x v="18"/>
    <n v="9993753"/>
    <x v="8"/>
    <x v="0"/>
    <n v="15595.14"/>
    <n v="4000"/>
    <n v="3832.86"/>
    <n v="4000"/>
    <n v="4.0688000000000004"/>
    <n v="3.12"/>
    <x v="0"/>
    <n v="12480"/>
    <n v="-3795.2"/>
    <n v="-3636.6175680000015"/>
    <x v="1"/>
    <x v="0"/>
    <x v="1"/>
    <x v="8"/>
    <x v="0"/>
    <x v="1"/>
    <x v="0"/>
    <n v="-3517.8"/>
    <n v="-3671.2"/>
    <x v="0"/>
    <x v="2"/>
    <x v="0"/>
    <n v="3832.86"/>
    <n v="3517.8"/>
    <n v="0"/>
    <x v="0"/>
    <m/>
  </r>
  <r>
    <n v="24870"/>
    <n v="549"/>
    <d v="2001-05-24T00:00:00"/>
    <x v="18"/>
    <n v="9993754"/>
    <x v="8"/>
    <x v="0"/>
    <n v="44960.78"/>
    <n v="11532"/>
    <n v="11050.13"/>
    <n v="11532"/>
    <n v="4.0688000000000004"/>
    <n v="3.12"/>
    <x v="0"/>
    <n v="35979.839999999997"/>
    <n v="-10941.561600000003"/>
    <n v="-10484.363344000003"/>
    <x v="1"/>
    <x v="0"/>
    <x v="1"/>
    <x v="8"/>
    <x v="0"/>
    <x v="1"/>
    <x v="0"/>
    <n v="-10141.81"/>
    <n v="-10584.07"/>
    <x v="0"/>
    <x v="0"/>
    <x v="0"/>
    <n v="11050.13"/>
    <n v="10141.81"/>
    <n v="0"/>
    <x v="0"/>
    <m/>
  </r>
  <r>
    <n v="25038"/>
    <n v="596"/>
    <d v="2001-06-04T00:00:00"/>
    <x v="18"/>
    <n v="9993895"/>
    <x v="8"/>
    <x v="0"/>
    <n v="17451.84"/>
    <n v="4738"/>
    <n v="4540.0200000000004"/>
    <n v="4738"/>
    <n v="3.8439999999999999"/>
    <n v="3.12"/>
    <x v="0"/>
    <n v="14782.56"/>
    <n v="-3430.311999999999"/>
    <n v="-3286.9744799999994"/>
    <x v="1"/>
    <x v="0"/>
    <x v="1"/>
    <x v="8"/>
    <x v="0"/>
    <x v="1"/>
    <x v="0"/>
    <n v="-3146.24"/>
    <n v="-3283.43"/>
    <x v="0"/>
    <x v="4"/>
    <x v="0"/>
    <n v="4540.0200000000004"/>
    <n v="3146.24"/>
    <n v="0"/>
    <x v="0"/>
    <m/>
  </r>
  <r>
    <n v="25059"/>
    <n v="479"/>
    <d v="2001-06-06T00:00:00"/>
    <x v="18"/>
    <n v="9993568"/>
    <x v="8"/>
    <x v="0"/>
    <n v="69511.899999999994"/>
    <n v="18370"/>
    <n v="17602.41"/>
    <n v="18370"/>
    <n v="3.9489999999999998"/>
    <n v="3.12"/>
    <x v="0"/>
    <n v="57314.400000000001"/>
    <n v="-15228.73"/>
    <n v="-14592.397889999995"/>
    <x v="1"/>
    <x v="0"/>
    <x v="1"/>
    <x v="8"/>
    <x v="0"/>
    <x v="1"/>
    <x v="0"/>
    <n v="-14046.72"/>
    <n v="-14659.26"/>
    <x v="0"/>
    <x v="0"/>
    <x v="0"/>
    <n v="17602.41"/>
    <n v="14046.72"/>
    <n v="0"/>
    <x v="0"/>
    <s v="DS #000479"/>
  </r>
  <r>
    <n v="25070"/>
    <n v="593"/>
    <d v="2001-06-06T00:00:00"/>
    <x v="18"/>
    <n v="9993887"/>
    <x v="8"/>
    <x v="0"/>
    <n v="46343.09"/>
    <n v="11927"/>
    <n v="11428.63"/>
    <n v="11927"/>
    <n v="4.0549999999999997"/>
    <n v="3.12"/>
    <x v="0"/>
    <n v="37212.239999999998"/>
    <n v="-11151.744999999995"/>
    <n v="-10685.769049999995"/>
    <x v="1"/>
    <x v="0"/>
    <x v="1"/>
    <x v="8"/>
    <x v="0"/>
    <x v="1"/>
    <x v="0"/>
    <n v="-10331.48"/>
    <n v="-10782.01"/>
    <x v="0"/>
    <x v="1"/>
    <x v="0"/>
    <n v="11428.63"/>
    <n v="10331.48"/>
    <n v="0"/>
    <x v="0"/>
    <m/>
  </r>
  <r>
    <n v="25071"/>
    <n v="445"/>
    <d v="2001-06-06T00:00:00"/>
    <x v="18"/>
    <n v="9993440"/>
    <x v="8"/>
    <x v="0"/>
    <n v="25823.97"/>
    <n v="6432"/>
    <n v="6163.24"/>
    <n v="6432"/>
    <n v="4.1900000000000004"/>
    <n v="3.12"/>
    <x v="0"/>
    <n v="20067.84"/>
    <n v="-6882.24"/>
    <n v="-6594.6668000000018"/>
    <x v="1"/>
    <x v="0"/>
    <x v="1"/>
    <x v="8"/>
    <x v="0"/>
    <x v="1"/>
    <x v="0"/>
    <n v="-6403.6"/>
    <n v="-6682.85"/>
    <x v="0"/>
    <x v="0"/>
    <x v="0"/>
    <n v="6163.24"/>
    <n v="6403.6"/>
    <n v="0"/>
    <x v="0"/>
    <s v="DS #000445"/>
  </r>
  <r>
    <n v="25181"/>
    <n v="621"/>
    <d v="2001-06-13T00:00:00"/>
    <x v="18"/>
    <n v="9994009"/>
    <x v="8"/>
    <x v="0"/>
    <n v="30545.87"/>
    <n v="8155"/>
    <n v="7814.24"/>
    <n v="8155"/>
    <n v="3.9089999999999998"/>
    <n v="3.12"/>
    <x v="0"/>
    <n v="25443.599999999999"/>
    <n v="-6434.2949999999973"/>
    <n v="-6165.4353599999977"/>
    <x v="1"/>
    <x v="0"/>
    <x v="1"/>
    <x v="8"/>
    <x v="0"/>
    <x v="1"/>
    <x v="0"/>
    <n v="-5923.2"/>
    <n v="-6181.49"/>
    <x v="0"/>
    <x v="0"/>
    <x v="0"/>
    <n v="7814.24"/>
    <n v="5923.2"/>
    <n v="0"/>
    <x v="0"/>
    <m/>
  </r>
  <r>
    <n v="25182"/>
    <n v="621"/>
    <d v="2001-06-13T00:00:00"/>
    <x v="18"/>
    <n v="9994008"/>
    <x v="8"/>
    <x v="0"/>
    <n v="53428.12"/>
    <n v="14264"/>
    <n v="13667.98"/>
    <n v="14264"/>
    <n v="3.9089999999999998"/>
    <n v="3.12"/>
    <x v="0"/>
    <n v="44503.68"/>
    <n v="-11254.295999999997"/>
    <n v="-10784.036219999996"/>
    <x v="1"/>
    <x v="0"/>
    <x v="1"/>
    <x v="8"/>
    <x v="0"/>
    <x v="1"/>
    <x v="0"/>
    <n v="-10360.33"/>
    <n v="-10812.11"/>
    <x v="0"/>
    <x v="2"/>
    <x v="0"/>
    <n v="13667.98"/>
    <n v="10360.33"/>
    <n v="0"/>
    <x v="0"/>
    <m/>
  </r>
  <r>
    <n v="26646"/>
    <n v="725"/>
    <d v="2001-07-09T00:00:00"/>
    <x v="18"/>
    <n v="9995438"/>
    <x v="8"/>
    <x v="0"/>
    <n v="46108.88"/>
    <n v="13037"/>
    <n v="12492.25"/>
    <n v="13037"/>
    <n v="3.6909999999999998"/>
    <n v="3.12"/>
    <x v="0"/>
    <n v="40675.440000000002"/>
    <n v="-7444.1269999999968"/>
    <n v="-7133.074749999997"/>
    <x v="1"/>
    <x v="0"/>
    <x v="1"/>
    <x v="8"/>
    <x v="0"/>
    <x v="1"/>
    <x v="0"/>
    <n v="-6745.81"/>
    <n v="-7039.98"/>
    <x v="0"/>
    <x v="0"/>
    <x v="0"/>
    <n v="12492.25"/>
    <n v="6745.81"/>
    <n v="0"/>
    <x v="0"/>
    <m/>
  </r>
  <r>
    <n v="26851"/>
    <n v="709"/>
    <d v="2001-07-27T00:00:00"/>
    <x v="18"/>
    <n v="9994223"/>
    <x v="8"/>
    <x v="0"/>
    <n v="33240.47"/>
    <n v="10000"/>
    <n v="9582.15"/>
    <n v="10000"/>
    <n v="3.4689999999999999"/>
    <n v="3.12"/>
    <x v="0"/>
    <n v="31200"/>
    <n v="-3490"/>
    <n v="-3344.1703499999976"/>
    <x v="1"/>
    <x v="0"/>
    <x v="1"/>
    <x v="8"/>
    <x v="0"/>
    <x v="1"/>
    <x v="0"/>
    <n v="-3047.12"/>
    <n v="-3180"/>
    <x v="0"/>
    <x v="2"/>
    <x v="0"/>
    <n v="9582.15"/>
    <n v="3047.12"/>
    <n v="0"/>
    <x v="0"/>
    <m/>
  </r>
  <r>
    <n v="27044"/>
    <n v="812"/>
    <d v="2001-08-06T00:00:00"/>
    <x v="18"/>
    <n v="9995738"/>
    <x v="8"/>
    <x v="0"/>
    <n v="78900.69"/>
    <n v="23346"/>
    <n v="22370.48"/>
    <n v="23346"/>
    <n v="3.5270000000000001"/>
    <n v="3.12"/>
    <x v="0"/>
    <n v="72839.520000000004"/>
    <n v="-9501.8220000000001"/>
    <n v="-9104.7853599999999"/>
    <x v="1"/>
    <x v="0"/>
    <x v="1"/>
    <x v="8"/>
    <x v="0"/>
    <x v="1"/>
    <x v="0"/>
    <n v="-8411.2999999999993"/>
    <n v="-8778.1"/>
    <x v="0"/>
    <x v="2"/>
    <x v="0"/>
    <n v="22370.48"/>
    <n v="8411.2999999999993"/>
    <n v="0"/>
    <x v="0"/>
    <m/>
  </r>
  <r>
    <n v="28058"/>
    <n v="782"/>
    <d v="2001-09-10T00:00:00"/>
    <x v="18"/>
    <n v="9995718"/>
    <x v="8"/>
    <x v="0"/>
    <n v="44800.58"/>
    <n v="12568"/>
    <n v="12042.84"/>
    <n v="12568"/>
    <n v="3.7201"/>
    <n v="3.12"/>
    <x v="0"/>
    <n v="39212.160000000003"/>
    <n v="-7542.0567999999985"/>
    <n v="-7226.9082839999983"/>
    <x v="1"/>
    <x v="0"/>
    <x v="1"/>
    <x v="8"/>
    <x v="0"/>
    <x v="1"/>
    <x v="0"/>
    <n v="-6853.58"/>
    <n v="-7152.45"/>
    <x v="0"/>
    <x v="2"/>
    <x v="0"/>
    <n v="12042.84"/>
    <n v="6853.58"/>
    <n v="0"/>
    <x v="0"/>
    <m/>
  </r>
  <r>
    <n v="28094"/>
    <n v="833"/>
    <d v="2001-09-18T00:00:00"/>
    <x v="18"/>
    <n v="9996554"/>
    <x v="8"/>
    <x v="0"/>
    <n v="4162.49"/>
    <n v="1200"/>
    <n v="1149.8599999999999"/>
    <n v="1200"/>
    <n v="3.62"/>
    <n v="3.12"/>
    <x v="0"/>
    <n v="3744"/>
    <n v="-600"/>
    <n v="-574.92999999999995"/>
    <x v="1"/>
    <x v="0"/>
    <x v="1"/>
    <x v="8"/>
    <x v="0"/>
    <x v="1"/>
    <x v="0"/>
    <n v="-539.28"/>
    <n v="-562.79999999999995"/>
    <x v="0"/>
    <x v="9"/>
    <x v="0"/>
    <n v="1149.8599999999999"/>
    <n v="539.28"/>
    <n v="0"/>
    <x v="0"/>
    <m/>
  </r>
  <r>
    <n v="28096"/>
    <n v="833"/>
    <d v="2001-09-18T00:00:00"/>
    <x v="18"/>
    <n v="9996554"/>
    <x v="8"/>
    <x v="0"/>
    <n v="2310.1799999999998"/>
    <n v="666"/>
    <n v="638.16999999999996"/>
    <n v="666"/>
    <n v="3.62"/>
    <n v="3.12"/>
    <x v="0"/>
    <n v="2077.92"/>
    <n v="-333"/>
    <n v="-319.08499999999998"/>
    <x v="1"/>
    <x v="0"/>
    <x v="1"/>
    <x v="8"/>
    <x v="0"/>
    <x v="1"/>
    <x v="0"/>
    <n v="-299.3"/>
    <n v="-312.35000000000002"/>
    <x v="0"/>
    <x v="10"/>
    <x v="0"/>
    <n v="638.16999999999996"/>
    <n v="299.3"/>
    <n v="0"/>
    <x v="0"/>
    <m/>
  </r>
  <r>
    <n v="28097"/>
    <n v="833"/>
    <d v="2001-09-18T00:00:00"/>
    <x v="18"/>
    <n v="9996554"/>
    <x v="8"/>
    <x v="0"/>
    <n v="63457.08"/>
    <n v="18294"/>
    <n v="17529.580000000002"/>
    <n v="18294"/>
    <n v="3.62"/>
    <n v="3.12"/>
    <x v="0"/>
    <n v="57077.279999999999"/>
    <n v="-9147"/>
    <n v="-8764.7900000000009"/>
    <x v="1"/>
    <x v="0"/>
    <x v="1"/>
    <x v="8"/>
    <x v="0"/>
    <x v="1"/>
    <x v="0"/>
    <n v="-8221.3700000000008"/>
    <n v="-8579.89"/>
    <x v="0"/>
    <x v="0"/>
    <x v="0"/>
    <n v="17529.580000000002"/>
    <n v="8221.3700000000008"/>
    <n v="0"/>
    <x v="0"/>
    <m/>
  </r>
  <r>
    <n v="28112"/>
    <n v="825"/>
    <d v="2001-09-18T00:00:00"/>
    <x v="18"/>
    <n v="9995961"/>
    <x v="8"/>
    <x v="0"/>
    <n v="112260.54"/>
    <n v="31940"/>
    <n v="30605.38"/>
    <n v="31940"/>
    <n v="3.6680000000000001"/>
    <n v="3.12"/>
    <x v="0"/>
    <n v="99652.800000000003"/>
    <n v="-17503.12"/>
    <n v="-16771.748240000001"/>
    <x v="1"/>
    <x v="0"/>
    <x v="1"/>
    <x v="8"/>
    <x v="0"/>
    <x v="1"/>
    <x v="0"/>
    <n v="-15822.98"/>
    <n v="-16512.98"/>
    <x v="0"/>
    <x v="2"/>
    <x v="0"/>
    <n v="30605.38"/>
    <n v="15822.98"/>
    <n v="0"/>
    <x v="0"/>
    <m/>
  </r>
  <r>
    <n v="28134"/>
    <n v="823"/>
    <d v="2001-09-19T00:00:00"/>
    <x v="18"/>
    <n v="9995777"/>
    <x v="8"/>
    <x v="0"/>
    <n v="59740.56"/>
    <n v="17454"/>
    <n v="16724.68"/>
    <n v="17454"/>
    <n v="3.5720000000000001"/>
    <n v="3.12"/>
    <x v="0"/>
    <n v="54456.480000000003"/>
    <n v="-7889.2079999999996"/>
    <n v="-7559.5553599999994"/>
    <x v="1"/>
    <x v="0"/>
    <x v="1"/>
    <x v="8"/>
    <x v="0"/>
    <x v="1"/>
    <x v="0"/>
    <n v="-7041.09"/>
    <n v="-7348.13"/>
    <x v="0"/>
    <x v="2"/>
    <x v="0"/>
    <n v="16724.68"/>
    <n v="7041.09"/>
    <n v="0"/>
    <x v="0"/>
    <m/>
  </r>
  <r>
    <n v="28136"/>
    <n v="856"/>
    <d v="2001-09-19T00:00:00"/>
    <x v="18"/>
    <n v="9996666"/>
    <x v="8"/>
    <x v="0"/>
    <n v="32454.41"/>
    <n v="10512"/>
    <n v="10072.75"/>
    <n v="10512"/>
    <n v="3.222"/>
    <n v="3.12"/>
    <x v="0"/>
    <n v="32797.440000000002"/>
    <n v="-1072.2239999999986"/>
    <n v="-1027.4204999999986"/>
    <x v="1"/>
    <x v="0"/>
    <x v="1"/>
    <x v="8"/>
    <x v="0"/>
    <x v="1"/>
    <x v="0"/>
    <n v="-715.17"/>
    <n v="-746.35"/>
    <x v="0"/>
    <x v="0"/>
    <x v="0"/>
    <n v="10072.75"/>
    <n v="715.17"/>
    <n v="0"/>
    <x v="0"/>
    <m/>
  </r>
  <r>
    <n v="28140"/>
    <n v="856"/>
    <d v="2001-09-19T00:00:00"/>
    <x v="18"/>
    <n v="9996666"/>
    <x v="8"/>
    <x v="0"/>
    <n v="155912.09"/>
    <n v="50500"/>
    <n v="48389.85"/>
    <n v="50500"/>
    <n v="3.222"/>
    <n v="3.12"/>
    <x v="0"/>
    <n v="157560"/>
    <n v="-5150.9999999999936"/>
    <n v="-4935.7646999999934"/>
    <x v="1"/>
    <x v="0"/>
    <x v="1"/>
    <x v="8"/>
    <x v="0"/>
    <x v="1"/>
    <x v="0"/>
    <n v="-3435.68"/>
    <n v="-3585.5"/>
    <x v="0"/>
    <x v="2"/>
    <x v="0"/>
    <n v="48389.85"/>
    <n v="3435.68"/>
    <n v="0"/>
    <x v="0"/>
    <m/>
  </r>
  <r>
    <n v="28142"/>
    <n v="856"/>
    <d v="2001-09-19T00:00:00"/>
    <x v="18"/>
    <n v="9996666"/>
    <x v="8"/>
    <x v="0"/>
    <n v="30747.1"/>
    <n v="9959"/>
    <n v="9542.86"/>
    <n v="9959"/>
    <n v="3.222"/>
    <n v="3.12"/>
    <x v="0"/>
    <n v="31072.080000000002"/>
    <n v="-1015.8179999999987"/>
    <n v="-973.37171999999885"/>
    <x v="1"/>
    <x v="0"/>
    <x v="1"/>
    <x v="8"/>
    <x v="0"/>
    <x v="1"/>
    <x v="0"/>
    <n v="-677.54"/>
    <n v="-707.09"/>
    <x v="0"/>
    <x v="9"/>
    <x v="0"/>
    <n v="9542.86"/>
    <n v="677.54"/>
    <n v="0"/>
    <x v="0"/>
    <m/>
  </r>
  <r>
    <n v="28303"/>
    <n v="878"/>
    <d v="2001-09-24T00:00:00"/>
    <x v="18"/>
    <n v="9996818"/>
    <x v="8"/>
    <x v="0"/>
    <n v="7197.78"/>
    <n v="2519"/>
    <n v="2413.7399999999998"/>
    <n v="2519"/>
    <n v="2.9820000000000002"/>
    <n v="3.12"/>
    <x v="0"/>
    <n v="7859.28"/>
    <n v="347.62199999999973"/>
    <n v="333.09611999999976"/>
    <x v="1"/>
    <x v="0"/>
    <x v="1"/>
    <x v="8"/>
    <x v="0"/>
    <x v="1"/>
    <x v="0"/>
    <n v="407.92"/>
    <n v="425.71"/>
    <x v="0"/>
    <x v="1"/>
    <x v="0"/>
    <n v="2413.7399999999998"/>
    <n v="-407.92"/>
    <n v="0"/>
    <x v="0"/>
    <m/>
  </r>
  <r>
    <n v="20890"/>
    <m/>
    <d v="2000-11-06T00:00:00"/>
    <x v="19"/>
    <n v="319933"/>
    <x v="3"/>
    <x v="0"/>
    <n v="-0.17"/>
    <n v="7"/>
    <n v="6.68"/>
    <n v="7"/>
    <n v="-2.5000000000000001E-2"/>
    <n v="-0.01"/>
    <x v="0"/>
    <n v="-7.0000000000000007E-2"/>
    <n v="0.105"/>
    <n v="0.1002"/>
    <x v="0"/>
    <x v="0"/>
    <x v="0"/>
    <x v="3"/>
    <x v="0"/>
    <x v="1"/>
    <x v="0"/>
    <n v="0.02"/>
    <n v="0.02"/>
    <x v="0"/>
    <x v="2"/>
    <x v="0"/>
    <n v="0"/>
    <n v="-0.02"/>
    <n v="6.68"/>
    <x v="0"/>
    <s v="Sonat Financial Buy - N73427.B Input as Physical s/b Financi"/>
  </r>
  <r>
    <n v="27284"/>
    <n v="824"/>
    <d v="2001-08-20T00:00:00"/>
    <x v="19"/>
    <n v="9995964"/>
    <x v="3"/>
    <x v="0"/>
    <n v="-807.48"/>
    <n v="67659"/>
    <n v="64598.2"/>
    <n v="67659"/>
    <n v="-1.2500000000000001E-2"/>
    <n v="-0.01"/>
    <x v="0"/>
    <n v="-676.59"/>
    <n v="169.14750000000001"/>
    <n v="161.49550000000002"/>
    <x v="0"/>
    <x v="0"/>
    <x v="0"/>
    <x v="3"/>
    <x v="0"/>
    <x v="1"/>
    <x v="0"/>
    <n v="-645.98"/>
    <n v="-676.59"/>
    <x v="0"/>
    <x v="2"/>
    <x v="0"/>
    <n v="0"/>
    <n v="645.98"/>
    <n v="64598.2"/>
    <x v="0"/>
    <m/>
  </r>
  <r>
    <n v="9941"/>
    <m/>
    <d v="2000-07-07T00:00:00"/>
    <x v="19"/>
    <n v="319941"/>
    <x v="4"/>
    <x v="0"/>
    <n v="151.54"/>
    <n v="-3968"/>
    <n v="-3788.49"/>
    <n v="3968"/>
    <n v="-0.04"/>
    <n v="-0.05"/>
    <x v="0"/>
    <n v="198.4"/>
    <n v="39.68"/>
    <n v="37.884900000000002"/>
    <x v="0"/>
    <x v="0"/>
    <x v="0"/>
    <x v="4"/>
    <x v="0"/>
    <x v="0"/>
    <x v="0"/>
    <n v="94.71"/>
    <n v="99.2"/>
    <x v="0"/>
    <x v="0"/>
    <x v="0"/>
    <n v="0"/>
    <n v="-94.71"/>
    <n v="-3788.49"/>
    <x v="0"/>
    <s v="Tetco-ELA Sale Financial - N73425.A"/>
  </r>
  <r>
    <n v="9952"/>
    <m/>
    <d v="2000-07-07T00:00:00"/>
    <x v="19"/>
    <n v="319952"/>
    <x v="5"/>
    <x v="0"/>
    <n v="1442"/>
    <n v="3596"/>
    <n v="3433.32"/>
    <n v="3596"/>
    <n v="0.42"/>
    <n v="0.35"/>
    <x v="0"/>
    <n v="1258.5999999999999"/>
    <n v="-251.72"/>
    <n v="-240.33240000000004"/>
    <x v="0"/>
    <x v="0"/>
    <x v="0"/>
    <x v="5"/>
    <x v="0"/>
    <x v="1"/>
    <x v="0"/>
    <n v="-240.33"/>
    <n v="-251.72"/>
    <x v="0"/>
    <x v="0"/>
    <x v="0"/>
    <n v="0"/>
    <n v="240.33"/>
    <n v="3433.32"/>
    <x v="0"/>
    <s v="TetcoM3 Buy Financial - N73425.8"/>
  </r>
  <r>
    <n v="27285"/>
    <n v="822"/>
    <d v="2001-08-20T00:00:00"/>
    <x v="19"/>
    <n v="9995965"/>
    <x v="6"/>
    <x v="0"/>
    <n v="1221.8699999999999"/>
    <n v="17652"/>
    <n v="16853.45"/>
    <n v="17652"/>
    <n v="7.2499999999999995E-2"/>
    <n v="7.0000000000000007E-2"/>
    <x v="0"/>
    <n v="1235.6400000000001"/>
    <n v="-44.129999999999797"/>
    <n v="-42.133624999999803"/>
    <x v="0"/>
    <x v="0"/>
    <x v="0"/>
    <x v="6"/>
    <x v="0"/>
    <x v="1"/>
    <x v="0"/>
    <n v="-294.94"/>
    <n v="-308.91000000000003"/>
    <x v="0"/>
    <x v="2"/>
    <x v="0"/>
    <n v="0"/>
    <n v="294.94"/>
    <n v="16853.45"/>
    <x v="0"/>
    <m/>
  </r>
  <r>
    <n v="23803"/>
    <n v="348"/>
    <d v="2001-03-19T00:00:00"/>
    <x v="19"/>
    <n v="9992816"/>
    <x v="8"/>
    <x v="0"/>
    <n v="-37368.47"/>
    <n v="-8982"/>
    <n v="-8575.67"/>
    <n v="8982"/>
    <n v="4.3574999999999999"/>
    <n v="3.1349999999999998"/>
    <x v="0"/>
    <n v="-28158.57"/>
    <n v="10980.495000000001"/>
    <n v="10483.756575000001"/>
    <x v="1"/>
    <x v="0"/>
    <x v="1"/>
    <x v="8"/>
    <x v="0"/>
    <x v="0"/>
    <x v="0"/>
    <n v="10003.52"/>
    <n v="10477.5"/>
    <x v="0"/>
    <x v="0"/>
    <x v="0"/>
    <n v="-8575.67"/>
    <n v="-10003.52"/>
    <n v="0"/>
    <x v="0"/>
    <s v="DS #000348"/>
  </r>
  <r>
    <n v="23886"/>
    <n v="393"/>
    <d v="2001-03-29T00:00:00"/>
    <x v="19"/>
    <n v="9992931"/>
    <x v="8"/>
    <x v="0"/>
    <n v="-404341.45"/>
    <n v="-100000"/>
    <n v="-95476.14"/>
    <n v="100000"/>
    <n v="4.2350000000000003"/>
    <n v="3.1349999999999998"/>
    <x v="0"/>
    <n v="-313500"/>
    <n v="110000"/>
    <n v="105023.75400000004"/>
    <x v="1"/>
    <x v="0"/>
    <x v="1"/>
    <x v="8"/>
    <x v="0"/>
    <x v="0"/>
    <x v="0"/>
    <n v="99677.09"/>
    <n v="104400"/>
    <x v="0"/>
    <x v="1"/>
    <x v="0"/>
    <n v="-95476.14"/>
    <n v="-99677.09"/>
    <n v="0"/>
    <x v="0"/>
    <s v="DS #000393"/>
  </r>
  <r>
    <n v="24215"/>
    <n v="409"/>
    <d v="2001-04-18T00:00:00"/>
    <x v="19"/>
    <n v="9993176"/>
    <x v="8"/>
    <x v="0"/>
    <n v="-49783.03"/>
    <n v="-12783"/>
    <n v="-12204.71"/>
    <n v="12783"/>
    <n v="4.0789999999999997"/>
    <n v="3.1349999999999998"/>
    <x v="0"/>
    <n v="-40074.704999999994"/>
    <n v="12067.152"/>
    <n v="11521.246239999999"/>
    <x v="1"/>
    <x v="0"/>
    <x v="1"/>
    <x v="8"/>
    <x v="0"/>
    <x v="0"/>
    <x v="0"/>
    <n v="10837.79"/>
    <n v="11351.3"/>
    <x v="0"/>
    <x v="1"/>
    <x v="0"/>
    <n v="-12204.71"/>
    <n v="-10837.79"/>
    <n v="0"/>
    <x v="0"/>
    <s v="DS #000409"/>
  </r>
  <r>
    <n v="24456"/>
    <n v="438"/>
    <d v="2001-04-26T00:00:00"/>
    <x v="19"/>
    <n v="9993420"/>
    <x v="8"/>
    <x v="0"/>
    <n v="-373.93"/>
    <n v="-92"/>
    <n v="-87.84"/>
    <n v="92"/>
    <n v="4.2569999999999997"/>
    <n v="3.1349999999999998"/>
    <x v="0"/>
    <n v="-288.42"/>
    <n v="103.22399999999999"/>
    <n v="98.556479999999993"/>
    <x v="1"/>
    <x v="0"/>
    <x v="1"/>
    <x v="8"/>
    <x v="0"/>
    <x v="0"/>
    <x v="0"/>
    <n v="93.64"/>
    <n v="98.07"/>
    <x v="0"/>
    <x v="1"/>
    <x v="0"/>
    <n v="-87.84"/>
    <n v="-93.64"/>
    <n v="0"/>
    <x v="0"/>
    <s v="DS #0000438"/>
  </r>
  <r>
    <n v="28125"/>
    <n v="833"/>
    <d v="2001-09-19T00:00:00"/>
    <x v="19"/>
    <n v="9996553"/>
    <x v="8"/>
    <x v="0"/>
    <n v="-136784.01"/>
    <n v="-39576"/>
    <n v="-37785.64"/>
    <n v="39576"/>
    <n v="3.62"/>
    <n v="3.1349999999999998"/>
    <x v="0"/>
    <n v="-124070.76"/>
    <n v="19194.36"/>
    <n v="18326.035400000012"/>
    <x v="1"/>
    <x v="0"/>
    <x v="1"/>
    <x v="8"/>
    <x v="0"/>
    <x v="0"/>
    <x v="0"/>
    <n v="16210.04"/>
    <n v="16978.099999999999"/>
    <x v="0"/>
    <x v="4"/>
    <x v="0"/>
    <n v="-37785.64"/>
    <n v="-16210.04"/>
    <n v="0"/>
    <x v="0"/>
    <m/>
  </r>
  <r>
    <n v="28304"/>
    <n v="878"/>
    <d v="2001-09-24T00:00:00"/>
    <x v="19"/>
    <n v="9996818"/>
    <x v="8"/>
    <x v="0"/>
    <n v="-14365.36"/>
    <n v="-5012"/>
    <n v="-4785.26"/>
    <n v="5012"/>
    <n v="3.0019999999999998"/>
    <n v="3.1349999999999998"/>
    <x v="0"/>
    <n v="-15712.62"/>
    <n v="-666.596"/>
    <n v="-636.43958000000009"/>
    <x v="1"/>
    <x v="0"/>
    <x v="1"/>
    <x v="8"/>
    <x v="0"/>
    <x v="0"/>
    <x v="0"/>
    <n v="-904.41"/>
    <n v="-947.27"/>
    <x v="0"/>
    <x v="2"/>
    <x v="0"/>
    <n v="-4785.26"/>
    <n v="904.41"/>
    <n v="0"/>
    <x v="0"/>
    <m/>
  </r>
  <r>
    <n v="9918"/>
    <m/>
    <d v="2000-07-07T00:00:00"/>
    <x v="19"/>
    <n v="319918"/>
    <x v="8"/>
    <x v="0"/>
    <n v="16.18"/>
    <n v="7"/>
    <n v="6.68"/>
    <n v="7"/>
    <n v="2.4213"/>
    <n v="3.15"/>
    <x v="0"/>
    <n v="22.05"/>
    <n v="5.1008999999999993"/>
    <n v="4.8677159999999988"/>
    <x v="1"/>
    <x v="0"/>
    <x v="1"/>
    <x v="8"/>
    <x v="0"/>
    <x v="1"/>
    <x v="0"/>
    <n v="5.14"/>
    <n v="5.39"/>
    <x v="0"/>
    <x v="2"/>
    <x v="0"/>
    <n v="6.68"/>
    <n v="-5.14"/>
    <n v="0"/>
    <x v="0"/>
    <s v="Nymex Buy N73425.2"/>
  </r>
  <r>
    <n v="22575"/>
    <n v="295"/>
    <d v="2001-02-16T00:00:00"/>
    <x v="19"/>
    <n v="9991566"/>
    <x v="8"/>
    <x v="0"/>
    <n v="42725.57"/>
    <n v="10000"/>
    <n v="9547.61"/>
    <n v="10000"/>
    <n v="4.4749999999999996"/>
    <n v="3.15"/>
    <x v="0"/>
    <n v="31500"/>
    <n v="-13250"/>
    <n v="-12650.583249999998"/>
    <x v="1"/>
    <x v="0"/>
    <x v="1"/>
    <x v="8"/>
    <x v="0"/>
    <x v="1"/>
    <x v="0"/>
    <n v="-12259.14"/>
    <n v="-12840"/>
    <x v="0"/>
    <x v="0"/>
    <x v="0"/>
    <n v="9547.61"/>
    <n v="12259.14"/>
    <n v="0"/>
    <x v="0"/>
    <s v="DS #000295"/>
  </r>
  <r>
    <n v="23914"/>
    <n v="359"/>
    <d v="2001-03-30T00:00:00"/>
    <x v="19"/>
    <n v="9992882"/>
    <x v="8"/>
    <x v="0"/>
    <n v="10137.879999999999"/>
    <n v="2478"/>
    <n v="2365.9"/>
    <n v="2478"/>
    <n v="4.2850000000000001"/>
    <n v="3.15"/>
    <x v="0"/>
    <n v="7805.7"/>
    <n v="-2812.53"/>
    <n v="-2685.2965000000008"/>
    <x v="1"/>
    <x v="0"/>
    <x v="1"/>
    <x v="8"/>
    <x v="0"/>
    <x v="1"/>
    <x v="0"/>
    <n v="-2588.29"/>
    <n v="-2710.93"/>
    <x v="0"/>
    <x v="2"/>
    <x v="0"/>
    <n v="2365.9"/>
    <n v="2588.29"/>
    <n v="0"/>
    <x v="0"/>
    <s v="DS #000359"/>
  </r>
  <r>
    <n v="24224"/>
    <n v="412"/>
    <d v="2001-04-18T00:00:00"/>
    <x v="19"/>
    <n v="9993198"/>
    <x v="8"/>
    <x v="0"/>
    <n v="47790.6"/>
    <n v="12076"/>
    <n v="11529.7"/>
    <n v="12076"/>
    <n v="4.1449999999999996"/>
    <n v="3.15"/>
    <x v="0"/>
    <n v="38039.4"/>
    <n v="-12015.62"/>
    <n v="-11472.051499999996"/>
    <x v="1"/>
    <x v="0"/>
    <x v="1"/>
    <x v="8"/>
    <x v="0"/>
    <x v="1"/>
    <x v="0"/>
    <n v="-10999.33"/>
    <n v="-11520.5"/>
    <x v="0"/>
    <x v="2"/>
    <x v="0"/>
    <n v="11529.7"/>
    <n v="10999.33"/>
    <n v="0"/>
    <x v="0"/>
    <s v="DS#000412"/>
  </r>
  <r>
    <n v="24455"/>
    <n v="438"/>
    <d v="2001-04-26T00:00:00"/>
    <x v="19"/>
    <n v="9993420"/>
    <x v="8"/>
    <x v="0"/>
    <n v="27467.35"/>
    <n v="6758"/>
    <n v="6452.28"/>
    <n v="6758"/>
    <n v="4.2569999999999997"/>
    <n v="3.15"/>
    <x v="0"/>
    <n v="21287.7"/>
    <n v="-7481.1059999999979"/>
    <n v="-7142.6739599999983"/>
    <x v="1"/>
    <x v="0"/>
    <x v="1"/>
    <x v="8"/>
    <x v="0"/>
    <x v="1"/>
    <x v="0"/>
    <n v="-6878.13"/>
    <n v="-7204.03"/>
    <x v="0"/>
    <x v="0"/>
    <x v="0"/>
    <n v="6452.28"/>
    <n v="6878.13"/>
    <n v="0"/>
    <x v="0"/>
    <s v="DS #000438"/>
  </r>
  <r>
    <n v="24533"/>
    <n v="451"/>
    <d v="2001-05-07T00:00:00"/>
    <x v="19"/>
    <n v="9993481"/>
    <x v="8"/>
    <x v="0"/>
    <n v="412456.92"/>
    <n v="100000"/>
    <n v="95476.14"/>
    <n v="100000"/>
    <n v="4.32"/>
    <n v="3.15"/>
    <x v="0"/>
    <n v="315000"/>
    <n v="-117000"/>
    <n v="-111707.08380000004"/>
    <x v="1"/>
    <x v="0"/>
    <x v="1"/>
    <x v="8"/>
    <x v="0"/>
    <x v="1"/>
    <x v="0"/>
    <n v="-107792.56"/>
    <n v="-112900"/>
    <x v="0"/>
    <x v="1"/>
    <x v="0"/>
    <n v="95476.14"/>
    <n v="107792.56"/>
    <n v="0"/>
    <x v="0"/>
    <s v="DS #000451"/>
  </r>
  <r>
    <n v="24748"/>
    <n v="529"/>
    <d v="2001-05-17T00:00:00"/>
    <x v="19"/>
    <n v="9993675"/>
    <x v="8"/>
    <x v="0"/>
    <n v="57459.26"/>
    <n v="14952"/>
    <n v="14275.59"/>
    <n v="14952"/>
    <n v="4.0250000000000004"/>
    <n v="3.15"/>
    <x v="0"/>
    <n v="47098.8"/>
    <n v="-13083"/>
    <n v="-12491.141250000006"/>
    <x v="1"/>
    <x v="0"/>
    <x v="1"/>
    <x v="8"/>
    <x v="0"/>
    <x v="1"/>
    <x v="0"/>
    <n v="-11905.84"/>
    <n v="-12469.97"/>
    <x v="0"/>
    <x v="0"/>
    <x v="0"/>
    <n v="14275.59"/>
    <n v="11905.84"/>
    <n v="0"/>
    <x v="0"/>
    <m/>
  </r>
  <r>
    <n v="24830"/>
    <n v="538"/>
    <d v="2001-05-23T00:00:00"/>
    <x v="19"/>
    <n v="9993714"/>
    <x v="8"/>
    <x v="0"/>
    <n v="4640140.38"/>
    <n v="1200000"/>
    <n v="1145713.67"/>
    <n v="1200000"/>
    <n v="4.05"/>
    <n v="3.15"/>
    <x v="0"/>
    <n v="3780000"/>
    <n v="-1080000"/>
    <n v="-1031142.3029999998"/>
    <x v="1"/>
    <x v="0"/>
    <x v="1"/>
    <x v="8"/>
    <x v="0"/>
    <x v="1"/>
    <x v="0"/>
    <n v="-984168.05"/>
    <n v="-1030800"/>
    <x v="0"/>
    <x v="11"/>
    <x v="0"/>
    <n v="1145713.67"/>
    <n v="984168.05"/>
    <n v="0"/>
    <x v="0"/>
    <m/>
  </r>
  <r>
    <n v="24869"/>
    <n v="549"/>
    <d v="2001-05-24T00:00:00"/>
    <x v="19"/>
    <n v="9993753"/>
    <x v="8"/>
    <x v="0"/>
    <n v="18793.28"/>
    <n v="4779"/>
    <n v="4562.8"/>
    <n v="4779"/>
    <n v="4.1188000000000002"/>
    <n v="3.15"/>
    <x v="0"/>
    <n v="15053.85"/>
    <n v="-4629.8952000000018"/>
    <n v="-4420.4406400000016"/>
    <x v="1"/>
    <x v="0"/>
    <x v="1"/>
    <x v="8"/>
    <x v="0"/>
    <x v="1"/>
    <x v="0"/>
    <n v="-4233.37"/>
    <n v="-4433.96"/>
    <x v="0"/>
    <x v="2"/>
    <x v="0"/>
    <n v="4562.8"/>
    <n v="4233.37"/>
    <n v="0"/>
    <x v="0"/>
    <m/>
  </r>
  <r>
    <n v="24870"/>
    <n v="549"/>
    <d v="2001-05-24T00:00:00"/>
    <x v="19"/>
    <n v="9993754"/>
    <x v="8"/>
    <x v="0"/>
    <n v="15729.88"/>
    <n v="4000"/>
    <n v="3819.05"/>
    <n v="4000"/>
    <n v="4.1188000000000002"/>
    <n v="3.15"/>
    <x v="0"/>
    <n v="12600"/>
    <n v="-3875.2"/>
    <n v="-3699.8956400000015"/>
    <x v="1"/>
    <x v="0"/>
    <x v="1"/>
    <x v="8"/>
    <x v="0"/>
    <x v="1"/>
    <x v="0"/>
    <n v="-3543.31"/>
    <n v="-3711.2"/>
    <x v="0"/>
    <x v="0"/>
    <x v="0"/>
    <n v="3819.05"/>
    <n v="3543.31"/>
    <n v="0"/>
    <x v="0"/>
    <m/>
  </r>
  <r>
    <n v="25038"/>
    <n v="596"/>
    <d v="2001-06-04T00:00:00"/>
    <x v="19"/>
    <n v="9993895"/>
    <x v="8"/>
    <x v="0"/>
    <n v="17313.88"/>
    <n v="4651"/>
    <n v="4440.6000000000004"/>
    <n v="4651"/>
    <n v="3.899"/>
    <n v="3.15"/>
    <x v="0"/>
    <n v="14650.65"/>
    <n v="-3483.5990000000006"/>
    <n v="-3326.0094000000008"/>
    <x v="1"/>
    <x v="0"/>
    <x v="1"/>
    <x v="8"/>
    <x v="0"/>
    <x v="1"/>
    <x v="0"/>
    <n v="-3143.94"/>
    <n v="-3292.91"/>
    <x v="0"/>
    <x v="4"/>
    <x v="0"/>
    <n v="4440.6000000000004"/>
    <n v="3143.94"/>
    <n v="0"/>
    <x v="0"/>
    <m/>
  </r>
  <r>
    <n v="25059"/>
    <n v="479"/>
    <d v="2001-06-06T00:00:00"/>
    <x v="19"/>
    <n v="9993568"/>
    <x v="8"/>
    <x v="0"/>
    <n v="13403.81"/>
    <n v="3515"/>
    <n v="3355.99"/>
    <n v="3515"/>
    <n v="3.9940000000000002"/>
    <n v="3.15"/>
    <x v="0"/>
    <n v="11072.25"/>
    <n v="-2966.66"/>
    <n v="-2832.4555600000008"/>
    <x v="1"/>
    <x v="0"/>
    <x v="1"/>
    <x v="8"/>
    <x v="0"/>
    <x v="1"/>
    <x v="0"/>
    <n v="-2694.86"/>
    <n v="-2822.55"/>
    <x v="0"/>
    <x v="0"/>
    <x v="0"/>
    <n v="3355.99"/>
    <n v="2694.86"/>
    <n v="0"/>
    <x v="0"/>
    <s v="DS #000479"/>
  </r>
  <r>
    <n v="25068"/>
    <n v="593"/>
    <d v="2001-06-06T00:00:00"/>
    <x v="19"/>
    <n v="9993887"/>
    <x v="8"/>
    <x v="0"/>
    <n v="43233.68"/>
    <n v="11167"/>
    <n v="10661.82"/>
    <n v="11167"/>
    <n v="4.0549999999999997"/>
    <n v="3.15"/>
    <x v="0"/>
    <n v="35176.050000000003"/>
    <n v="-10106.134999999998"/>
    <n v="-9648.9470999999976"/>
    <x v="1"/>
    <x v="0"/>
    <x v="1"/>
    <x v="8"/>
    <x v="0"/>
    <x v="1"/>
    <x v="0"/>
    <n v="-9211.81"/>
    <n v="-9648.2900000000009"/>
    <x v="0"/>
    <x v="0"/>
    <x v="0"/>
    <n v="10661.82"/>
    <n v="9211.81"/>
    <n v="0"/>
    <x v="0"/>
    <m/>
  </r>
  <r>
    <n v="25071"/>
    <n v="445"/>
    <d v="2001-06-06T00:00:00"/>
    <x v="19"/>
    <n v="9993440"/>
    <x v="8"/>
    <x v="0"/>
    <n v="10904.33"/>
    <n v="2700"/>
    <n v="2577.86"/>
    <n v="2700"/>
    <n v="4.2300000000000004"/>
    <n v="3.15"/>
    <x v="0"/>
    <n v="8505"/>
    <n v="-2916"/>
    <n v="-2784.0888000000014"/>
    <x v="1"/>
    <x v="0"/>
    <x v="1"/>
    <x v="8"/>
    <x v="0"/>
    <x v="1"/>
    <x v="0"/>
    <n v="-2678.39"/>
    <n v="-2805.3"/>
    <x v="0"/>
    <x v="0"/>
    <x v="0"/>
    <n v="2577.86"/>
    <n v="2678.39"/>
    <n v="0"/>
    <x v="0"/>
    <s v="DS #000445"/>
  </r>
  <r>
    <n v="25181"/>
    <n v="621"/>
    <d v="2001-06-13T00:00:00"/>
    <x v="19"/>
    <n v="9994009"/>
    <x v="8"/>
    <x v="0"/>
    <n v="28884.63"/>
    <n v="7632"/>
    <n v="7286.74"/>
    <n v="7632"/>
    <n v="3.964"/>
    <n v="3.15"/>
    <x v="0"/>
    <n v="24040.799999999999"/>
    <n v="-6212.4480000000003"/>
    <n v="-5931.4063599999999"/>
    <x v="1"/>
    <x v="0"/>
    <x v="1"/>
    <x v="8"/>
    <x v="0"/>
    <x v="1"/>
    <x v="0"/>
    <n v="-5632.65"/>
    <n v="-5899.54"/>
    <x v="0"/>
    <x v="0"/>
    <x v="0"/>
    <n v="7286.74"/>
    <n v="5632.65"/>
    <n v="0"/>
    <x v="0"/>
    <m/>
  </r>
  <r>
    <n v="25182"/>
    <n v="621"/>
    <d v="2001-06-13T00:00:00"/>
    <x v="19"/>
    <n v="9994008"/>
    <x v="8"/>
    <x v="0"/>
    <n v="52012.78"/>
    <n v="13743"/>
    <n v="13121.29"/>
    <n v="13743"/>
    <n v="3.964"/>
    <n v="3.15"/>
    <x v="0"/>
    <n v="43290.45"/>
    <n v="-11186.802000000001"/>
    <n v="-10680.730060000002"/>
    <x v="1"/>
    <x v="0"/>
    <x v="1"/>
    <x v="8"/>
    <x v="0"/>
    <x v="1"/>
    <x v="0"/>
    <n v="-10142.75"/>
    <n v="-10623.34"/>
    <x v="0"/>
    <x v="2"/>
    <x v="0"/>
    <n v="13121.29"/>
    <n v="10142.75"/>
    <n v="0"/>
    <x v="0"/>
    <m/>
  </r>
  <r>
    <n v="26646"/>
    <n v="725"/>
    <d v="2001-07-09T00:00:00"/>
    <x v="19"/>
    <n v="9995438"/>
    <x v="8"/>
    <x v="0"/>
    <n v="107731.02"/>
    <n v="30178"/>
    <n v="28812.79"/>
    <n v="30178"/>
    <n v="3.7389999999999999"/>
    <n v="3.15"/>
    <x v="0"/>
    <n v="95060.7"/>
    <n v="-17774.842000000001"/>
    <n v="-16970.73331"/>
    <x v="1"/>
    <x v="0"/>
    <x v="1"/>
    <x v="8"/>
    <x v="0"/>
    <x v="1"/>
    <x v="0"/>
    <n v="-15789.41"/>
    <n v="-16537.54"/>
    <x v="0"/>
    <x v="0"/>
    <x v="0"/>
    <n v="28812.79"/>
    <n v="15789.41"/>
    <n v="0"/>
    <x v="0"/>
    <m/>
  </r>
  <r>
    <n v="26851"/>
    <n v="709"/>
    <d v="2001-07-27T00:00:00"/>
    <x v="19"/>
    <n v="9994223"/>
    <x v="8"/>
    <x v="0"/>
    <n v="100995.43"/>
    <n v="30077"/>
    <n v="28716.36"/>
    <n v="30077"/>
    <n v="3.5169999999999999"/>
    <n v="3.15"/>
    <x v="0"/>
    <n v="94742.55"/>
    <n v="-11038.259"/>
    <n v="-10538.904119999999"/>
    <x v="1"/>
    <x v="0"/>
    <x v="1"/>
    <x v="8"/>
    <x v="0"/>
    <x v="1"/>
    <x v="0"/>
    <n v="-9361.5300000000007"/>
    <n v="-9805.1"/>
    <x v="0"/>
    <x v="2"/>
    <x v="0"/>
    <n v="28716.36"/>
    <n v="9361.5300000000007"/>
    <n v="0"/>
    <x v="0"/>
    <m/>
  </r>
  <r>
    <n v="27044"/>
    <n v="812"/>
    <d v="2001-08-06T00:00:00"/>
    <x v="19"/>
    <n v="9995738"/>
    <x v="8"/>
    <x v="0"/>
    <n v="78479.429999999993"/>
    <n v="23044"/>
    <n v="22001.52"/>
    <n v="23044"/>
    <n v="3.5670000000000002"/>
    <n v="3.15"/>
    <x v="0"/>
    <n v="72588.600000000006"/>
    <n v="-9609.3480000000054"/>
    <n v="-9174.6338400000059"/>
    <x v="1"/>
    <x v="0"/>
    <x v="1"/>
    <x v="8"/>
    <x v="0"/>
    <x v="1"/>
    <x v="0"/>
    <n v="-8272.57"/>
    <n v="-8664.5400000000009"/>
    <x v="0"/>
    <x v="2"/>
    <x v="0"/>
    <n v="22001.52"/>
    <n v="8272.57"/>
    <n v="0"/>
    <x v="0"/>
    <m/>
  </r>
  <r>
    <n v="28058"/>
    <n v="782"/>
    <d v="2001-09-10T00:00:00"/>
    <x v="19"/>
    <n v="9995718"/>
    <x v="8"/>
    <x v="0"/>
    <n v="44497.599999999999"/>
    <n v="12385"/>
    <n v="11824.72"/>
    <n v="12385"/>
    <n v="3.7631000000000001"/>
    <n v="3.15"/>
    <x v="0"/>
    <n v="39012.75"/>
    <n v="-7593.2435000000023"/>
    <n v="-7249.7358320000021"/>
    <x v="1"/>
    <x v="0"/>
    <x v="1"/>
    <x v="8"/>
    <x v="0"/>
    <x v="1"/>
    <x v="0"/>
    <n v="-6764.92"/>
    <n v="-7085.46"/>
    <x v="0"/>
    <x v="2"/>
    <x v="0"/>
    <n v="11824.72"/>
    <n v="6764.92"/>
    <n v="0"/>
    <x v="0"/>
    <m/>
  </r>
  <r>
    <n v="28096"/>
    <n v="833"/>
    <d v="2001-09-18T00:00:00"/>
    <x v="19"/>
    <n v="9996554"/>
    <x v="8"/>
    <x v="0"/>
    <n v="2419.37"/>
    <n v="700"/>
    <n v="668.33"/>
    <n v="700"/>
    <n v="3.62"/>
    <n v="3.15"/>
    <x v="0"/>
    <n v="2205"/>
    <n v="-329"/>
    <n v="-314.11510000000015"/>
    <x v="1"/>
    <x v="0"/>
    <x v="1"/>
    <x v="8"/>
    <x v="0"/>
    <x v="1"/>
    <x v="0"/>
    <n v="-286.70999999999998"/>
    <n v="-300.3"/>
    <x v="0"/>
    <x v="10"/>
    <x v="0"/>
    <n v="668.33"/>
    <n v="286.70999999999998"/>
    <n v="0"/>
    <x v="0"/>
    <m/>
  </r>
  <r>
    <n v="28097"/>
    <n v="833"/>
    <d v="2001-09-18T00:00:00"/>
    <x v="19"/>
    <n v="9996554"/>
    <x v="8"/>
    <x v="0"/>
    <n v="62537.14"/>
    <n v="18094"/>
    <n v="17275.45"/>
    <n v="18094"/>
    <n v="3.62"/>
    <n v="3.15"/>
    <x v="0"/>
    <n v="56996.1"/>
    <n v="-8504.18"/>
    <n v="-8119.461500000004"/>
    <x v="1"/>
    <x v="0"/>
    <x v="1"/>
    <x v="8"/>
    <x v="0"/>
    <x v="1"/>
    <x v="0"/>
    <n v="-7411.17"/>
    <n v="-7762.33"/>
    <x v="0"/>
    <x v="0"/>
    <x v="0"/>
    <n v="17275.45"/>
    <n v="7411.17"/>
    <n v="0"/>
    <x v="0"/>
    <m/>
  </r>
  <r>
    <n v="28112"/>
    <n v="825"/>
    <d v="2001-09-18T00:00:00"/>
    <x v="19"/>
    <n v="9995961"/>
    <x v="8"/>
    <x v="0"/>
    <n v="108229.74"/>
    <n v="30530"/>
    <n v="29148.87"/>
    <n v="30530"/>
    <n v="3.7130000000000001"/>
    <n v="3.15"/>
    <x v="0"/>
    <n v="96169.5"/>
    <n v="-17188.39"/>
    <n v="-16410.813810000003"/>
    <x v="1"/>
    <x v="0"/>
    <x v="1"/>
    <x v="8"/>
    <x v="0"/>
    <x v="1"/>
    <x v="0"/>
    <n v="-15215.71"/>
    <n v="-15936.66"/>
    <x v="0"/>
    <x v="2"/>
    <x v="0"/>
    <n v="29148.87"/>
    <n v="15215.71"/>
    <n v="0"/>
    <x v="0"/>
    <m/>
  </r>
  <r>
    <n v="28134"/>
    <n v="823"/>
    <d v="2001-09-19T00:00:00"/>
    <x v="19"/>
    <n v="9995777"/>
    <x v="8"/>
    <x v="0"/>
    <n v="57808.85"/>
    <n v="16763"/>
    <n v="16004.67"/>
    <n v="16763"/>
    <n v="3.6120000000000001"/>
    <n v="3.15"/>
    <x v="0"/>
    <n v="52803.45"/>
    <n v="-7744.506000000003"/>
    <n v="-7394.1575400000029"/>
    <x v="1"/>
    <x v="0"/>
    <x v="1"/>
    <x v="8"/>
    <x v="0"/>
    <x v="1"/>
    <x v="0"/>
    <n v="-6737.96"/>
    <n v="-7057.22"/>
    <x v="0"/>
    <x v="2"/>
    <x v="0"/>
    <n v="16004.67"/>
    <n v="6737.96"/>
    <n v="0"/>
    <x v="0"/>
    <m/>
  </r>
  <r>
    <n v="28136"/>
    <n v="856"/>
    <d v="2001-09-19T00:00:00"/>
    <x v="19"/>
    <n v="9996666"/>
    <x v="8"/>
    <x v="0"/>
    <n v="68792.95"/>
    <n v="22170"/>
    <n v="21167.06"/>
    <n v="22170"/>
    <n v="3.25"/>
    <n v="3.15"/>
    <x v="0"/>
    <n v="69835.5"/>
    <n v="-2217"/>
    <n v="-2116.7060000000019"/>
    <x v="1"/>
    <x v="0"/>
    <x v="1"/>
    <x v="8"/>
    <x v="0"/>
    <x v="1"/>
    <x v="0"/>
    <n v="-1248.8599999999999"/>
    <n v="-1308.03"/>
    <x v="0"/>
    <x v="0"/>
    <x v="0"/>
    <n v="21167.06"/>
    <n v="1248.8599999999999"/>
    <n v="0"/>
    <x v="0"/>
    <m/>
  </r>
  <r>
    <n v="28139"/>
    <n v="856"/>
    <d v="2001-09-19T00:00:00"/>
    <x v="19"/>
    <n v="9996666"/>
    <x v="8"/>
    <x v="0"/>
    <n v="107204.67"/>
    <n v="34549"/>
    <n v="32986.050000000003"/>
    <n v="34549"/>
    <n v="3.25"/>
    <n v="3.15"/>
    <x v="0"/>
    <n v="108829.35"/>
    <n v="-3454.9"/>
    <n v="-3298.6050000000032"/>
    <x v="1"/>
    <x v="0"/>
    <x v="1"/>
    <x v="8"/>
    <x v="0"/>
    <x v="1"/>
    <x v="0"/>
    <n v="-1946.18"/>
    <n v="-2038.39"/>
    <x v="0"/>
    <x v="4"/>
    <x v="0"/>
    <n v="32986.050000000003"/>
    <n v="1946.18"/>
    <n v="0"/>
    <x v="0"/>
    <m/>
  </r>
  <r>
    <n v="28140"/>
    <n v="856"/>
    <d v="2001-09-19T00:00:00"/>
    <x v="19"/>
    <n v="9996666"/>
    <x v="8"/>
    <x v="0"/>
    <n v="42957.58"/>
    <n v="13844"/>
    <n v="13217.72"/>
    <n v="13844"/>
    <n v="3.25"/>
    <n v="3.15"/>
    <x v="0"/>
    <n v="43608.6"/>
    <n v="-1384.4"/>
    <n v="-1321.7720000000011"/>
    <x v="1"/>
    <x v="0"/>
    <x v="1"/>
    <x v="8"/>
    <x v="0"/>
    <x v="1"/>
    <x v="0"/>
    <n v="-779.85"/>
    <n v="-816.8"/>
    <x v="0"/>
    <x v="2"/>
    <x v="0"/>
    <n v="13217.72"/>
    <n v="779.85"/>
    <n v="0"/>
    <x v="0"/>
    <m/>
  </r>
  <r>
    <n v="28142"/>
    <n v="856"/>
    <d v="2001-09-19T00:00:00"/>
    <x v="19"/>
    <n v="9996666"/>
    <x v="8"/>
    <x v="0"/>
    <n v="33890.69"/>
    <n v="10922"/>
    <n v="10427.9"/>
    <n v="10922"/>
    <n v="3.25"/>
    <n v="3.15"/>
    <x v="0"/>
    <n v="34404.300000000003"/>
    <n v="-1092.2"/>
    <n v="-1042.79"/>
    <x v="1"/>
    <x v="0"/>
    <x v="1"/>
    <x v="8"/>
    <x v="0"/>
    <x v="1"/>
    <x v="0"/>
    <n v="-615.25"/>
    <n v="-644.4"/>
    <x v="0"/>
    <x v="9"/>
    <x v="0"/>
    <n v="10427.9"/>
    <n v="615.25"/>
    <n v="0"/>
    <x v="0"/>
    <m/>
  </r>
  <r>
    <n v="28303"/>
    <n v="878"/>
    <d v="2001-09-24T00:00:00"/>
    <x v="19"/>
    <n v="9996818"/>
    <x v="8"/>
    <x v="0"/>
    <n v="2224.17"/>
    <n v="776"/>
    <n v="740.89"/>
    <n v="776"/>
    <n v="3.0019999999999998"/>
    <n v="3.15"/>
    <x v="0"/>
    <n v="2444.4"/>
    <n v="114.8480000000001"/>
    <n v="109.6517200000001"/>
    <x v="1"/>
    <x v="0"/>
    <x v="1"/>
    <x v="8"/>
    <x v="0"/>
    <x v="1"/>
    <x v="0"/>
    <n v="140.03"/>
    <n v="146.66"/>
    <x v="0"/>
    <x v="1"/>
    <x v="0"/>
    <n v="740.89"/>
    <n v="-140.03"/>
    <n v="0"/>
    <x v="0"/>
    <m/>
  </r>
  <r>
    <n v="20890"/>
    <m/>
    <d v="2000-11-06T00:00:00"/>
    <x v="20"/>
    <n v="319933"/>
    <x v="3"/>
    <x v="0"/>
    <n v="-0.12"/>
    <n v="5"/>
    <n v="4.76"/>
    <n v="5"/>
    <n v="-2.5000000000000001E-2"/>
    <n v="-0.01"/>
    <x v="0"/>
    <n v="-0.05"/>
    <n v="7.4999999999999997E-2"/>
    <n v="7.1400000000000005E-2"/>
    <x v="0"/>
    <x v="0"/>
    <x v="0"/>
    <x v="3"/>
    <x v="0"/>
    <x v="1"/>
    <x v="0"/>
    <n v="0.01"/>
    <n v="0.01"/>
    <x v="0"/>
    <x v="2"/>
    <x v="0"/>
    <n v="0"/>
    <n v="-0.01"/>
    <n v="4.76"/>
    <x v="0"/>
    <s v="Sonat Financial Buy - N73427.B Input as Physical s/b Financi"/>
  </r>
  <r>
    <n v="27284"/>
    <n v="824"/>
    <d v="2001-08-20T00:00:00"/>
    <x v="20"/>
    <n v="9995964"/>
    <x v="3"/>
    <x v="0"/>
    <n v="-640.07000000000005"/>
    <n v="53838"/>
    <n v="51205.35"/>
    <n v="53838"/>
    <n v="-1.2500000000000001E-2"/>
    <n v="-0.01"/>
    <x v="0"/>
    <n v="-538.38"/>
    <n v="134.595"/>
    <n v="128.01337500000002"/>
    <x v="0"/>
    <x v="0"/>
    <x v="0"/>
    <x v="3"/>
    <x v="0"/>
    <x v="1"/>
    <x v="0"/>
    <n v="-512.04999999999995"/>
    <n v="-538.38"/>
    <x v="0"/>
    <x v="2"/>
    <x v="0"/>
    <n v="0"/>
    <n v="512.04999999999995"/>
    <n v="51205.35"/>
    <x v="0"/>
    <m/>
  </r>
  <r>
    <n v="9941"/>
    <m/>
    <d v="2000-07-07T00:00:00"/>
    <x v="20"/>
    <n v="319941"/>
    <x v="4"/>
    <x v="0"/>
    <n v="150.96"/>
    <n v="-3968"/>
    <n v="-3773.97"/>
    <n v="3968"/>
    <n v="-0.04"/>
    <n v="-0.05"/>
    <x v="0"/>
    <n v="198.4"/>
    <n v="39.68"/>
    <n v="37.739700000000006"/>
    <x v="0"/>
    <x v="0"/>
    <x v="0"/>
    <x v="4"/>
    <x v="0"/>
    <x v="0"/>
    <x v="0"/>
    <n v="94.35"/>
    <n v="99.2"/>
    <x v="0"/>
    <x v="0"/>
    <x v="0"/>
    <n v="0"/>
    <n v="-94.35"/>
    <n v="-3773.97"/>
    <x v="0"/>
    <s v="Tetco-ELA Sale Financial - N73425.A"/>
  </r>
  <r>
    <n v="9952"/>
    <m/>
    <d v="2000-07-07T00:00:00"/>
    <x v="20"/>
    <n v="319952"/>
    <x v="5"/>
    <x v="0"/>
    <n v="1436.47"/>
    <n v="3596"/>
    <n v="3420.16"/>
    <n v="3596"/>
    <n v="0.42"/>
    <n v="0.35"/>
    <x v="0"/>
    <n v="1258.5999999999999"/>
    <n v="-251.72"/>
    <n v="-239.41120000000001"/>
    <x v="0"/>
    <x v="0"/>
    <x v="0"/>
    <x v="5"/>
    <x v="0"/>
    <x v="1"/>
    <x v="0"/>
    <n v="-239.41"/>
    <n v="-251.72"/>
    <x v="0"/>
    <x v="0"/>
    <x v="0"/>
    <n v="0"/>
    <n v="239.41"/>
    <n v="3420.16"/>
    <x v="0"/>
    <s v="TetcoM3 Buy Financial - N73425.8"/>
  </r>
  <r>
    <n v="27285"/>
    <n v="822"/>
    <d v="2001-08-20T00:00:00"/>
    <x v="20"/>
    <n v="9995965"/>
    <x v="6"/>
    <x v="0"/>
    <n v="968.54"/>
    <n v="14046"/>
    <n v="13359.16"/>
    <n v="14046"/>
    <n v="7.2499999999999995E-2"/>
    <n v="7.0000000000000007E-2"/>
    <x v="0"/>
    <n v="983.22"/>
    <n v="-35.114999999999839"/>
    <n v="-33.397899999999844"/>
    <x v="0"/>
    <x v="0"/>
    <x v="0"/>
    <x v="6"/>
    <x v="0"/>
    <x v="1"/>
    <x v="0"/>
    <n v="-233.79"/>
    <n v="-245.81"/>
    <x v="0"/>
    <x v="2"/>
    <x v="0"/>
    <n v="0"/>
    <n v="233.79"/>
    <n v="13359.16"/>
    <x v="0"/>
    <m/>
  </r>
  <r>
    <n v="23803"/>
    <n v="348"/>
    <d v="2001-03-19T00:00:00"/>
    <x v="20"/>
    <n v="9992816"/>
    <x v="8"/>
    <x v="0"/>
    <n v="-37583.160000000003"/>
    <n v="-8991"/>
    <n v="-8551.35"/>
    <n v="8991"/>
    <n v="4.3949999999999996"/>
    <n v="3.1749999999999998"/>
    <x v="0"/>
    <n v="-28546.424999999999"/>
    <n v="10969.02"/>
    <n v="10432.646999999999"/>
    <x v="1"/>
    <x v="0"/>
    <x v="1"/>
    <x v="8"/>
    <x v="0"/>
    <x v="0"/>
    <x v="0"/>
    <n v="9996.52"/>
    <n v="10510.48"/>
    <x v="0"/>
    <x v="0"/>
    <x v="0"/>
    <n v="-8551.35"/>
    <n v="-9996.52"/>
    <n v="0"/>
    <x v="0"/>
    <s v="DS #000348"/>
  </r>
  <r>
    <n v="23886"/>
    <n v="393"/>
    <d v="2001-03-29T00:00:00"/>
    <x v="20"/>
    <n v="9992931"/>
    <x v="8"/>
    <x v="0"/>
    <n v="-402791.08"/>
    <n v="-100000"/>
    <n v="-95110.06"/>
    <n v="100000"/>
    <n v="4.2350000000000003"/>
    <n v="3.1749999999999998"/>
    <x v="0"/>
    <n v="-317500"/>
    <n v="106000"/>
    <n v="100816.66360000004"/>
    <x v="1"/>
    <x v="0"/>
    <x v="1"/>
    <x v="8"/>
    <x v="0"/>
    <x v="0"/>
    <x v="0"/>
    <n v="95966.05"/>
    <n v="100900"/>
    <x v="0"/>
    <x v="1"/>
    <x v="0"/>
    <n v="-95110.06"/>
    <n v="-95966.05"/>
    <n v="0"/>
    <x v="0"/>
    <s v="DS #000393"/>
  </r>
  <r>
    <n v="24215"/>
    <n v="409"/>
    <d v="2001-04-18T00:00:00"/>
    <x v="20"/>
    <n v="9993176"/>
    <x v="8"/>
    <x v="0"/>
    <n v="-17424.41"/>
    <n v="-4464"/>
    <n v="-4245.71"/>
    <n v="4464"/>
    <n v="4.1040000000000001"/>
    <n v="3.1749999999999998"/>
    <x v="0"/>
    <n v="-14173.2"/>
    <n v="4147.0560000000014"/>
    <n v="3944.2645900000011"/>
    <x v="1"/>
    <x v="0"/>
    <x v="1"/>
    <x v="8"/>
    <x v="0"/>
    <x v="0"/>
    <x v="0"/>
    <n v="3727.74"/>
    <n v="3919.39"/>
    <x v="0"/>
    <x v="1"/>
    <x v="0"/>
    <n v="-4245.71"/>
    <n v="-3727.74"/>
    <n v="0"/>
    <x v="0"/>
    <s v="DS #000409"/>
  </r>
  <r>
    <n v="24456"/>
    <n v="438"/>
    <d v="2001-04-26T00:00:00"/>
    <x v="20"/>
    <n v="9993420"/>
    <x v="8"/>
    <x v="0"/>
    <n v="-130.32"/>
    <n v="-32"/>
    <n v="-30.44"/>
    <n v="32"/>
    <n v="4.282"/>
    <n v="3.1749999999999998"/>
    <x v="0"/>
    <n v="-101.6"/>
    <n v="35.424000000000007"/>
    <n v="33.697080000000007"/>
    <x v="1"/>
    <x v="0"/>
    <x v="1"/>
    <x v="8"/>
    <x v="0"/>
    <x v="0"/>
    <x v="0"/>
    <n v="32.14"/>
    <n v="33.79"/>
    <x v="0"/>
    <x v="1"/>
    <x v="0"/>
    <n v="-30.44"/>
    <n v="-32.14"/>
    <n v="0"/>
    <x v="0"/>
    <s v="DS #0000438"/>
  </r>
  <r>
    <n v="28125"/>
    <n v="833"/>
    <d v="2001-09-19T00:00:00"/>
    <x v="20"/>
    <n v="9996553"/>
    <x v="8"/>
    <x v="0"/>
    <n v="-122491.04"/>
    <n v="-35577"/>
    <n v="-33837.300000000003"/>
    <n v="35577"/>
    <n v="3.62"/>
    <n v="3.1749999999999998"/>
    <x v="0"/>
    <n v="-112956.97499999999"/>
    <n v="15831.76500000001"/>
    <n v="15057.598500000011"/>
    <x v="1"/>
    <x v="0"/>
    <x v="1"/>
    <x v="8"/>
    <x v="0"/>
    <x v="0"/>
    <x v="0"/>
    <n v="13331.9"/>
    <n v="14017.34"/>
    <x v="0"/>
    <x v="4"/>
    <x v="0"/>
    <n v="-33837.300000000003"/>
    <n v="-13331.9"/>
    <n v="0"/>
    <x v="0"/>
    <m/>
  </r>
  <r>
    <n v="28304"/>
    <n v="878"/>
    <d v="2001-09-24T00:00:00"/>
    <x v="20"/>
    <n v="9996818"/>
    <x v="8"/>
    <x v="0"/>
    <n v="-14566.58"/>
    <n v="-5068"/>
    <n v="-4820.18"/>
    <n v="5068"/>
    <n v="3.0219999999999998"/>
    <n v="3.1749999999999998"/>
    <x v="0"/>
    <n v="-16090.9"/>
    <n v="-775.40400000000011"/>
    <n v="-737.48754000000019"/>
    <x v="1"/>
    <x v="0"/>
    <x v="1"/>
    <x v="8"/>
    <x v="0"/>
    <x v="0"/>
    <x v="0"/>
    <n v="-983.32"/>
    <n v="-1033.8699999999999"/>
    <x v="0"/>
    <x v="2"/>
    <x v="0"/>
    <n v="-4820.18"/>
    <n v="983.32"/>
    <n v="0"/>
    <x v="0"/>
    <m/>
  </r>
  <r>
    <n v="9918"/>
    <m/>
    <d v="2000-07-07T00:00:00"/>
    <x v="20"/>
    <n v="319918"/>
    <x v="8"/>
    <x v="0"/>
    <n v="11.58"/>
    <n v="5"/>
    <n v="4.76"/>
    <n v="5"/>
    <n v="2.4356"/>
    <n v="3.19"/>
    <x v="0"/>
    <n v="15.95"/>
    <n v="3.7719999999999998"/>
    <n v="3.5909439999999995"/>
    <x v="1"/>
    <x v="0"/>
    <x v="1"/>
    <x v="8"/>
    <x v="0"/>
    <x v="1"/>
    <x v="0"/>
    <n v="3.76"/>
    <n v="3.95"/>
    <x v="0"/>
    <x v="2"/>
    <x v="0"/>
    <n v="4.76"/>
    <n v="-3.76"/>
    <n v="0"/>
    <x v="0"/>
    <s v="Nymex Buy N73425.2"/>
  </r>
  <r>
    <n v="22575"/>
    <n v="295"/>
    <d v="2001-02-16T00:00:00"/>
    <x v="20"/>
    <n v="9991566"/>
    <x v="8"/>
    <x v="0"/>
    <n v="42561.75"/>
    <n v="10000"/>
    <n v="9511.01"/>
    <n v="10000"/>
    <n v="4.4749999999999996"/>
    <n v="3.19"/>
    <x v="0"/>
    <n v="31900"/>
    <n v="-12850"/>
    <n v="-12221.647849999998"/>
    <x v="1"/>
    <x v="0"/>
    <x v="1"/>
    <x v="8"/>
    <x v="0"/>
    <x v="1"/>
    <x v="0"/>
    <n v="-11879.25"/>
    <n v="-12490"/>
    <x v="0"/>
    <x v="0"/>
    <x v="0"/>
    <n v="9511.01"/>
    <n v="11879.25"/>
    <n v="0"/>
    <x v="0"/>
    <s v="DS #000295"/>
  </r>
  <r>
    <n v="23914"/>
    <n v="359"/>
    <d v="2001-03-30T00:00:00"/>
    <x v="20"/>
    <n v="9992882"/>
    <x v="8"/>
    <x v="0"/>
    <n v="3684"/>
    <n v="896"/>
    <n v="852.19"/>
    <n v="896"/>
    <n v="4.3230000000000004"/>
    <n v="3.19"/>
    <x v="0"/>
    <n v="2858.24"/>
    <n v="-1015.1680000000003"/>
    <n v="-965.5312700000004"/>
    <x v="1"/>
    <x v="0"/>
    <x v="1"/>
    <x v="8"/>
    <x v="0"/>
    <x v="1"/>
    <x v="0"/>
    <n v="-934.85"/>
    <n v="-982.91"/>
    <x v="0"/>
    <x v="2"/>
    <x v="0"/>
    <n v="852.19"/>
    <n v="934.85"/>
    <n v="0"/>
    <x v="0"/>
    <s v="DS #000359"/>
  </r>
  <r>
    <n v="24224"/>
    <n v="412"/>
    <d v="2001-04-18T00:00:00"/>
    <x v="20"/>
    <n v="9993198"/>
    <x v="8"/>
    <x v="0"/>
    <n v="14745.92"/>
    <n v="3718"/>
    <n v="3536.19"/>
    <n v="3718"/>
    <n v="4.17"/>
    <n v="3.19"/>
    <x v="0"/>
    <n v="11860.42"/>
    <n v="-3643.64"/>
    <n v="-3465.4661999999998"/>
    <x v="1"/>
    <x v="0"/>
    <x v="1"/>
    <x v="8"/>
    <x v="0"/>
    <x v="1"/>
    <x v="0"/>
    <n v="-3338.17"/>
    <n v="-3509.79"/>
    <x v="0"/>
    <x v="2"/>
    <x v="0"/>
    <n v="3536.19"/>
    <n v="3338.17"/>
    <n v="0"/>
    <x v="0"/>
    <s v="DS#000412"/>
  </r>
  <r>
    <n v="24455"/>
    <n v="438"/>
    <d v="2001-04-26T00:00:00"/>
    <x v="20"/>
    <n v="9993420"/>
    <x v="8"/>
    <x v="0"/>
    <n v="25844.799999999999"/>
    <n v="6346"/>
    <n v="6035.68"/>
    <n v="6346"/>
    <n v="4.282"/>
    <n v="3.19"/>
    <x v="0"/>
    <n v="20243.740000000002"/>
    <n v="-6929.8320000000003"/>
    <n v="-6590.9625600000008"/>
    <x v="1"/>
    <x v="0"/>
    <x v="1"/>
    <x v="8"/>
    <x v="0"/>
    <x v="1"/>
    <x v="0"/>
    <n v="-6373.68"/>
    <n v="-6701.38"/>
    <x v="0"/>
    <x v="0"/>
    <x v="0"/>
    <n v="6035.68"/>
    <n v="6373.68"/>
    <n v="0"/>
    <x v="0"/>
    <s v="DS #000438"/>
  </r>
  <r>
    <n v="24533"/>
    <n v="451"/>
    <d v="2001-05-07T00:00:00"/>
    <x v="20"/>
    <n v="9993481"/>
    <x v="8"/>
    <x v="0"/>
    <n v="410875.44"/>
    <n v="100000"/>
    <n v="95110.06"/>
    <n v="100000"/>
    <n v="4.32"/>
    <n v="3.19"/>
    <x v="0"/>
    <n v="319000"/>
    <n v="-113000"/>
    <n v="-107474.36780000004"/>
    <x v="1"/>
    <x v="0"/>
    <x v="1"/>
    <x v="8"/>
    <x v="0"/>
    <x v="1"/>
    <x v="0"/>
    <n v="-104050.4"/>
    <n v="-109400"/>
    <x v="0"/>
    <x v="1"/>
    <x v="0"/>
    <n v="95110.06"/>
    <n v="104050.4"/>
    <n v="0"/>
    <x v="0"/>
    <s v="DS #000451"/>
  </r>
  <r>
    <n v="24748"/>
    <n v="529"/>
    <d v="2001-05-17T00:00:00"/>
    <x v="20"/>
    <n v="9993675"/>
    <x v="8"/>
    <x v="0"/>
    <n v="45798.61"/>
    <n v="11840"/>
    <n v="11261.03"/>
    <n v="11840"/>
    <n v="4.0670000000000002"/>
    <n v="3.19"/>
    <x v="0"/>
    <n v="37769.599999999999"/>
    <n v="-10383.68"/>
    <n v="-9875.9233100000038"/>
    <x v="1"/>
    <x v="0"/>
    <x v="1"/>
    <x v="8"/>
    <x v="0"/>
    <x v="1"/>
    <x v="0"/>
    <n v="-9470.5300000000007"/>
    <n v="-9957.44"/>
    <x v="0"/>
    <x v="0"/>
    <x v="0"/>
    <n v="11261.03"/>
    <n v="9470.5300000000007"/>
    <n v="0"/>
    <x v="0"/>
    <m/>
  </r>
  <r>
    <n v="24830"/>
    <n v="538"/>
    <d v="2001-05-23T00:00:00"/>
    <x v="20"/>
    <n v="9993714"/>
    <x v="8"/>
    <x v="0"/>
    <n v="4622348.7"/>
    <n v="1200000"/>
    <n v="1141320.67"/>
    <n v="1200000"/>
    <n v="4.05"/>
    <n v="3.19"/>
    <x v="0"/>
    <n v="3828000"/>
    <n v="-1032000"/>
    <n v="-981535.77619999985"/>
    <x v="1"/>
    <x v="0"/>
    <x v="1"/>
    <x v="8"/>
    <x v="0"/>
    <x v="1"/>
    <x v="0"/>
    <n v="-940448.23"/>
    <n v="-988800"/>
    <x v="0"/>
    <x v="11"/>
    <x v="0"/>
    <n v="1141320.67"/>
    <n v="940448.23"/>
    <n v="0"/>
    <x v="0"/>
    <m/>
  </r>
  <r>
    <n v="24869"/>
    <n v="549"/>
    <d v="2001-05-24T00:00:00"/>
    <x v="20"/>
    <n v="9993753"/>
    <x v="8"/>
    <x v="0"/>
    <n v="4186.63"/>
    <n v="1061"/>
    <n v="1009.12"/>
    <n v="1061"/>
    <n v="4.1487999999999996"/>
    <n v="3.19"/>
    <x v="0"/>
    <n v="3384.59"/>
    <n v="-1017.2867999999996"/>
    <n v="-967.54425599999968"/>
    <x v="1"/>
    <x v="0"/>
    <x v="1"/>
    <x v="8"/>
    <x v="0"/>
    <x v="1"/>
    <x v="0"/>
    <n v="-931.21"/>
    <n v="-979.09"/>
    <x v="0"/>
    <x v="2"/>
    <x v="0"/>
    <n v="1009.12"/>
    <n v="931.21"/>
    <n v="0"/>
    <x v="0"/>
    <m/>
  </r>
  <r>
    <n v="24870"/>
    <n v="549"/>
    <d v="2001-05-24T00:00:00"/>
    <x v="20"/>
    <n v="9993754"/>
    <x v="8"/>
    <x v="0"/>
    <n v="3945.93"/>
    <n v="1000"/>
    <n v="951.1"/>
    <n v="1000"/>
    <n v="4.1487999999999996"/>
    <n v="3.19"/>
    <x v="0"/>
    <n v="3190"/>
    <n v="-958.8"/>
    <n v="-911.91467999999963"/>
    <x v="1"/>
    <x v="0"/>
    <x v="1"/>
    <x v="8"/>
    <x v="0"/>
    <x v="1"/>
    <x v="0"/>
    <n v="-877.68"/>
    <n v="-922.8"/>
    <x v="0"/>
    <x v="0"/>
    <x v="0"/>
    <n v="951.1"/>
    <n v="877.68"/>
    <n v="0"/>
    <x v="0"/>
    <m/>
  </r>
  <r>
    <n v="25038"/>
    <n v="596"/>
    <d v="2001-06-04T00:00:00"/>
    <x v="20"/>
    <n v="9993895"/>
    <x v="8"/>
    <x v="0"/>
    <n v="17238.2"/>
    <n v="4613"/>
    <n v="4387.43"/>
    <n v="4613"/>
    <n v="3.9289999999999998"/>
    <n v="3.19"/>
    <x v="0"/>
    <n v="14715.47"/>
    <n v="-3409.0069999999996"/>
    <n v="-3242.3107699999996"/>
    <x v="1"/>
    <x v="0"/>
    <x v="1"/>
    <x v="8"/>
    <x v="0"/>
    <x v="1"/>
    <x v="0"/>
    <n v="-3084.36"/>
    <n v="-3242.94"/>
    <x v="0"/>
    <x v="4"/>
    <x v="0"/>
    <n v="4387.43"/>
    <n v="3084.36"/>
    <n v="0"/>
    <x v="0"/>
    <m/>
  </r>
  <r>
    <n v="25059"/>
    <n v="479"/>
    <d v="2001-06-06T00:00:00"/>
    <x v="20"/>
    <n v="9993568"/>
    <x v="8"/>
    <x v="0"/>
    <n v="12917.01"/>
    <n v="3360"/>
    <n v="3195.7"/>
    <n v="3360"/>
    <n v="4.0419999999999998"/>
    <n v="3.19"/>
    <x v="0"/>
    <n v="10718.4"/>
    <n v="-2862.72"/>
    <n v="-2722.7363999999993"/>
    <x v="1"/>
    <x v="0"/>
    <x v="1"/>
    <x v="8"/>
    <x v="0"/>
    <x v="1"/>
    <x v="0"/>
    <n v="-2607.69"/>
    <n v="-2741.76"/>
    <x v="0"/>
    <x v="0"/>
    <x v="0"/>
    <n v="3195.7"/>
    <n v="2607.69"/>
    <n v="0"/>
    <x v="0"/>
    <s v="DS #000479"/>
  </r>
  <r>
    <n v="25068"/>
    <n v="593"/>
    <d v="2001-06-06T00:00:00"/>
    <x v="20"/>
    <n v="9993887"/>
    <x v="8"/>
    <x v="0"/>
    <n v="42728.52"/>
    <n v="11079"/>
    <n v="10537.24"/>
    <n v="11079"/>
    <n v="4.0549999999999997"/>
    <n v="3.19"/>
    <x v="0"/>
    <n v="35342.01"/>
    <n v="-9583.3349999999973"/>
    <n v="-9114.7125999999971"/>
    <x v="1"/>
    <x v="0"/>
    <x v="1"/>
    <x v="8"/>
    <x v="0"/>
    <x v="1"/>
    <x v="0"/>
    <n v="-8735.3700000000008"/>
    <n v="-9184.49"/>
    <x v="0"/>
    <x v="0"/>
    <x v="0"/>
    <n v="10537.24"/>
    <n v="8735.3700000000008"/>
    <n v="0"/>
    <x v="0"/>
    <m/>
  </r>
  <r>
    <n v="25071"/>
    <n v="445"/>
    <d v="2001-06-06T00:00:00"/>
    <x v="20"/>
    <n v="9993440"/>
    <x v="8"/>
    <x v="0"/>
    <n v="6076.55"/>
    <n v="1498"/>
    <n v="1424.75"/>
    <n v="1498"/>
    <n v="4.2649999999999997"/>
    <n v="3.19"/>
    <x v="0"/>
    <n v="4778.62"/>
    <n v="-1610.35"/>
    <n v="-1531.6062499999996"/>
    <x v="1"/>
    <x v="0"/>
    <x v="1"/>
    <x v="8"/>
    <x v="0"/>
    <x v="1"/>
    <x v="0"/>
    <n v="-1480.31"/>
    <n v="-1556.42"/>
    <x v="0"/>
    <x v="0"/>
    <x v="0"/>
    <n v="1424.75"/>
    <n v="1480.31"/>
    <n v="0"/>
    <x v="0"/>
    <s v="DS #000445"/>
  </r>
  <r>
    <n v="25181"/>
    <n v="621"/>
    <d v="2001-06-13T00:00:00"/>
    <x v="20"/>
    <n v="9994009"/>
    <x v="8"/>
    <x v="0"/>
    <n v="28661.16"/>
    <n v="7545"/>
    <n v="7176.05"/>
    <n v="7545"/>
    <n v="3.9940000000000002"/>
    <n v="3.19"/>
    <x v="0"/>
    <n v="24068.55"/>
    <n v="-6066.18"/>
    <n v="-5769.5442000000021"/>
    <x v="1"/>
    <x v="0"/>
    <x v="1"/>
    <x v="8"/>
    <x v="0"/>
    <x v="1"/>
    <x v="0"/>
    <n v="-5511.21"/>
    <n v="-5794.56"/>
    <x v="0"/>
    <x v="0"/>
    <x v="0"/>
    <n v="7176.05"/>
    <n v="5511.21"/>
    <n v="0"/>
    <x v="0"/>
    <m/>
  </r>
  <r>
    <n v="25182"/>
    <n v="621"/>
    <d v="2001-06-13T00:00:00"/>
    <x v="20"/>
    <n v="9994008"/>
    <x v="8"/>
    <x v="0"/>
    <n v="4106.3900000000003"/>
    <n v="1081"/>
    <n v="1028.1400000000001"/>
    <n v="1081"/>
    <n v="3.9940000000000002"/>
    <n v="3.19"/>
    <x v="0"/>
    <n v="3448.39"/>
    <n v="-869.12400000000025"/>
    <n v="-826.62456000000032"/>
    <x v="1"/>
    <x v="0"/>
    <x v="1"/>
    <x v="8"/>
    <x v="0"/>
    <x v="1"/>
    <x v="0"/>
    <n v="-789.61"/>
    <n v="-830.21"/>
    <x v="0"/>
    <x v="2"/>
    <x v="0"/>
    <n v="1028.1400000000001"/>
    <n v="789.61"/>
    <n v="0"/>
    <x v="0"/>
    <m/>
  </r>
  <r>
    <n v="26646"/>
    <n v="725"/>
    <d v="2001-07-09T00:00:00"/>
    <x v="20"/>
    <n v="9995438"/>
    <x v="8"/>
    <x v="0"/>
    <n v="105039.62"/>
    <n v="29310"/>
    <n v="27876.76"/>
    <n v="29310"/>
    <n v="3.7679999999999998"/>
    <n v="3.19"/>
    <x v="0"/>
    <n v="93498.9"/>
    <n v="-16941.18"/>
    <n v="-16112.767279999995"/>
    <x v="1"/>
    <x v="0"/>
    <x v="1"/>
    <x v="8"/>
    <x v="0"/>
    <x v="1"/>
    <x v="0"/>
    <n v="-15109.2"/>
    <n v="-15886.02"/>
    <x v="0"/>
    <x v="0"/>
    <x v="0"/>
    <n v="27876.76"/>
    <n v="15109.2"/>
    <n v="0"/>
    <x v="0"/>
    <m/>
  </r>
  <r>
    <n v="26851"/>
    <n v="709"/>
    <d v="2001-07-27T00:00:00"/>
    <x v="20"/>
    <n v="9994223"/>
    <x v="8"/>
    <x v="0"/>
    <n v="67232.83"/>
    <n v="19935"/>
    <n v="18960.189999999999"/>
    <n v="19935"/>
    <n v="3.5459999999999998"/>
    <n v="3.19"/>
    <x v="0"/>
    <n v="63592.65"/>
    <n v="-7096.86"/>
    <n v="-6749.8276399999968"/>
    <x v="1"/>
    <x v="0"/>
    <x v="1"/>
    <x v="8"/>
    <x v="0"/>
    <x v="1"/>
    <x v="0"/>
    <n v="-6067.26"/>
    <n v="-6379.2"/>
    <x v="0"/>
    <x v="2"/>
    <x v="0"/>
    <n v="18960.189999999999"/>
    <n v="6067.26"/>
    <n v="0"/>
    <x v="0"/>
    <m/>
  </r>
  <r>
    <n v="27044"/>
    <n v="812"/>
    <d v="2001-08-06T00:00:00"/>
    <x v="20"/>
    <n v="9995738"/>
    <x v="8"/>
    <x v="0"/>
    <n v="77873.570000000007"/>
    <n v="22769"/>
    <n v="21655.61"/>
    <n v="22769"/>
    <n v="3.5960000000000001"/>
    <n v="3.19"/>
    <x v="0"/>
    <n v="72633.11"/>
    <n v="-9244.2140000000036"/>
    <n v="-8792.177660000003"/>
    <x v="1"/>
    <x v="0"/>
    <x v="1"/>
    <x v="8"/>
    <x v="0"/>
    <x v="1"/>
    <x v="0"/>
    <n v="-8012.58"/>
    <n v="-8424.5300000000007"/>
    <x v="0"/>
    <x v="2"/>
    <x v="0"/>
    <n v="21655.61"/>
    <n v="8012.58"/>
    <n v="0"/>
    <x v="0"/>
    <m/>
  </r>
  <r>
    <n v="28058"/>
    <n v="782"/>
    <d v="2001-09-10T00:00:00"/>
    <x v="20"/>
    <n v="9995718"/>
    <x v="8"/>
    <x v="0"/>
    <n v="29773.05"/>
    <n v="8255"/>
    <n v="7851.34"/>
    <n v="8255"/>
    <n v="3.7921"/>
    <n v="3.19"/>
    <x v="0"/>
    <n v="26333.45"/>
    <n v="-4970.335500000001"/>
    <n v="-4727.2918140000011"/>
    <x v="1"/>
    <x v="0"/>
    <x v="1"/>
    <x v="8"/>
    <x v="0"/>
    <x v="1"/>
    <x v="0"/>
    <n v="-4444.6400000000003"/>
    <n v="-4673.16"/>
    <x v="0"/>
    <x v="2"/>
    <x v="0"/>
    <n v="7851.34"/>
    <n v="4444.6400000000003"/>
    <n v="0"/>
    <x v="0"/>
    <m/>
  </r>
  <r>
    <n v="28096"/>
    <n v="833"/>
    <d v="2001-09-18T00:00:00"/>
    <x v="20"/>
    <n v="9996554"/>
    <x v="8"/>
    <x v="0"/>
    <n v="2410.09"/>
    <n v="700"/>
    <n v="665.77"/>
    <n v="700"/>
    <n v="3.62"/>
    <n v="3.19"/>
    <x v="0"/>
    <n v="2233"/>
    <n v="-301"/>
    <n v="-286.28110000000009"/>
    <x v="1"/>
    <x v="0"/>
    <x v="1"/>
    <x v="8"/>
    <x v="0"/>
    <x v="1"/>
    <x v="0"/>
    <n v="-262.31"/>
    <n v="-275.8"/>
    <x v="0"/>
    <x v="10"/>
    <x v="0"/>
    <n v="665.77"/>
    <n v="262.31"/>
    <n v="0"/>
    <x v="0"/>
    <m/>
  </r>
  <r>
    <n v="28097"/>
    <n v="833"/>
    <d v="2001-09-18T00:00:00"/>
    <x v="20"/>
    <n v="9996554"/>
    <x v="8"/>
    <x v="0"/>
    <n v="61849.760000000002"/>
    <n v="17964"/>
    <n v="17085.57"/>
    <n v="17964"/>
    <n v="3.62"/>
    <n v="3.19"/>
    <x v="0"/>
    <n v="57305.16"/>
    <n v="-7724.52"/>
    <n v="-7346.795100000003"/>
    <x v="1"/>
    <x v="0"/>
    <x v="1"/>
    <x v="8"/>
    <x v="0"/>
    <x v="1"/>
    <x v="0"/>
    <n v="-6731.71"/>
    <n v="-7077.82"/>
    <x v="0"/>
    <x v="0"/>
    <x v="0"/>
    <n v="17085.57"/>
    <n v="6731.71"/>
    <n v="0"/>
    <x v="0"/>
    <m/>
  </r>
  <r>
    <n v="28112"/>
    <n v="825"/>
    <d v="2001-09-18T00:00:00"/>
    <x v="20"/>
    <n v="9995961"/>
    <x v="8"/>
    <x v="0"/>
    <n v="108101.2"/>
    <n v="30382"/>
    <n v="28896.34"/>
    <n v="30382"/>
    <n v="3.7410000000000001"/>
    <n v="3.19"/>
    <x v="0"/>
    <n v="96918.58"/>
    <n v="-16740.482000000004"/>
    <n v="-15921.883340000004"/>
    <x v="1"/>
    <x v="0"/>
    <x v="1"/>
    <x v="8"/>
    <x v="0"/>
    <x v="1"/>
    <x v="0"/>
    <n v="-14881.61"/>
    <n v="-15646.73"/>
    <x v="0"/>
    <x v="2"/>
    <x v="0"/>
    <n v="28896.34"/>
    <n v="14881.61"/>
    <n v="0"/>
    <x v="0"/>
    <m/>
  </r>
  <r>
    <n v="28134"/>
    <n v="823"/>
    <d v="2001-09-19T00:00:00"/>
    <x v="20"/>
    <n v="9995777"/>
    <x v="8"/>
    <x v="0"/>
    <n v="57533.57"/>
    <n v="16614"/>
    <n v="15801.58"/>
    <n v="16614"/>
    <n v="3.641"/>
    <n v="3.19"/>
    <x v="0"/>
    <n v="52998.66"/>
    <n v="-7492.9140000000007"/>
    <n v="-7126.5125800000014"/>
    <x v="1"/>
    <x v="0"/>
    <x v="1"/>
    <x v="8"/>
    <x v="0"/>
    <x v="1"/>
    <x v="0"/>
    <n v="-6557.66"/>
    <n v="-6894.81"/>
    <x v="0"/>
    <x v="2"/>
    <x v="0"/>
    <n v="15801.58"/>
    <n v="6557.66"/>
    <n v="0"/>
    <x v="0"/>
    <m/>
  </r>
  <r>
    <n v="28136"/>
    <n v="856"/>
    <d v="2001-09-19T00:00:00"/>
    <x v="20"/>
    <n v="9996666"/>
    <x v="8"/>
    <x v="0"/>
    <n v="59088.77"/>
    <n v="18999"/>
    <n v="18069.96"/>
    <n v="18999"/>
    <n v="3.27"/>
    <n v="3.19"/>
    <x v="0"/>
    <n v="60606.81"/>
    <n v="-1519.92"/>
    <n v="-1445.5968000000012"/>
    <x v="1"/>
    <x v="0"/>
    <x v="1"/>
    <x v="8"/>
    <x v="0"/>
    <x v="1"/>
    <x v="0"/>
    <n v="-795.08"/>
    <n v="-835.96"/>
    <x v="0"/>
    <x v="0"/>
    <x v="0"/>
    <n v="18069.96"/>
    <n v="795.08"/>
    <n v="0"/>
    <x v="0"/>
    <m/>
  </r>
  <r>
    <n v="28139"/>
    <n v="856"/>
    <d v="2001-09-19T00:00:00"/>
    <x v="20"/>
    <n v="9996666"/>
    <x v="8"/>
    <x v="0"/>
    <n v="96770.72"/>
    <n v="31115"/>
    <n v="29593.49"/>
    <n v="31115"/>
    <n v="3.27"/>
    <n v="3.19"/>
    <x v="0"/>
    <n v="99256.85"/>
    <n v="-2489.1999999999998"/>
    <n v="-2367.479200000002"/>
    <x v="1"/>
    <x v="0"/>
    <x v="1"/>
    <x v="8"/>
    <x v="0"/>
    <x v="1"/>
    <x v="0"/>
    <n v="-1302.1099999999999"/>
    <n v="-1369.06"/>
    <x v="0"/>
    <x v="4"/>
    <x v="0"/>
    <n v="29593.49"/>
    <n v="1302.1099999999999"/>
    <n v="0"/>
    <x v="0"/>
    <m/>
  </r>
  <r>
    <n v="28140"/>
    <n v="856"/>
    <d v="2001-09-19T00:00:00"/>
    <x v="20"/>
    <n v="9996666"/>
    <x v="8"/>
    <x v="0"/>
    <n v="64363.49"/>
    <n v="20695"/>
    <n v="19683.03"/>
    <n v="20695"/>
    <n v="3.27"/>
    <n v="3.19"/>
    <x v="0"/>
    <n v="66017.05"/>
    <n v="-1655.6"/>
    <n v="-1574.6424000000013"/>
    <x v="1"/>
    <x v="0"/>
    <x v="1"/>
    <x v="8"/>
    <x v="0"/>
    <x v="1"/>
    <x v="0"/>
    <n v="-866.05"/>
    <n v="-910.58"/>
    <x v="0"/>
    <x v="2"/>
    <x v="0"/>
    <n v="19683.03"/>
    <n v="866.05"/>
    <n v="0"/>
    <x v="0"/>
    <m/>
  </r>
  <r>
    <n v="28142"/>
    <n v="856"/>
    <d v="2001-09-19T00:00:00"/>
    <x v="20"/>
    <n v="9996666"/>
    <x v="8"/>
    <x v="0"/>
    <n v="59256.71"/>
    <n v="19053"/>
    <n v="18121.32"/>
    <n v="19053"/>
    <n v="3.27"/>
    <n v="3.19"/>
    <x v="0"/>
    <n v="60779.07"/>
    <n v="-1524.24"/>
    <n v="-1449.7056000000014"/>
    <x v="1"/>
    <x v="0"/>
    <x v="1"/>
    <x v="8"/>
    <x v="0"/>
    <x v="1"/>
    <x v="0"/>
    <n v="-797.34"/>
    <n v="-838.33"/>
    <x v="0"/>
    <x v="9"/>
    <x v="0"/>
    <n v="18121.32"/>
    <n v="797.34"/>
    <n v="0"/>
    <x v="0"/>
    <m/>
  </r>
  <r>
    <n v="28303"/>
    <n v="878"/>
    <d v="2001-09-24T00:00:00"/>
    <x v="20"/>
    <n v="9996818"/>
    <x v="8"/>
    <x v="0"/>
    <n v="2210.2800000000002"/>
    <n v="769"/>
    <n v="731.4"/>
    <n v="769"/>
    <n v="3.0219999999999998"/>
    <n v="3.19"/>
    <x v="0"/>
    <n v="2453.11"/>
    <n v="129.19200000000012"/>
    <n v="122.87520000000011"/>
    <x v="1"/>
    <x v="0"/>
    <x v="1"/>
    <x v="8"/>
    <x v="0"/>
    <x v="1"/>
    <x v="0"/>
    <n v="149.19999999999999"/>
    <n v="156.88"/>
    <x v="0"/>
    <x v="1"/>
    <x v="0"/>
    <n v="731.4"/>
    <n v="-149.19999999999999"/>
    <n v="0"/>
    <x v="0"/>
    <m/>
  </r>
  <r>
    <n v="20890"/>
    <m/>
    <d v="2000-11-06T00:00:00"/>
    <x v="21"/>
    <n v="319933"/>
    <x v="3"/>
    <x v="0"/>
    <n v="-0.14000000000000001"/>
    <n v="6"/>
    <n v="5.68"/>
    <n v="6"/>
    <n v="-2.5000000000000001E-2"/>
    <n v="-0.01"/>
    <x v="0"/>
    <n v="-0.06"/>
    <n v="0.09"/>
    <n v="8.5199999999999998E-2"/>
    <x v="0"/>
    <x v="0"/>
    <x v="0"/>
    <x v="3"/>
    <x v="0"/>
    <x v="1"/>
    <x v="0"/>
    <n v="0.01"/>
    <n v="0.02"/>
    <x v="0"/>
    <x v="2"/>
    <x v="0"/>
    <n v="0"/>
    <n v="-0.01"/>
    <n v="5.68"/>
    <x v="0"/>
    <s v="Sonat Financial Buy - N73427.B Input as Physical s/b Financi"/>
  </r>
  <r>
    <n v="27284"/>
    <n v="824"/>
    <d v="2001-08-20T00:00:00"/>
    <x v="21"/>
    <n v="9995964"/>
    <x v="3"/>
    <x v="0"/>
    <n v="-633.57000000000005"/>
    <n v="53504"/>
    <n v="50685.59"/>
    <n v="53504"/>
    <n v="-1.2500000000000001E-2"/>
    <n v="-0.01"/>
    <x v="0"/>
    <n v="-535.04"/>
    <n v="133.76"/>
    <n v="126.71397500000002"/>
    <x v="0"/>
    <x v="0"/>
    <x v="0"/>
    <x v="3"/>
    <x v="0"/>
    <x v="1"/>
    <x v="0"/>
    <n v="-506.86"/>
    <n v="-535.04"/>
    <x v="0"/>
    <x v="2"/>
    <x v="0"/>
    <n v="0"/>
    <n v="506.86"/>
    <n v="50685.59"/>
    <x v="0"/>
    <m/>
  </r>
  <r>
    <n v="9941"/>
    <m/>
    <d v="2000-07-07T00:00:00"/>
    <x v="21"/>
    <n v="319941"/>
    <x v="4"/>
    <x v="0"/>
    <n v="145.51"/>
    <n v="-3840"/>
    <n v="-3637.72"/>
    <n v="3840"/>
    <n v="-0.04"/>
    <n v="-0.05"/>
    <x v="0"/>
    <n v="192"/>
    <n v="38.4"/>
    <n v="36.377200000000002"/>
    <x v="0"/>
    <x v="0"/>
    <x v="0"/>
    <x v="4"/>
    <x v="0"/>
    <x v="0"/>
    <x v="0"/>
    <n v="90.94"/>
    <n v="96"/>
    <x v="0"/>
    <x v="0"/>
    <x v="0"/>
    <n v="0"/>
    <n v="-90.94"/>
    <n v="-3637.72"/>
    <x v="0"/>
    <s v="Tetco-ELA Sale Financial - N73425.A"/>
  </r>
  <r>
    <n v="9952"/>
    <m/>
    <d v="2000-07-07T00:00:00"/>
    <x v="21"/>
    <n v="319952"/>
    <x v="5"/>
    <x v="0"/>
    <n v="1384.61"/>
    <n v="3480"/>
    <n v="3296.69"/>
    <n v="3480"/>
    <n v="0.42"/>
    <n v="0.315"/>
    <x v="0"/>
    <n v="1096.2"/>
    <n v="-365.4"/>
    <n v="-346.15244999999993"/>
    <x v="0"/>
    <x v="0"/>
    <x v="0"/>
    <x v="5"/>
    <x v="0"/>
    <x v="1"/>
    <x v="0"/>
    <n v="-346.15"/>
    <n v="-365.4"/>
    <x v="0"/>
    <x v="0"/>
    <x v="0"/>
    <n v="0"/>
    <n v="346.15"/>
    <n v="3296.69"/>
    <x v="0"/>
    <s v="TetcoM3 Buy Financial - N73425.8"/>
  </r>
  <r>
    <n v="27285"/>
    <n v="822"/>
    <d v="2001-08-20T00:00:00"/>
    <x v="21"/>
    <n v="9995965"/>
    <x v="6"/>
    <x v="0"/>
    <n v="958.72"/>
    <n v="13959"/>
    <n v="13223.69"/>
    <n v="13959"/>
    <n v="7.2499999999999995E-2"/>
    <n v="7.0000000000000007E-2"/>
    <x v="0"/>
    <n v="977.13"/>
    <n v="-34.897499999999837"/>
    <n v="-33.059224999999849"/>
    <x v="0"/>
    <x v="0"/>
    <x v="0"/>
    <x v="6"/>
    <x v="0"/>
    <x v="1"/>
    <x v="0"/>
    <n v="-231.41"/>
    <n v="-244.28"/>
    <x v="0"/>
    <x v="2"/>
    <x v="0"/>
    <n v="0"/>
    <n v="231.41"/>
    <n v="13223.69"/>
    <x v="0"/>
    <m/>
  </r>
  <r>
    <n v="23803"/>
    <n v="348"/>
    <d v="2001-03-19T00:00:00"/>
    <x v="21"/>
    <n v="9992816"/>
    <x v="8"/>
    <x v="0"/>
    <n v="-37075.620000000003"/>
    <n v="-8909"/>
    <n v="-8439.7000000000007"/>
    <n v="8909"/>
    <n v="4.3929999999999998"/>
    <n v="3.2050000000000001"/>
    <x v="0"/>
    <n v="-28553.345000000001"/>
    <n v="10583.891999999998"/>
    <n v="10026.363599999999"/>
    <x v="1"/>
    <x v="0"/>
    <x v="1"/>
    <x v="8"/>
    <x v="0"/>
    <x v="0"/>
    <x v="0"/>
    <n v="9823.82"/>
    <n v="10370.08"/>
    <x v="0"/>
    <x v="0"/>
    <x v="0"/>
    <n v="-8439.7000000000007"/>
    <n v="-9823.82"/>
    <n v="0"/>
    <x v="0"/>
    <s v="DS #000348"/>
  </r>
  <r>
    <n v="23886"/>
    <n v="393"/>
    <d v="2001-03-29T00:00:00"/>
    <x v="21"/>
    <n v="9992931"/>
    <x v="8"/>
    <x v="0"/>
    <n v="-401191.48"/>
    <n v="-100000"/>
    <n v="-94732.34"/>
    <n v="100000"/>
    <n v="4.2350000000000003"/>
    <n v="3.2050000000000001"/>
    <x v="0"/>
    <n v="-320500"/>
    <n v="103000"/>
    <n v="97574.310200000022"/>
    <x v="1"/>
    <x v="0"/>
    <x v="1"/>
    <x v="8"/>
    <x v="0"/>
    <x v="0"/>
    <x v="0"/>
    <n v="95300.74"/>
    <n v="100600"/>
    <x v="0"/>
    <x v="1"/>
    <x v="0"/>
    <n v="-94732.34"/>
    <n v="-95300.74"/>
    <n v="0"/>
    <x v="0"/>
    <s v="DS #000393"/>
  </r>
  <r>
    <n v="28125"/>
    <n v="833"/>
    <d v="2001-09-19T00:00:00"/>
    <x v="21"/>
    <n v="9996553"/>
    <x v="8"/>
    <x v="0"/>
    <n v="-94127.72"/>
    <n v="-27448"/>
    <n v="-26002.13"/>
    <n v="27448"/>
    <n v="3.62"/>
    <n v="3.2050000000000001"/>
    <x v="0"/>
    <n v="-87970.84"/>
    <n v="11390.92"/>
    <n v="10790.883950000001"/>
    <x v="1"/>
    <x v="0"/>
    <x v="1"/>
    <x v="8"/>
    <x v="0"/>
    <x v="0"/>
    <x v="0"/>
    <n v="10166.83"/>
    <n v="10732.17"/>
    <x v="0"/>
    <x v="4"/>
    <x v="0"/>
    <n v="-26002.13"/>
    <n v="-10166.83"/>
    <n v="0"/>
    <x v="0"/>
    <m/>
  </r>
  <r>
    <n v="28304"/>
    <n v="878"/>
    <d v="2001-09-24T00:00:00"/>
    <x v="21"/>
    <n v="9996818"/>
    <x v="8"/>
    <x v="0"/>
    <n v="-16821.04"/>
    <n v="-5866"/>
    <n v="-5557"/>
    <n v="5866"/>
    <n v="3.0270000000000001"/>
    <n v="3.2050000000000001"/>
    <x v="0"/>
    <n v="-18800.53"/>
    <n v="-1044.1479999999997"/>
    <n v="-989.14599999999962"/>
    <x v="1"/>
    <x v="0"/>
    <x v="1"/>
    <x v="8"/>
    <x v="0"/>
    <x v="0"/>
    <x v="0"/>
    <n v="-1122.51"/>
    <n v="-1184.93"/>
    <x v="0"/>
    <x v="2"/>
    <x v="0"/>
    <n v="-5557"/>
    <n v="1122.51"/>
    <n v="0"/>
    <x v="0"/>
    <m/>
  </r>
  <r>
    <n v="9918"/>
    <m/>
    <d v="2000-07-07T00:00:00"/>
    <x v="21"/>
    <n v="319918"/>
    <x v="8"/>
    <x v="0"/>
    <n v="13.8"/>
    <n v="6"/>
    <n v="5.68"/>
    <n v="6"/>
    <n v="2.4285000000000001"/>
    <n v="3.22"/>
    <x v="0"/>
    <n v="19.32"/>
    <n v="4.7490000000000006"/>
    <n v="4.4957200000000004"/>
    <x v="1"/>
    <x v="0"/>
    <x v="1"/>
    <x v="8"/>
    <x v="0"/>
    <x v="1"/>
    <x v="0"/>
    <n v="4.55"/>
    <n v="4.8"/>
    <x v="0"/>
    <x v="2"/>
    <x v="0"/>
    <n v="5.68"/>
    <n v="-4.55"/>
    <n v="0"/>
    <x v="0"/>
    <s v="Nymex Buy N73425.2"/>
  </r>
  <r>
    <n v="22575"/>
    <n v="295"/>
    <d v="2001-02-16T00:00:00"/>
    <x v="21"/>
    <n v="9991566"/>
    <x v="8"/>
    <x v="0"/>
    <n v="42392.72"/>
    <n v="10000"/>
    <n v="9473.23"/>
    <n v="10000"/>
    <n v="4.4749999999999996"/>
    <n v="3.22"/>
    <x v="0"/>
    <n v="32200"/>
    <n v="-12550"/>
    <n v="-11888.903649999995"/>
    <x v="1"/>
    <x v="0"/>
    <x v="1"/>
    <x v="8"/>
    <x v="0"/>
    <x v="1"/>
    <x v="0"/>
    <n v="-11803.65"/>
    <n v="-12460"/>
    <x v="0"/>
    <x v="0"/>
    <x v="0"/>
    <n v="9473.23"/>
    <n v="11803.65"/>
    <n v="0"/>
    <x v="0"/>
    <s v="DS #000295"/>
  </r>
  <r>
    <n v="24224"/>
    <n v="412"/>
    <d v="2001-04-18T00:00:00"/>
    <x v="21"/>
    <n v="9993198"/>
    <x v="8"/>
    <x v="0"/>
    <n v="10072.85"/>
    <n v="2556"/>
    <n v="2421.36"/>
    <n v="2556"/>
    <n v="4.16"/>
    <n v="3.22"/>
    <x v="0"/>
    <n v="8230.32"/>
    <n v="-2402.64"/>
    <n v="-2276.0783999999999"/>
    <x v="1"/>
    <x v="0"/>
    <x v="1"/>
    <x v="8"/>
    <x v="0"/>
    <x v="1"/>
    <x v="0"/>
    <n v="-2254.2800000000002"/>
    <n v="-2379.64"/>
    <x v="0"/>
    <x v="2"/>
    <x v="0"/>
    <n v="2421.36"/>
    <n v="2254.2800000000002"/>
    <n v="0"/>
    <x v="0"/>
    <s v="DS#000412"/>
  </r>
  <r>
    <n v="24455"/>
    <n v="438"/>
    <d v="2001-04-26T00:00:00"/>
    <x v="21"/>
    <n v="9993420"/>
    <x v="8"/>
    <x v="0"/>
    <n v="24366.78"/>
    <n v="6021"/>
    <n v="5703.83"/>
    <n v="6021"/>
    <n v="4.2720000000000002"/>
    <n v="3.22"/>
    <x v="0"/>
    <n v="19387.62"/>
    <n v="-6334.0920000000006"/>
    <n v="-6000.4291600000006"/>
    <x v="1"/>
    <x v="0"/>
    <x v="1"/>
    <x v="8"/>
    <x v="0"/>
    <x v="1"/>
    <x v="0"/>
    <n v="-5949.1"/>
    <n v="-6279.9"/>
    <x v="0"/>
    <x v="0"/>
    <x v="0"/>
    <n v="5703.83"/>
    <n v="5949.1"/>
    <n v="0"/>
    <x v="0"/>
    <s v="DS #000438"/>
  </r>
  <r>
    <n v="24533"/>
    <n v="451"/>
    <d v="2001-05-07T00:00:00"/>
    <x v="21"/>
    <n v="9993481"/>
    <x v="8"/>
    <x v="0"/>
    <n v="409243.73"/>
    <n v="100000"/>
    <n v="94732.34"/>
    <n v="100000"/>
    <n v="4.32"/>
    <n v="3.22"/>
    <x v="0"/>
    <n v="322000"/>
    <n v="-110000"/>
    <n v="-104205.57400000001"/>
    <x v="1"/>
    <x v="0"/>
    <x v="1"/>
    <x v="8"/>
    <x v="0"/>
    <x v="1"/>
    <x v="0"/>
    <n v="-103352.99"/>
    <n v="-109100"/>
    <x v="0"/>
    <x v="1"/>
    <x v="0"/>
    <n v="94732.34"/>
    <n v="103352.99"/>
    <n v="0"/>
    <x v="0"/>
    <s v="DS #000451"/>
  </r>
  <r>
    <n v="24748"/>
    <n v="529"/>
    <d v="2001-05-17T00:00:00"/>
    <x v="21"/>
    <n v="9993675"/>
    <x v="8"/>
    <x v="0"/>
    <n v="44064.17"/>
    <n v="11395"/>
    <n v="10794.75"/>
    <n v="11395"/>
    <n v="4.0819999999999999"/>
    <n v="3.22"/>
    <x v="0"/>
    <n v="36691.9"/>
    <n v="-9822.49"/>
    <n v="-9305.074499999997"/>
    <x v="1"/>
    <x v="0"/>
    <x v="1"/>
    <x v="8"/>
    <x v="0"/>
    <x v="1"/>
    <x v="0"/>
    <n v="-9207.92"/>
    <n v="-9719.93"/>
    <x v="0"/>
    <x v="0"/>
    <x v="0"/>
    <n v="10794.75"/>
    <n v="9207.92"/>
    <n v="0"/>
    <x v="0"/>
    <m/>
  </r>
  <r>
    <n v="24830"/>
    <n v="538"/>
    <d v="2001-05-23T00:00:00"/>
    <x v="21"/>
    <n v="9993714"/>
    <x v="8"/>
    <x v="0"/>
    <n v="3069327.96"/>
    <n v="800000"/>
    <n v="757858.76"/>
    <n v="800000"/>
    <n v="4.05"/>
    <n v="3.22"/>
    <x v="0"/>
    <n v="2576000"/>
    <n v="-664000"/>
    <n v="-629022.77079999971"/>
    <x v="1"/>
    <x v="0"/>
    <x v="1"/>
    <x v="8"/>
    <x v="0"/>
    <x v="1"/>
    <x v="0"/>
    <n v="-622202.04"/>
    <n v="-656800"/>
    <x v="0"/>
    <x v="11"/>
    <x v="0"/>
    <n v="757858.76"/>
    <n v="622202.04"/>
    <n v="0"/>
    <x v="0"/>
    <m/>
  </r>
  <r>
    <n v="24870"/>
    <n v="549"/>
    <d v="2001-05-24T00:00:00"/>
    <x v="21"/>
    <n v="9993754"/>
    <x v="8"/>
    <x v="0"/>
    <n v="3941.62"/>
    <n v="1000"/>
    <n v="947.32"/>
    <n v="1000"/>
    <n v="4.1608000000000001"/>
    <n v="3.22"/>
    <x v="0"/>
    <n v="3220"/>
    <n v="-940.8"/>
    <n v="-891.23865599999988"/>
    <x v="1"/>
    <x v="0"/>
    <x v="1"/>
    <x v="8"/>
    <x v="0"/>
    <x v="1"/>
    <x v="0"/>
    <n v="-882.72"/>
    <n v="-931.8"/>
    <x v="0"/>
    <x v="0"/>
    <x v="0"/>
    <n v="947.32"/>
    <n v="882.72"/>
    <n v="0"/>
    <x v="0"/>
    <m/>
  </r>
  <r>
    <n v="25068"/>
    <n v="593"/>
    <d v="2001-06-06T00:00:00"/>
    <x v="21"/>
    <n v="9993887"/>
    <x v="8"/>
    <x v="0"/>
    <n v="27377.63"/>
    <n v="7127"/>
    <n v="6751.57"/>
    <n v="7127"/>
    <n v="4.0549999999999997"/>
    <n v="3.22"/>
    <x v="0"/>
    <n v="22948.94"/>
    <n v="-5951.0449999999964"/>
    <n v="-5637.5609499999964"/>
    <x v="1"/>
    <x v="0"/>
    <x v="1"/>
    <x v="8"/>
    <x v="0"/>
    <x v="1"/>
    <x v="0"/>
    <n v="-5576.8"/>
    <n v="-5886.9"/>
    <x v="0"/>
    <x v="0"/>
    <x v="0"/>
    <n v="6751.57"/>
    <n v="5576.8"/>
    <n v="0"/>
    <x v="0"/>
    <m/>
  </r>
  <r>
    <n v="25071"/>
    <n v="445"/>
    <d v="2001-06-06T00:00:00"/>
    <x v="21"/>
    <n v="9993440"/>
    <x v="8"/>
    <x v="0"/>
    <n v="4515.83"/>
    <n v="1119"/>
    <n v="1060.05"/>
    <n v="1119"/>
    <n v="4.26"/>
    <n v="3.22"/>
    <x v="0"/>
    <n v="3603.18"/>
    <n v="-1163.76"/>
    <n v="-1102.4519999999995"/>
    <x v="1"/>
    <x v="0"/>
    <x v="1"/>
    <x v="8"/>
    <x v="0"/>
    <x v="1"/>
    <x v="0"/>
    <n v="-1092.92"/>
    <n v="-1153.69"/>
    <x v="0"/>
    <x v="0"/>
    <x v="0"/>
    <n v="1060.05"/>
    <n v="1092.92"/>
    <n v="0"/>
    <x v="0"/>
    <s v="DS #000445"/>
  </r>
  <r>
    <n v="25181"/>
    <n v="621"/>
    <d v="2001-06-13T00:00:00"/>
    <x v="21"/>
    <n v="9994009"/>
    <x v="8"/>
    <x v="0"/>
    <n v="8200.9500000000007"/>
    <n v="2161"/>
    <n v="2047.17"/>
    <n v="2161"/>
    <n v="4.0060000000000002"/>
    <n v="3.22"/>
    <x v="0"/>
    <n v="6958.42"/>
    <n v="-1698.546"/>
    <n v="-1609.0756200000001"/>
    <x v="1"/>
    <x v="0"/>
    <x v="1"/>
    <x v="8"/>
    <x v="0"/>
    <x v="1"/>
    <x v="0"/>
    <n v="-1590.65"/>
    <n v="-1679.1"/>
    <x v="0"/>
    <x v="0"/>
    <x v="0"/>
    <n v="2047.17"/>
    <n v="1590.65"/>
    <n v="0"/>
    <x v="0"/>
    <m/>
  </r>
  <r>
    <n v="25182"/>
    <n v="621"/>
    <d v="2001-06-13T00:00:00"/>
    <x v="21"/>
    <n v="9994008"/>
    <x v="8"/>
    <x v="0"/>
    <n v="1111.93"/>
    <n v="293"/>
    <n v="277.57"/>
    <n v="293"/>
    <n v="4.0060000000000002"/>
    <n v="3.22"/>
    <x v="0"/>
    <n v="943.46"/>
    <n v="-230.298"/>
    <n v="-218.17001999999999"/>
    <x v="1"/>
    <x v="0"/>
    <x v="1"/>
    <x v="8"/>
    <x v="0"/>
    <x v="1"/>
    <x v="0"/>
    <n v="-215.67"/>
    <n v="-227.66"/>
    <x v="0"/>
    <x v="2"/>
    <x v="0"/>
    <n v="277.57"/>
    <n v="215.67"/>
    <n v="0"/>
    <x v="0"/>
    <m/>
  </r>
  <r>
    <n v="26646"/>
    <n v="725"/>
    <d v="2001-07-09T00:00:00"/>
    <x v="21"/>
    <n v="9995438"/>
    <x v="8"/>
    <x v="0"/>
    <n v="70785.73"/>
    <n v="19752"/>
    <n v="18711.53"/>
    <n v="19752"/>
    <n v="3.7829999999999999"/>
    <n v="3.22"/>
    <x v="0"/>
    <n v="63601.440000000002"/>
    <n v="-11120.375999999995"/>
    <n v="-10534.591389999994"/>
    <x v="1"/>
    <x v="0"/>
    <x v="1"/>
    <x v="8"/>
    <x v="0"/>
    <x v="1"/>
    <x v="0"/>
    <n v="-10366.19"/>
    <n v="-10942.61"/>
    <x v="0"/>
    <x v="0"/>
    <x v="0"/>
    <n v="18711.53"/>
    <n v="10366.19"/>
    <n v="0"/>
    <x v="0"/>
    <m/>
  </r>
  <r>
    <n v="26851"/>
    <n v="709"/>
    <d v="2001-07-27T00:00:00"/>
    <x v="21"/>
    <n v="9994223"/>
    <x v="8"/>
    <x v="0"/>
    <n v="31811.34"/>
    <n v="9430"/>
    <n v="8933.26"/>
    <n v="9430"/>
    <n v="3.5609999999999999"/>
    <n v="3.22"/>
    <x v="0"/>
    <n v="30364.6"/>
    <n v="-3215.63"/>
    <n v="-3046.2416599999979"/>
    <x v="1"/>
    <x v="0"/>
    <x v="1"/>
    <x v="8"/>
    <x v="0"/>
    <x v="1"/>
    <x v="0"/>
    <n v="-2965.84"/>
    <n v="-3130.76"/>
    <x v="0"/>
    <x v="2"/>
    <x v="0"/>
    <n v="8933.26"/>
    <n v="2965.84"/>
    <n v="0"/>
    <x v="0"/>
    <m/>
  </r>
  <r>
    <n v="27044"/>
    <n v="812"/>
    <d v="2001-08-06T00:00:00"/>
    <x v="21"/>
    <n v="9995738"/>
    <x v="8"/>
    <x v="0"/>
    <n v="83918.64"/>
    <n v="24566"/>
    <n v="23271.95"/>
    <n v="24566"/>
    <n v="3.6059999999999999"/>
    <n v="3.22"/>
    <x v="0"/>
    <n v="79102.52"/>
    <n v="-9482.4759999999915"/>
    <n v="-8982.972699999993"/>
    <x v="1"/>
    <x v="0"/>
    <x v="1"/>
    <x v="8"/>
    <x v="0"/>
    <x v="1"/>
    <x v="0"/>
    <n v="-8773.52"/>
    <n v="-9261.3799999999992"/>
    <x v="0"/>
    <x v="2"/>
    <x v="0"/>
    <n v="23271.95"/>
    <n v="8773.52"/>
    <n v="0"/>
    <x v="0"/>
    <m/>
  </r>
  <r>
    <n v="28058"/>
    <n v="782"/>
    <d v="2001-09-10T00:00:00"/>
    <x v="21"/>
    <n v="9995718"/>
    <x v="8"/>
    <x v="0"/>
    <n v="19197.689999999999"/>
    <n v="5330"/>
    <n v="5049.2299999999996"/>
    <n v="5330"/>
    <n v="3.8020999999999998"/>
    <n v="3.22"/>
    <x v="0"/>
    <n v="17162.599999999999"/>
    <n v="-3102.592999999998"/>
    <n v="-2939.1567829999976"/>
    <x v="1"/>
    <x v="0"/>
    <x v="1"/>
    <x v="8"/>
    <x v="0"/>
    <x v="1"/>
    <x v="0"/>
    <n v="-2893.72"/>
    <n v="-3054.62"/>
    <x v="0"/>
    <x v="2"/>
    <x v="0"/>
    <n v="5049.2299999999996"/>
    <n v="2893.72"/>
    <n v="0"/>
    <x v="0"/>
    <m/>
  </r>
  <r>
    <n v="28096"/>
    <n v="833"/>
    <d v="2001-09-18T00:00:00"/>
    <x v="21"/>
    <n v="9996554"/>
    <x v="8"/>
    <x v="0"/>
    <n v="3429.31"/>
    <n v="1000"/>
    <n v="947.32"/>
    <n v="1000"/>
    <n v="3.62"/>
    <n v="3.22"/>
    <x v="0"/>
    <n v="3220"/>
    <n v="-400"/>
    <n v="-378.92799999999994"/>
    <x v="1"/>
    <x v="0"/>
    <x v="1"/>
    <x v="8"/>
    <x v="0"/>
    <x v="1"/>
    <x v="0"/>
    <n v="-370.4"/>
    <n v="-391"/>
    <x v="0"/>
    <x v="10"/>
    <x v="0"/>
    <n v="947.32"/>
    <n v="370.4"/>
    <n v="0"/>
    <x v="0"/>
    <m/>
  </r>
  <r>
    <n v="28097"/>
    <n v="833"/>
    <d v="2001-09-18T00:00:00"/>
    <x v="21"/>
    <n v="9996554"/>
    <x v="8"/>
    <x v="0"/>
    <n v="68661.66"/>
    <n v="20022"/>
    <n v="18967.310000000001"/>
    <n v="20022"/>
    <n v="3.62"/>
    <n v="3.22"/>
    <x v="0"/>
    <n v="64470.84"/>
    <n v="-8008.8"/>
    <n v="-7586.9239999999991"/>
    <x v="1"/>
    <x v="0"/>
    <x v="1"/>
    <x v="8"/>
    <x v="0"/>
    <x v="1"/>
    <x v="0"/>
    <n v="-7416.22"/>
    <n v="-7828.6"/>
    <x v="0"/>
    <x v="0"/>
    <x v="0"/>
    <n v="18967.310000000001"/>
    <n v="7416.22"/>
    <n v="0"/>
    <x v="0"/>
    <m/>
  </r>
  <r>
    <n v="28112"/>
    <n v="825"/>
    <d v="2001-09-18T00:00:00"/>
    <x v="21"/>
    <n v="9995961"/>
    <x v="8"/>
    <x v="0"/>
    <n v="134981.95000000001"/>
    <n v="38017"/>
    <n v="36014.400000000001"/>
    <n v="38017"/>
    <n v="3.7480000000000002"/>
    <n v="3.22"/>
    <x v="0"/>
    <n v="122414.74"/>
    <n v="-20072.976000000002"/>
    <n v="-19015.603200000001"/>
    <x v="1"/>
    <x v="0"/>
    <x v="1"/>
    <x v="8"/>
    <x v="0"/>
    <x v="1"/>
    <x v="0"/>
    <n v="-18691.47"/>
    <n v="-19730.82"/>
    <x v="0"/>
    <x v="2"/>
    <x v="0"/>
    <n v="36014.400000000001"/>
    <n v="18691.47"/>
    <n v="0"/>
    <x v="0"/>
    <m/>
  </r>
  <r>
    <n v="28134"/>
    <n v="823"/>
    <d v="2001-09-19T00:00:00"/>
    <x v="21"/>
    <n v="9995777"/>
    <x v="8"/>
    <x v="0"/>
    <n v="59001.49"/>
    <n v="17073"/>
    <n v="16173.65"/>
    <n v="17073"/>
    <n v="3.6480000000000001"/>
    <n v="3.22"/>
    <x v="0"/>
    <n v="54975.06"/>
    <n v="-7307.2439999999988"/>
    <n v="-6922.3221999999987"/>
    <x v="1"/>
    <x v="0"/>
    <x v="1"/>
    <x v="8"/>
    <x v="0"/>
    <x v="1"/>
    <x v="0"/>
    <n v="-6776.76"/>
    <n v="-7153.59"/>
    <x v="0"/>
    <x v="2"/>
    <x v="0"/>
    <n v="16173.65"/>
    <n v="6776.76"/>
    <n v="0"/>
    <x v="0"/>
    <m/>
  </r>
  <r>
    <n v="28136"/>
    <n v="856"/>
    <d v="2001-09-19T00:00:00"/>
    <x v="21"/>
    <n v="9996666"/>
    <x v="8"/>
    <x v="0"/>
    <n v="85982.59"/>
    <n v="27748"/>
    <n v="26286.33"/>
    <n v="27748"/>
    <n v="3.2709999999999999"/>
    <n v="3.22"/>
    <x v="0"/>
    <n v="89348.56"/>
    <n v="-1415.147999999992"/>
    <n v="-1340.6028299999925"/>
    <x v="1"/>
    <x v="0"/>
    <x v="1"/>
    <x v="8"/>
    <x v="0"/>
    <x v="1"/>
    <x v="0"/>
    <n v="-1104.03"/>
    <n v="-1165.42"/>
    <x v="0"/>
    <x v="0"/>
    <x v="0"/>
    <n v="26286.33"/>
    <n v="1104.03"/>
    <n v="0"/>
    <x v="0"/>
    <m/>
  </r>
  <r>
    <n v="28139"/>
    <n v="856"/>
    <d v="2001-09-19T00:00:00"/>
    <x v="21"/>
    <n v="9996666"/>
    <x v="8"/>
    <x v="0"/>
    <n v="78604.600000000006"/>
    <n v="25367"/>
    <n v="24030.75"/>
    <n v="25367"/>
    <n v="3.2709999999999999"/>
    <n v="3.22"/>
    <x v="0"/>
    <n v="81681.740000000005"/>
    <n v="-1293.7169999999926"/>
    <n v="-1225.568249999993"/>
    <x v="1"/>
    <x v="0"/>
    <x v="1"/>
    <x v="8"/>
    <x v="0"/>
    <x v="1"/>
    <x v="0"/>
    <n v="-1009.29"/>
    <n v="-1065.4100000000001"/>
    <x v="0"/>
    <x v="4"/>
    <x v="0"/>
    <n v="24030.75"/>
    <n v="1009.29"/>
    <n v="0"/>
    <x v="0"/>
    <m/>
  </r>
  <r>
    <n v="28140"/>
    <n v="856"/>
    <d v="2001-09-19T00:00:00"/>
    <x v="21"/>
    <n v="9996666"/>
    <x v="8"/>
    <x v="0"/>
    <n v="22443.85"/>
    <n v="7243"/>
    <n v="6861.46"/>
    <n v="7243"/>
    <n v="3.2709999999999999"/>
    <n v="3.22"/>
    <x v="0"/>
    <n v="23322.46"/>
    <n v="-369.39299999999793"/>
    <n v="-349.93445999999801"/>
    <x v="1"/>
    <x v="0"/>
    <x v="1"/>
    <x v="8"/>
    <x v="0"/>
    <x v="1"/>
    <x v="0"/>
    <n v="-288.18"/>
    <n v="-304.20999999999998"/>
    <x v="0"/>
    <x v="2"/>
    <x v="0"/>
    <n v="6861.46"/>
    <n v="288.18"/>
    <n v="0"/>
    <x v="0"/>
    <m/>
  </r>
  <r>
    <n v="28142"/>
    <n v="856"/>
    <d v="2001-09-19T00:00:00"/>
    <x v="21"/>
    <n v="9996666"/>
    <x v="8"/>
    <x v="0"/>
    <n v="75434.63"/>
    <n v="24344"/>
    <n v="23061.64"/>
    <n v="24344"/>
    <n v="3.2709999999999999"/>
    <n v="3.22"/>
    <x v="0"/>
    <n v="78387.679999999993"/>
    <n v="-1241.543999999993"/>
    <n v="-1176.1436399999934"/>
    <x v="1"/>
    <x v="0"/>
    <x v="1"/>
    <x v="8"/>
    <x v="0"/>
    <x v="1"/>
    <x v="0"/>
    <n v="-968.59"/>
    <n v="-1022.45"/>
    <x v="0"/>
    <x v="9"/>
    <x v="0"/>
    <n v="23061.64"/>
    <n v="968.59"/>
    <n v="0"/>
    <x v="0"/>
    <m/>
  </r>
  <r>
    <n v="28303"/>
    <n v="878"/>
    <d v="2001-09-24T00:00:00"/>
    <x v="21"/>
    <n v="9996818"/>
    <x v="8"/>
    <x v="0"/>
    <n v="3220.26"/>
    <n v="1123"/>
    <n v="1063.8399999999999"/>
    <n v="1123"/>
    <n v="3.0270000000000001"/>
    <n v="3.22"/>
    <x v="0"/>
    <n v="3616.06"/>
    <n v="216.73900000000006"/>
    <n v="205.32112000000004"/>
    <x v="1"/>
    <x v="0"/>
    <x v="1"/>
    <x v="8"/>
    <x v="0"/>
    <x v="1"/>
    <x v="0"/>
    <n v="214.9"/>
    <n v="226.85"/>
    <x v="0"/>
    <x v="1"/>
    <x v="0"/>
    <n v="1063.8399999999999"/>
    <n v="-214.9"/>
    <n v="0"/>
    <x v="0"/>
    <m/>
  </r>
  <r>
    <n v="20890"/>
    <m/>
    <d v="2000-11-06T00:00:00"/>
    <x v="22"/>
    <n v="319933"/>
    <x v="3"/>
    <x v="0"/>
    <n v="-0.17"/>
    <n v="7"/>
    <n v="6.61"/>
    <n v="7"/>
    <n v="-2.5000000000000001E-2"/>
    <n v="-7.4999999999999997E-3"/>
    <x v="0"/>
    <n v="-5.2499999999999998E-2"/>
    <n v="0.1225"/>
    <n v="0.11567500000000001"/>
    <x v="0"/>
    <x v="0"/>
    <x v="0"/>
    <x v="3"/>
    <x v="0"/>
    <x v="1"/>
    <x v="0"/>
    <n v="0.02"/>
    <n v="0.02"/>
    <x v="0"/>
    <x v="2"/>
    <x v="0"/>
    <n v="0"/>
    <n v="-0.02"/>
    <n v="6.61"/>
    <x v="0"/>
    <s v="Sonat Financial Buy - N73427.B Input as Physical s/b Financi"/>
  </r>
  <r>
    <n v="27284"/>
    <n v="824"/>
    <d v="2001-08-20T00:00:00"/>
    <x v="22"/>
    <n v="9995964"/>
    <x v="3"/>
    <x v="0"/>
    <n v="-1113.3499999999999"/>
    <n v="94391"/>
    <n v="89068.160000000003"/>
    <n v="94391"/>
    <n v="-1.2500000000000001E-2"/>
    <n v="-7.4999999999999997E-3"/>
    <x v="0"/>
    <n v="-707.9325"/>
    <n v="471.95499999999998"/>
    <n v="445.34080000000012"/>
    <x v="0"/>
    <x v="0"/>
    <x v="0"/>
    <x v="3"/>
    <x v="0"/>
    <x v="1"/>
    <x v="0"/>
    <n v="-890.68"/>
    <n v="-943.91"/>
    <x v="0"/>
    <x v="2"/>
    <x v="0"/>
    <n v="0"/>
    <n v="890.68"/>
    <n v="89068.160000000003"/>
    <x v="0"/>
    <m/>
  </r>
  <r>
    <n v="9941"/>
    <m/>
    <d v="2000-07-07T00:00:00"/>
    <x v="22"/>
    <n v="319941"/>
    <x v="4"/>
    <x v="0"/>
    <n v="149.77000000000001"/>
    <n v="-3968"/>
    <n v="-3744.24"/>
    <n v="3968"/>
    <n v="-0.04"/>
    <n v="-0.05"/>
    <x v="0"/>
    <n v="198.4"/>
    <n v="39.68"/>
    <n v="37.442400000000006"/>
    <x v="0"/>
    <x v="0"/>
    <x v="0"/>
    <x v="4"/>
    <x v="0"/>
    <x v="0"/>
    <x v="0"/>
    <n v="93.61"/>
    <n v="99.2"/>
    <x v="0"/>
    <x v="0"/>
    <x v="0"/>
    <n v="0"/>
    <n v="-93.61"/>
    <n v="-3744.24"/>
    <x v="0"/>
    <s v="Tetco-ELA Sale Financial - N73425.A"/>
  </r>
  <r>
    <n v="9952"/>
    <m/>
    <d v="2000-07-07T00:00:00"/>
    <x v="22"/>
    <n v="319952"/>
    <x v="5"/>
    <x v="0"/>
    <n v="1425.15"/>
    <n v="3596"/>
    <n v="3393.22"/>
    <n v="3596"/>
    <n v="0.42"/>
    <n v="0.36"/>
    <x v="0"/>
    <n v="1294.56"/>
    <n v="-215.76"/>
    <n v="-203.59319999999997"/>
    <x v="0"/>
    <x v="0"/>
    <x v="0"/>
    <x v="5"/>
    <x v="0"/>
    <x v="1"/>
    <x v="0"/>
    <n v="-203.59"/>
    <n v="-215.76"/>
    <x v="0"/>
    <x v="0"/>
    <x v="0"/>
    <n v="0"/>
    <n v="203.59"/>
    <n v="3393.22"/>
    <x v="0"/>
    <s v="TetcoM3 Buy Financial - N73425.8"/>
  </r>
  <r>
    <n v="27285"/>
    <n v="822"/>
    <d v="2001-08-20T00:00:00"/>
    <x v="22"/>
    <n v="9995965"/>
    <x v="6"/>
    <x v="0"/>
    <n v="1684.7"/>
    <n v="24626"/>
    <n v="23237.31"/>
    <n v="24626"/>
    <n v="7.2499999999999995E-2"/>
    <n v="7.0000000000000007E-2"/>
    <x v="0"/>
    <n v="1723.82"/>
    <n v="-61.564999999999714"/>
    <n v="-58.093274999999736"/>
    <x v="0"/>
    <x v="0"/>
    <x v="0"/>
    <x v="6"/>
    <x v="0"/>
    <x v="1"/>
    <x v="0"/>
    <n v="-406.65"/>
    <n v="-430.96"/>
    <x v="0"/>
    <x v="2"/>
    <x v="0"/>
    <n v="0"/>
    <n v="406.65"/>
    <n v="23237.31"/>
    <x v="0"/>
    <m/>
  </r>
  <r>
    <n v="23803"/>
    <n v="348"/>
    <d v="2001-03-19T00:00:00"/>
    <x v="22"/>
    <n v="9992816"/>
    <x v="8"/>
    <x v="0"/>
    <n v="-135901.07999999999"/>
    <n v="-32725"/>
    <n v="-30879.59"/>
    <n v="32725"/>
    <n v="4.4009999999999998"/>
    <n v="3.2549999999999999"/>
    <x v="0"/>
    <n v="-106519.875"/>
    <n v="37502.85"/>
    <n v="35388.010139999999"/>
    <x v="1"/>
    <x v="0"/>
    <x v="1"/>
    <x v="8"/>
    <x v="0"/>
    <x v="0"/>
    <x v="0"/>
    <n v="35017.46"/>
    <n v="37110.15"/>
    <x v="0"/>
    <x v="0"/>
    <x v="0"/>
    <n v="-30879.59"/>
    <n v="-35017.46"/>
    <n v="0"/>
    <x v="0"/>
    <s v="DS #000348"/>
  </r>
  <r>
    <n v="23886"/>
    <n v="393"/>
    <d v="2001-03-29T00:00:00"/>
    <x v="22"/>
    <n v="9992931"/>
    <x v="8"/>
    <x v="0"/>
    <n v="-399618.24"/>
    <n v="-100000"/>
    <n v="-94360.86"/>
    <n v="100000"/>
    <n v="4.2350000000000003"/>
    <n v="3.2549999999999999"/>
    <x v="0"/>
    <n v="-325500"/>
    <n v="98000"/>
    <n v="92473.642800000045"/>
    <x v="1"/>
    <x v="0"/>
    <x v="1"/>
    <x v="8"/>
    <x v="0"/>
    <x v="0"/>
    <x v="0"/>
    <n v="91341.31"/>
    <n v="96800"/>
    <x v="0"/>
    <x v="1"/>
    <x v="0"/>
    <n v="-94360.86"/>
    <n v="-91341.31"/>
    <n v="0"/>
    <x v="0"/>
    <s v="DS #000393"/>
  </r>
  <r>
    <n v="28125"/>
    <n v="833"/>
    <d v="2001-09-19T00:00:00"/>
    <x v="22"/>
    <n v="9996553"/>
    <x v="8"/>
    <x v="0"/>
    <n v="-228347.03"/>
    <n v="-66849"/>
    <n v="-63079.29"/>
    <n v="66849"/>
    <n v="3.62"/>
    <n v="3.2549999999999999"/>
    <x v="0"/>
    <n v="-217593.495"/>
    <n v="24399.885000000013"/>
    <n v="23023.940850000014"/>
    <x v="1"/>
    <x v="0"/>
    <x v="1"/>
    <x v="8"/>
    <x v="0"/>
    <x v="0"/>
    <x v="0"/>
    <n v="22266.99"/>
    <n v="23597.7"/>
    <x v="0"/>
    <x v="4"/>
    <x v="0"/>
    <n v="-63079.29"/>
    <n v="-22266.99"/>
    <n v="0"/>
    <x v="0"/>
    <m/>
  </r>
  <r>
    <n v="28304"/>
    <n v="878"/>
    <d v="2001-09-24T00:00:00"/>
    <x v="22"/>
    <n v="9996818"/>
    <x v="8"/>
    <x v="0"/>
    <n v="-36790.36"/>
    <n v="-12838"/>
    <n v="-12114.05"/>
    <n v="12838"/>
    <n v="3.0369999999999999"/>
    <n v="3.2549999999999999"/>
    <x v="0"/>
    <n v="-41787.69"/>
    <n v="-2798.6839999999997"/>
    <n v="-2640.8628999999996"/>
    <x v="1"/>
    <x v="0"/>
    <x v="1"/>
    <x v="8"/>
    <x v="0"/>
    <x v="0"/>
    <x v="0"/>
    <n v="-2786.23"/>
    <n v="-2952.74"/>
    <x v="0"/>
    <x v="2"/>
    <x v="0"/>
    <n v="-12114.05"/>
    <n v="2786.23"/>
    <n v="0"/>
    <x v="0"/>
    <m/>
  </r>
  <r>
    <n v="9918"/>
    <m/>
    <d v="2000-07-07T00:00:00"/>
    <x v="22"/>
    <n v="319918"/>
    <x v="8"/>
    <x v="0"/>
    <n v="15.99"/>
    <n v="7"/>
    <n v="6.61"/>
    <n v="7"/>
    <n v="2.4213"/>
    <n v="3.27"/>
    <x v="0"/>
    <n v="22.89"/>
    <n v="5.9409000000000001"/>
    <n v="5.6099070000000006"/>
    <x v="1"/>
    <x v="0"/>
    <x v="1"/>
    <x v="8"/>
    <x v="0"/>
    <x v="1"/>
    <x v="0"/>
    <n v="5.59"/>
    <n v="5.92"/>
    <x v="0"/>
    <x v="2"/>
    <x v="0"/>
    <n v="6.61"/>
    <n v="-5.59"/>
    <n v="0"/>
    <x v="0"/>
    <s v="Nymex Buy N73425.2"/>
  </r>
  <r>
    <n v="22575"/>
    <n v="295"/>
    <d v="2001-02-16T00:00:00"/>
    <x v="22"/>
    <n v="9991566"/>
    <x v="8"/>
    <x v="0"/>
    <n v="147792.70000000001"/>
    <n v="35000"/>
    <n v="33026.300000000003"/>
    <n v="35000"/>
    <n v="4.4749999999999996"/>
    <n v="3.27"/>
    <x v="0"/>
    <n v="114450"/>
    <n v="-42175"/>
    <n v="-39796.691499999994"/>
    <x v="1"/>
    <x v="0"/>
    <x v="1"/>
    <x v="8"/>
    <x v="0"/>
    <x v="1"/>
    <x v="0"/>
    <n v="-39895.769999999997"/>
    <n v="-42280"/>
    <x v="0"/>
    <x v="0"/>
    <x v="0"/>
    <n v="33026.300000000003"/>
    <n v="39895.769999999997"/>
    <n v="0"/>
    <x v="0"/>
    <s v="DS #000295"/>
  </r>
  <r>
    <n v="24224"/>
    <n v="412"/>
    <d v="2001-04-18T00:00:00"/>
    <x v="22"/>
    <n v="9993198"/>
    <x v="8"/>
    <x v="0"/>
    <n v="24889.51"/>
    <n v="6333"/>
    <n v="5975.87"/>
    <n v="6333"/>
    <n v="4.165"/>
    <n v="3.27"/>
    <x v="0"/>
    <n v="20708.91"/>
    <n v="-5668.0349999999999"/>
    <n v="-5348.4036500000002"/>
    <x v="1"/>
    <x v="0"/>
    <x v="1"/>
    <x v="8"/>
    <x v="0"/>
    <x v="1"/>
    <x v="0"/>
    <n v="-5366.33"/>
    <n v="-5687.03"/>
    <x v="0"/>
    <x v="2"/>
    <x v="0"/>
    <n v="5975.87"/>
    <n v="5366.33"/>
    <n v="0"/>
    <x v="0"/>
    <s v="DS#000412"/>
  </r>
  <r>
    <n v="24455"/>
    <n v="438"/>
    <d v="2001-04-26T00:00:00"/>
    <x v="22"/>
    <n v="9993420"/>
    <x v="8"/>
    <x v="0"/>
    <n v="22431.05"/>
    <n v="5558"/>
    <n v="5244.58"/>
    <n v="5558"/>
    <n v="4.2770000000000001"/>
    <n v="3.27"/>
    <x v="0"/>
    <n v="18174.66"/>
    <n v="-5596.9060000000009"/>
    <n v="-5281.2920600000007"/>
    <x v="1"/>
    <x v="0"/>
    <x v="1"/>
    <x v="8"/>
    <x v="0"/>
    <x v="1"/>
    <x v="0"/>
    <n v="-5297.02"/>
    <n v="-5613.58"/>
    <x v="0"/>
    <x v="0"/>
    <x v="0"/>
    <n v="5244.58"/>
    <n v="5297.02"/>
    <n v="0"/>
    <x v="0"/>
    <s v="DS #000438"/>
  </r>
  <r>
    <n v="24533"/>
    <n v="451"/>
    <d v="2001-05-07T00:00:00"/>
    <x v="22"/>
    <n v="9993481"/>
    <x v="8"/>
    <x v="0"/>
    <n v="407638.91"/>
    <n v="100000"/>
    <n v="94360.86"/>
    <n v="100000"/>
    <n v="4.32"/>
    <n v="3.27"/>
    <x v="0"/>
    <n v="327000"/>
    <n v="-105000"/>
    <n v="-99078.90300000002"/>
    <x v="1"/>
    <x v="0"/>
    <x v="1"/>
    <x v="8"/>
    <x v="0"/>
    <x v="1"/>
    <x v="0"/>
    <n v="-99361.98"/>
    <n v="-105300"/>
    <x v="0"/>
    <x v="1"/>
    <x v="0"/>
    <n v="94360.86"/>
    <n v="99361.98"/>
    <n v="0"/>
    <x v="0"/>
    <s v="DS #000451"/>
  </r>
  <r>
    <n v="24748"/>
    <n v="529"/>
    <d v="2001-05-17T00:00:00"/>
    <x v="22"/>
    <n v="9993675"/>
    <x v="8"/>
    <x v="0"/>
    <n v="76326.009999999995"/>
    <n v="19695"/>
    <n v="18584.37"/>
    <n v="19695"/>
    <n v="4.1070000000000002"/>
    <n v="3.27"/>
    <x v="0"/>
    <n v="64402.65"/>
    <n v="-16484.715000000004"/>
    <n v="-15555.117690000003"/>
    <x v="1"/>
    <x v="0"/>
    <x v="1"/>
    <x v="8"/>
    <x v="0"/>
    <x v="1"/>
    <x v="0"/>
    <n v="-15610.87"/>
    <n v="-16543.8"/>
    <x v="0"/>
    <x v="0"/>
    <x v="0"/>
    <n v="18584.37"/>
    <n v="15610.87"/>
    <n v="0"/>
    <x v="0"/>
    <m/>
  </r>
  <r>
    <n v="24830"/>
    <n v="538"/>
    <d v="2001-05-23T00:00:00"/>
    <x v="22"/>
    <n v="9993714"/>
    <x v="8"/>
    <x v="0"/>
    <n v="1528645.92"/>
    <n v="400000"/>
    <n v="377443.44"/>
    <n v="400000"/>
    <n v="4.05"/>
    <n v="3.27"/>
    <x v="0"/>
    <n v="1308000"/>
    <n v="-312000"/>
    <n v="-294405.88319999992"/>
    <x v="1"/>
    <x v="0"/>
    <x v="1"/>
    <x v="8"/>
    <x v="0"/>
    <x v="1"/>
    <x v="0"/>
    <n v="-295538.21000000002"/>
    <n v="-313200"/>
    <x v="0"/>
    <x v="11"/>
    <x v="0"/>
    <n v="377443.44"/>
    <n v="295538.21000000002"/>
    <n v="0"/>
    <x v="0"/>
    <m/>
  </r>
  <r>
    <n v="24870"/>
    <n v="549"/>
    <d v="2001-05-24T00:00:00"/>
    <x v="22"/>
    <n v="9993754"/>
    <x v="8"/>
    <x v="0"/>
    <n v="2262.13"/>
    <n v="573"/>
    <n v="540.69000000000005"/>
    <n v="573"/>
    <n v="4.1837999999999997"/>
    <n v="3.27"/>
    <x v="0"/>
    <n v="1873.71"/>
    <n v="-523.60739999999987"/>
    <n v="-494.08252199999993"/>
    <x v="1"/>
    <x v="0"/>
    <x v="1"/>
    <x v="8"/>
    <x v="0"/>
    <x v="1"/>
    <x v="0"/>
    <n v="-495.7"/>
    <n v="-525.33000000000004"/>
    <x v="0"/>
    <x v="0"/>
    <x v="0"/>
    <n v="540.69000000000005"/>
    <n v="495.7"/>
    <n v="0"/>
    <x v="0"/>
    <m/>
  </r>
  <r>
    <n v="25068"/>
    <n v="593"/>
    <d v="2001-06-06T00:00:00"/>
    <x v="22"/>
    <n v="9993887"/>
    <x v="8"/>
    <x v="0"/>
    <n v="55826.2"/>
    <n v="14590"/>
    <n v="13767.25"/>
    <n v="14590"/>
    <n v="4.0549999999999997"/>
    <n v="3.27"/>
    <x v="0"/>
    <n v="47709.3"/>
    <n v="-11453.15"/>
    <n v="-10807.291249999997"/>
    <x v="1"/>
    <x v="0"/>
    <x v="1"/>
    <x v="8"/>
    <x v="0"/>
    <x v="1"/>
    <x v="0"/>
    <n v="-10848.59"/>
    <n v="-11496.92"/>
    <x v="0"/>
    <x v="0"/>
    <x v="0"/>
    <n v="13767.25"/>
    <n v="10848.59"/>
    <n v="0"/>
    <x v="0"/>
    <m/>
  </r>
  <r>
    <n v="25071"/>
    <n v="445"/>
    <d v="2001-06-06T00:00:00"/>
    <x v="22"/>
    <n v="9993440"/>
    <x v="8"/>
    <x v="0"/>
    <n v="6089.05"/>
    <n v="1513"/>
    <n v="1427.68"/>
    <n v="1513"/>
    <n v="4.2649999999999997"/>
    <n v="3.27"/>
    <x v="0"/>
    <n v="4947.51"/>
    <n v="-1505.4349999999999"/>
    <n v="-1420.5415999999996"/>
    <x v="1"/>
    <x v="0"/>
    <x v="1"/>
    <x v="8"/>
    <x v="0"/>
    <x v="1"/>
    <x v="0"/>
    <n v="-1424.82"/>
    <n v="-1509.97"/>
    <x v="0"/>
    <x v="0"/>
    <x v="0"/>
    <n v="1427.68"/>
    <n v="1424.82"/>
    <n v="0"/>
    <x v="0"/>
    <s v="DS #000445"/>
  </r>
  <r>
    <n v="26646"/>
    <n v="725"/>
    <d v="2001-07-09T00:00:00"/>
    <x v="22"/>
    <n v="9995438"/>
    <x v="8"/>
    <x v="0"/>
    <n v="27887.16"/>
    <n v="7763"/>
    <n v="7325.23"/>
    <n v="7763"/>
    <n v="3.8069999999999999"/>
    <n v="3.27"/>
    <x v="0"/>
    <n v="25385.01"/>
    <n v="-4168.7309999999998"/>
    <n v="-3933.6485099999991"/>
    <x v="1"/>
    <x v="0"/>
    <x v="1"/>
    <x v="8"/>
    <x v="0"/>
    <x v="1"/>
    <x v="0"/>
    <n v="-3955.63"/>
    <n v="-4192.0200000000004"/>
    <x v="0"/>
    <x v="0"/>
    <x v="0"/>
    <n v="7325.23"/>
    <n v="3955.63"/>
    <n v="0"/>
    <x v="0"/>
    <m/>
  </r>
  <r>
    <n v="26851"/>
    <n v="709"/>
    <d v="2001-07-27T00:00:00"/>
    <x v="22"/>
    <n v="9994223"/>
    <x v="8"/>
    <x v="0"/>
    <n v="16031.26"/>
    <n v="4739"/>
    <n v="4471.76"/>
    <n v="4739"/>
    <n v="3.585"/>
    <n v="3.27"/>
    <x v="0"/>
    <n v="15496.53"/>
    <n v="-1492.7850000000001"/>
    <n v="-1408.6043999999999"/>
    <x v="1"/>
    <x v="0"/>
    <x v="1"/>
    <x v="8"/>
    <x v="0"/>
    <x v="1"/>
    <x v="0"/>
    <n v="-1422.02"/>
    <n v="-1507"/>
    <x v="0"/>
    <x v="2"/>
    <x v="0"/>
    <n v="4471.76"/>
    <n v="1422.02"/>
    <n v="0"/>
    <x v="0"/>
    <m/>
  </r>
  <r>
    <n v="27044"/>
    <n v="812"/>
    <d v="2001-08-06T00:00:00"/>
    <x v="22"/>
    <n v="9995738"/>
    <x v="8"/>
    <x v="0"/>
    <n v="108026.73"/>
    <n v="31660"/>
    <n v="29874.65"/>
    <n v="31660"/>
    <n v="3.6160000000000001"/>
    <n v="3.27"/>
    <x v="0"/>
    <n v="103528.2"/>
    <n v="-10954.36"/>
    <n v="-10336.628900000003"/>
    <x v="1"/>
    <x v="0"/>
    <x v="1"/>
    <x v="8"/>
    <x v="0"/>
    <x v="1"/>
    <x v="0"/>
    <n v="-10426.25"/>
    <n v="-11049.34"/>
    <x v="0"/>
    <x v="2"/>
    <x v="0"/>
    <n v="29874.65"/>
    <n v="10426.25"/>
    <n v="0"/>
    <x v="0"/>
    <m/>
  </r>
  <r>
    <n v="28058"/>
    <n v="782"/>
    <d v="2001-09-10T00:00:00"/>
    <x v="22"/>
    <n v="9995718"/>
    <x v="8"/>
    <x v="0"/>
    <n v="13661.9"/>
    <n v="3798"/>
    <n v="3583.83"/>
    <n v="3798"/>
    <n v="3.8121"/>
    <n v="3.27"/>
    <x v="0"/>
    <n v="12419.46"/>
    <n v="-2058.8958000000002"/>
    <n v="-1942.7942430000001"/>
    <x v="1"/>
    <x v="0"/>
    <x v="1"/>
    <x v="8"/>
    <x v="0"/>
    <x v="1"/>
    <x v="0"/>
    <n v="-1953.54"/>
    <n v="-2070.29"/>
    <x v="0"/>
    <x v="2"/>
    <x v="0"/>
    <n v="3583.83"/>
    <n v="1953.54"/>
    <n v="0"/>
    <x v="0"/>
    <m/>
  </r>
  <r>
    <n v="28096"/>
    <n v="833"/>
    <d v="2001-09-18T00:00:00"/>
    <x v="22"/>
    <n v="9996554"/>
    <x v="8"/>
    <x v="0"/>
    <n v="10247.59"/>
    <n v="3000"/>
    <n v="2830.83"/>
    <n v="3000"/>
    <n v="3.62"/>
    <n v="3.27"/>
    <x v="0"/>
    <n v="9810"/>
    <n v="-1050"/>
    <n v="-990.79050000000018"/>
    <x v="1"/>
    <x v="0"/>
    <x v="1"/>
    <x v="8"/>
    <x v="0"/>
    <x v="1"/>
    <x v="0"/>
    <n v="-999.28"/>
    <n v="-1059"/>
    <x v="0"/>
    <x v="10"/>
    <x v="0"/>
    <n v="2830.83"/>
    <n v="999.28"/>
    <n v="0"/>
    <x v="0"/>
    <m/>
  </r>
  <r>
    <n v="28097"/>
    <n v="833"/>
    <d v="2001-09-18T00:00:00"/>
    <x v="22"/>
    <n v="9996554"/>
    <x v="8"/>
    <x v="0"/>
    <n v="120064.17"/>
    <n v="35149"/>
    <n v="33166.9"/>
    <n v="35149"/>
    <n v="3.62"/>
    <n v="3.27"/>
    <x v="0"/>
    <n v="114937.23"/>
    <n v="-12302.15"/>
    <n v="-11608.415000000003"/>
    <x v="1"/>
    <x v="0"/>
    <x v="1"/>
    <x v="8"/>
    <x v="0"/>
    <x v="1"/>
    <x v="0"/>
    <n v="-11707.92"/>
    <n v="-12407.6"/>
    <x v="0"/>
    <x v="0"/>
    <x v="0"/>
    <n v="33166.9"/>
    <n v="11707.92"/>
    <n v="0"/>
    <x v="0"/>
    <m/>
  </r>
  <r>
    <n v="28112"/>
    <n v="825"/>
    <d v="2001-09-18T00:00:00"/>
    <x v="22"/>
    <n v="9995961"/>
    <x v="8"/>
    <x v="0"/>
    <n v="266061.8"/>
    <n v="75230"/>
    <n v="70987.67"/>
    <n v="75230"/>
    <n v="3.7480000000000002"/>
    <n v="3.27"/>
    <x v="0"/>
    <n v="246002.1"/>
    <n v="-35959.94"/>
    <n v="-33932.106260000015"/>
    <x v="1"/>
    <x v="0"/>
    <x v="1"/>
    <x v="8"/>
    <x v="0"/>
    <x v="1"/>
    <x v="0"/>
    <n v="-34145.07"/>
    <n v="-36185.629999999997"/>
    <x v="0"/>
    <x v="2"/>
    <x v="0"/>
    <n v="70987.67"/>
    <n v="34145.07"/>
    <n v="0"/>
    <x v="0"/>
    <m/>
  </r>
  <r>
    <n v="28113"/>
    <n v="825"/>
    <d v="2001-09-18T00:00:00"/>
    <x v="22"/>
    <n v="9995961"/>
    <x v="8"/>
    <x v="0"/>
    <n v="26415.200000000001"/>
    <n v="7469"/>
    <n v="7047.81"/>
    <n v="7469"/>
    <n v="3.7480000000000002"/>
    <n v="3.27"/>
    <x v="0"/>
    <n v="24423.63"/>
    <n v="-3570.1820000000016"/>
    <n v="-3368.8531800000014"/>
    <x v="1"/>
    <x v="0"/>
    <x v="1"/>
    <x v="8"/>
    <x v="0"/>
    <x v="1"/>
    <x v="0"/>
    <n v="-3390"/>
    <n v="-3592.59"/>
    <x v="0"/>
    <x v="9"/>
    <x v="0"/>
    <n v="7047.81"/>
    <n v="3390"/>
    <n v="0"/>
    <x v="0"/>
    <m/>
  </r>
  <r>
    <n v="28134"/>
    <n v="823"/>
    <d v="2001-09-19T00:00:00"/>
    <x v="22"/>
    <n v="9995777"/>
    <x v="8"/>
    <x v="0"/>
    <n v="82654.55"/>
    <n v="23959"/>
    <n v="22607.919999999998"/>
    <n v="23959"/>
    <n v="3.6560000000000001"/>
    <n v="3.27"/>
    <x v="0"/>
    <n v="78345.929999999993"/>
    <n v="-9248.1740000000027"/>
    <n v="-8726.6571200000017"/>
    <x v="1"/>
    <x v="0"/>
    <x v="1"/>
    <x v="8"/>
    <x v="0"/>
    <x v="1"/>
    <x v="0"/>
    <n v="-8794.48"/>
    <n v="-9320.0499999999993"/>
    <x v="0"/>
    <x v="2"/>
    <x v="0"/>
    <n v="22607.919999999998"/>
    <n v="8794.48"/>
    <n v="0"/>
    <x v="0"/>
    <m/>
  </r>
  <r>
    <n v="28136"/>
    <n v="856"/>
    <d v="2001-09-19T00:00:00"/>
    <x v="22"/>
    <n v="9996666"/>
    <x v="8"/>
    <x v="0"/>
    <n v="162485.99"/>
    <n v="52563"/>
    <n v="49598.9"/>
    <n v="52563"/>
    <n v="3.2759999999999998"/>
    <n v="3.27"/>
    <x v="0"/>
    <n v="171881.01"/>
    <n v="-315.37799999998862"/>
    <n v="-297.59339999998929"/>
    <x v="1"/>
    <x v="0"/>
    <x v="1"/>
    <x v="8"/>
    <x v="0"/>
    <x v="1"/>
    <x v="0"/>
    <n v="-446.39"/>
    <n v="-473.07"/>
    <x v="0"/>
    <x v="0"/>
    <x v="0"/>
    <n v="49598.9"/>
    <n v="446.39"/>
    <n v="0"/>
    <x v="0"/>
    <m/>
  </r>
  <r>
    <n v="28139"/>
    <n v="856"/>
    <d v="2001-09-19T00:00:00"/>
    <x v="22"/>
    <n v="9996666"/>
    <x v="8"/>
    <x v="0"/>
    <n v="190183.7"/>
    <n v="61523"/>
    <n v="58053.63"/>
    <n v="61523"/>
    <n v="3.2759999999999998"/>
    <n v="3.27"/>
    <x v="0"/>
    <n v="201180.21"/>
    <n v="-369.13799999998668"/>
    <n v="-348.32177999998743"/>
    <x v="1"/>
    <x v="0"/>
    <x v="1"/>
    <x v="8"/>
    <x v="0"/>
    <x v="1"/>
    <x v="0"/>
    <n v="-522.48"/>
    <n v="-553.71"/>
    <x v="0"/>
    <x v="4"/>
    <x v="0"/>
    <n v="58053.63"/>
    <n v="522.48"/>
    <n v="0"/>
    <x v="0"/>
    <m/>
  </r>
  <r>
    <n v="28142"/>
    <n v="856"/>
    <d v="2001-09-19T00:00:00"/>
    <x v="22"/>
    <n v="9996666"/>
    <x v="8"/>
    <x v="0"/>
    <n v="55998.21"/>
    <n v="18115"/>
    <n v="17093.47"/>
    <n v="18115"/>
    <n v="3.2759999999999998"/>
    <n v="3.27"/>
    <x v="0"/>
    <n v="59236.05"/>
    <n v="-108.68999999999608"/>
    <n v="-102.5608199999963"/>
    <x v="1"/>
    <x v="0"/>
    <x v="1"/>
    <x v="8"/>
    <x v="0"/>
    <x v="1"/>
    <x v="0"/>
    <n v="-153.84"/>
    <n v="-163.03"/>
    <x v="0"/>
    <x v="9"/>
    <x v="0"/>
    <n v="17093.47"/>
    <n v="153.84"/>
    <n v="0"/>
    <x v="0"/>
    <m/>
  </r>
  <r>
    <n v="28303"/>
    <n v="878"/>
    <d v="2001-09-24T00:00:00"/>
    <x v="22"/>
    <n v="9996818"/>
    <x v="8"/>
    <x v="0"/>
    <n v="9517.1200000000008"/>
    <n v="3321"/>
    <n v="3133.72"/>
    <n v="3321"/>
    <n v="3.0369999999999999"/>
    <n v="3.27"/>
    <x v="0"/>
    <n v="10859.67"/>
    <n v="773.79300000000035"/>
    <n v="730.1567600000003"/>
    <x v="1"/>
    <x v="0"/>
    <x v="1"/>
    <x v="8"/>
    <x v="0"/>
    <x v="1"/>
    <x v="0"/>
    <n v="720.76"/>
    <n v="763.83"/>
    <x v="0"/>
    <x v="1"/>
    <x v="0"/>
    <n v="3133.72"/>
    <n v="-720.76"/>
    <n v="0"/>
    <x v="0"/>
    <m/>
  </r>
  <r>
    <n v="20890"/>
    <m/>
    <d v="2000-11-06T00:00:00"/>
    <x v="23"/>
    <n v="319933"/>
    <x v="3"/>
    <x v="0"/>
    <n v="-0.47"/>
    <n v="20"/>
    <n v="18.79"/>
    <n v="20"/>
    <n v="-2.5000000000000001E-2"/>
    <n v="-7.4999999999999997E-3"/>
    <x v="0"/>
    <n v="-0.15"/>
    <n v="0.35"/>
    <n v="0.32882500000000003"/>
    <x v="0"/>
    <x v="0"/>
    <x v="0"/>
    <x v="3"/>
    <x v="0"/>
    <x v="1"/>
    <x v="0"/>
    <n v="0"/>
    <n v="0"/>
    <x v="0"/>
    <x v="2"/>
    <x v="0"/>
    <n v="0"/>
    <n v="0"/>
    <n v="18.79"/>
    <x v="0"/>
    <s v="Sonat Financial Buy - N73427.B Input as Physical s/b Financi"/>
  </r>
  <r>
    <n v="27284"/>
    <n v="824"/>
    <d v="2001-08-20T00:00:00"/>
    <x v="23"/>
    <n v="9995964"/>
    <x v="3"/>
    <x v="0"/>
    <n v="-2036.59"/>
    <n v="173377"/>
    <n v="162927.13"/>
    <n v="173377"/>
    <n v="-1.2500000000000001E-2"/>
    <n v="-7.4999999999999997E-3"/>
    <x v="0"/>
    <n v="-1300.3275000000001"/>
    <n v="866.88499999999999"/>
    <n v="814.63565000000017"/>
    <x v="0"/>
    <x v="0"/>
    <x v="0"/>
    <x v="3"/>
    <x v="0"/>
    <x v="1"/>
    <x v="0"/>
    <n v="-2036.59"/>
    <n v="-2167.21"/>
    <x v="0"/>
    <x v="2"/>
    <x v="0"/>
    <n v="0"/>
    <n v="2036.59"/>
    <n v="162927.13"/>
    <x v="0"/>
    <m/>
  </r>
  <r>
    <n v="9941"/>
    <m/>
    <d v="2000-07-07T00:00:00"/>
    <x v="23"/>
    <n v="319941"/>
    <x v="4"/>
    <x v="0"/>
    <n v="162.38"/>
    <n v="-3840"/>
    <n v="-3608.55"/>
    <n v="3840"/>
    <n v="-4.4999999999999998E-2"/>
    <n v="-0.05"/>
    <x v="0"/>
    <n v="192"/>
    <n v="19.2"/>
    <n v="18.042750000000016"/>
    <x v="0"/>
    <x v="0"/>
    <x v="0"/>
    <x v="4"/>
    <x v="0"/>
    <x v="0"/>
    <x v="0"/>
    <n v="63.15"/>
    <n v="67.2"/>
    <x v="0"/>
    <x v="0"/>
    <x v="0"/>
    <n v="0"/>
    <n v="-63.15"/>
    <n v="-3608.55"/>
    <x v="0"/>
    <s v="Tetco-ELA Sale Financial - N73425.A"/>
  </r>
  <r>
    <n v="9952"/>
    <m/>
    <d v="2000-07-07T00:00:00"/>
    <x v="23"/>
    <n v="319952"/>
    <x v="5"/>
    <x v="0"/>
    <n v="2845.12"/>
    <n v="3480"/>
    <n v="3270.25"/>
    <n v="3480"/>
    <n v="0.87"/>
    <n v="0.49"/>
    <x v="0"/>
    <n v="1705.2"/>
    <n v="-1322.4"/>
    <n v="-1242.6949999999999"/>
    <x v="0"/>
    <x v="0"/>
    <x v="0"/>
    <x v="5"/>
    <x v="0"/>
    <x v="1"/>
    <x v="0"/>
    <n v="-1340.8"/>
    <n v="-1426.8"/>
    <x v="0"/>
    <x v="0"/>
    <x v="0"/>
    <n v="0"/>
    <n v="1340.8"/>
    <n v="3270.25"/>
    <x v="0"/>
    <s v="TetcoM3 Buy Financial - N73425.8"/>
  </r>
  <r>
    <n v="27285"/>
    <n v="822"/>
    <d v="2001-08-20T00:00:00"/>
    <x v="23"/>
    <n v="9995965"/>
    <x v="6"/>
    <x v="0"/>
    <n v="3081.8"/>
    <n v="45234"/>
    <n v="42507.63"/>
    <n v="45234"/>
    <n v="7.2499999999999995E-2"/>
    <n v="7.0000000000000007E-2"/>
    <x v="0"/>
    <n v="3166.38"/>
    <n v="-113.08499999999947"/>
    <n v="-106.2690749999995"/>
    <x v="0"/>
    <x v="0"/>
    <x v="0"/>
    <x v="6"/>
    <x v="0"/>
    <x v="1"/>
    <x v="0"/>
    <n v="-531.35"/>
    <n v="-565.41999999999996"/>
    <x v="0"/>
    <x v="2"/>
    <x v="0"/>
    <n v="0"/>
    <n v="531.35"/>
    <n v="42507.63"/>
    <x v="0"/>
    <m/>
  </r>
  <r>
    <n v="23803"/>
    <n v="348"/>
    <d v="2001-03-19T00:00:00"/>
    <x v="23"/>
    <n v="9992816"/>
    <x v="8"/>
    <x v="0"/>
    <n v="-172752.75"/>
    <n v="-40644"/>
    <n v="-38194.28"/>
    <n v="40644"/>
    <n v="4.5229999999999997"/>
    <n v="3.355"/>
    <x v="0"/>
    <n v="-136360.62"/>
    <n v="47472.191999999988"/>
    <n v="44610.919039999986"/>
    <x v="1"/>
    <x v="0"/>
    <x v="1"/>
    <x v="8"/>
    <x v="0"/>
    <x v="0"/>
    <x v="0"/>
    <n v="42433.85"/>
    <n v="45155.48"/>
    <x v="0"/>
    <x v="0"/>
    <x v="0"/>
    <n v="-38194.28"/>
    <n v="-42433.85"/>
    <n v="0"/>
    <x v="0"/>
    <s v="DS #000348"/>
  </r>
  <r>
    <n v="23886"/>
    <n v="393"/>
    <d v="2001-03-29T00:00:00"/>
    <x v="23"/>
    <n v="9992931"/>
    <x v="8"/>
    <x v="0"/>
    <n v="-397974.6"/>
    <n v="-100000"/>
    <n v="-93972.75"/>
    <n v="100000"/>
    <n v="4.2350000000000003"/>
    <n v="3.355"/>
    <x v="0"/>
    <n v="-335500"/>
    <n v="88000"/>
    <n v="82696.02"/>
    <x v="1"/>
    <x v="0"/>
    <x v="1"/>
    <x v="8"/>
    <x v="0"/>
    <x v="0"/>
    <x v="0"/>
    <n v="77339.570000000007"/>
    <n v="82300"/>
    <x v="0"/>
    <x v="1"/>
    <x v="0"/>
    <n v="-93972.75"/>
    <n v="-77339.570000000007"/>
    <n v="0"/>
    <x v="0"/>
    <s v="DS #000393"/>
  </r>
  <r>
    <n v="24832"/>
    <n v="538"/>
    <d v="2001-05-23T00:00:00"/>
    <x v="23"/>
    <n v="9993716"/>
    <x v="8"/>
    <x v="0"/>
    <n v="-4069020.06"/>
    <n v="-1000000"/>
    <n v="-939727.5"/>
    <n v="1000000"/>
    <n v="4.33"/>
    <n v="3.355"/>
    <x v="0"/>
    <n v="-3355000"/>
    <n v="975000"/>
    <n v="916234.31250000012"/>
    <x v="1"/>
    <x v="0"/>
    <x v="1"/>
    <x v="8"/>
    <x v="0"/>
    <x v="0"/>
    <x v="0"/>
    <n v="862669.84"/>
    <n v="918000"/>
    <x v="0"/>
    <x v="11"/>
    <x v="0"/>
    <n v="-939727.5"/>
    <n v="-862669.84"/>
    <n v="0"/>
    <x v="0"/>
    <m/>
  </r>
  <r>
    <n v="27878"/>
    <n v="831"/>
    <d v="2001-08-23T00:00:00"/>
    <x v="23"/>
    <n v="9996555"/>
    <x v="8"/>
    <x v="0"/>
    <n v="-22302.07"/>
    <n v="-6229"/>
    <n v="-5853.56"/>
    <n v="6229"/>
    <n v="3.81"/>
    <n v="3.355"/>
    <x v="0"/>
    <n v="-20898.294999999998"/>
    <n v="2834.1950000000006"/>
    <n v="2663.3698000000004"/>
    <x v="1"/>
    <x v="0"/>
    <x v="1"/>
    <x v="8"/>
    <x v="0"/>
    <x v="0"/>
    <x v="0"/>
    <n v="2329.7199999999998"/>
    <n v="2479.14"/>
    <x v="0"/>
    <x v="9"/>
    <x v="0"/>
    <n v="-5853.56"/>
    <n v="-2329.7199999999998"/>
    <n v="0"/>
    <x v="0"/>
    <m/>
  </r>
  <r>
    <n v="28304"/>
    <n v="878"/>
    <d v="2001-09-24T00:00:00"/>
    <x v="23"/>
    <n v="9996818"/>
    <x v="8"/>
    <x v="0"/>
    <n v="-82925.240000000005"/>
    <n v="-27559"/>
    <n v="-25897.95"/>
    <n v="27559"/>
    <n v="3.202"/>
    <n v="3.355"/>
    <x v="0"/>
    <n v="-92460.444999999992"/>
    <n v="-4216.527000000001"/>
    <n v="-3962.3863500000007"/>
    <x v="1"/>
    <x v="0"/>
    <x v="1"/>
    <x v="8"/>
    <x v="0"/>
    <x v="0"/>
    <x v="0"/>
    <n v="-5438.57"/>
    <n v="-5787.39"/>
    <x v="0"/>
    <x v="2"/>
    <x v="0"/>
    <n v="-25897.95"/>
    <n v="5438.57"/>
    <n v="0"/>
    <x v="0"/>
    <m/>
  </r>
  <r>
    <n v="9918"/>
    <m/>
    <d v="2000-07-07T00:00:00"/>
    <x v="23"/>
    <n v="319918"/>
    <x v="8"/>
    <x v="0"/>
    <n v="43.6"/>
    <n v="20"/>
    <n v="18.79"/>
    <n v="20"/>
    <n v="2.3199999999999998"/>
    <n v="3.37"/>
    <x v="0"/>
    <n v="67.400000000000006"/>
    <n v="21"/>
    <n v="19.729500000000005"/>
    <x v="1"/>
    <x v="0"/>
    <x v="1"/>
    <x v="8"/>
    <x v="0"/>
    <x v="1"/>
    <x v="0"/>
    <n v="20.52"/>
    <n v="21.84"/>
    <x v="0"/>
    <x v="2"/>
    <x v="0"/>
    <n v="18.79"/>
    <n v="-20.52"/>
    <n v="0"/>
    <x v="0"/>
    <s v="Nymex Buy N73425.2"/>
  </r>
  <r>
    <n v="22575"/>
    <n v="295"/>
    <d v="2001-02-16T00:00:00"/>
    <x v="23"/>
    <n v="9991566"/>
    <x v="8"/>
    <x v="0"/>
    <n v="189237.62"/>
    <n v="45000"/>
    <n v="42287.74"/>
    <n v="45000"/>
    <n v="4.4749999999999996"/>
    <n v="3.37"/>
    <x v="0"/>
    <n v="151650"/>
    <n v="-49725"/>
    <n v="-46727.95269999998"/>
    <x v="1"/>
    <x v="0"/>
    <x v="1"/>
    <x v="8"/>
    <x v="0"/>
    <x v="1"/>
    <x v="0"/>
    <n v="-44951.86"/>
    <n v="-47835"/>
    <x v="0"/>
    <x v="0"/>
    <x v="0"/>
    <n v="42287.74"/>
    <n v="44951.86"/>
    <n v="0"/>
    <x v="0"/>
    <s v="DS #000295"/>
  </r>
  <r>
    <n v="24224"/>
    <n v="412"/>
    <d v="2001-04-18T00:00:00"/>
    <x v="23"/>
    <n v="9993198"/>
    <x v="8"/>
    <x v="0"/>
    <n v="44106.32"/>
    <n v="10979"/>
    <n v="10317.27"/>
    <n v="10979"/>
    <n v="4.2750000000000004"/>
    <n v="3.37"/>
    <x v="0"/>
    <n v="36999.230000000003"/>
    <n v="-9935.9950000000026"/>
    <n v="-9337.1293500000029"/>
    <x v="1"/>
    <x v="0"/>
    <x v="1"/>
    <x v="8"/>
    <x v="0"/>
    <x v="1"/>
    <x v="0"/>
    <n v="-8903.7999999999993"/>
    <n v="-9474.8799999999992"/>
    <x v="0"/>
    <x v="2"/>
    <x v="0"/>
    <n v="10317.27"/>
    <n v="8903.7999999999993"/>
    <n v="0"/>
    <x v="0"/>
    <s v="DS#000412"/>
  </r>
  <r>
    <n v="24455"/>
    <n v="438"/>
    <d v="2001-04-26T00:00:00"/>
    <x v="23"/>
    <n v="9993420"/>
    <x v="8"/>
    <x v="0"/>
    <n v="17253.02"/>
    <n v="4185"/>
    <n v="3932.76"/>
    <n v="4185"/>
    <n v="4.3869999999999996"/>
    <n v="3.37"/>
    <x v="0"/>
    <n v="14103.45"/>
    <n v="-4256.1449999999977"/>
    <n v="-3999.6169199999981"/>
    <x v="1"/>
    <x v="0"/>
    <x v="1"/>
    <x v="8"/>
    <x v="0"/>
    <x v="1"/>
    <x v="0"/>
    <n v="-3834.44"/>
    <n v="-4080.38"/>
    <x v="0"/>
    <x v="0"/>
    <x v="0"/>
    <n v="3932.76"/>
    <n v="3834.44"/>
    <n v="0"/>
    <x v="0"/>
    <s v="DS #000438"/>
  </r>
  <r>
    <n v="24533"/>
    <n v="451"/>
    <d v="2001-05-07T00:00:00"/>
    <x v="23"/>
    <n v="9993481"/>
    <x v="8"/>
    <x v="0"/>
    <n v="405962.28"/>
    <n v="100000"/>
    <n v="93972.75"/>
    <n v="100000"/>
    <n v="4.32"/>
    <n v="3.37"/>
    <x v="0"/>
    <n v="337000"/>
    <n v="-95000"/>
    <n v="-89274.112500000017"/>
    <x v="1"/>
    <x v="0"/>
    <x v="1"/>
    <x v="8"/>
    <x v="0"/>
    <x v="1"/>
    <x v="0"/>
    <n v="-85327.26"/>
    <n v="-90800"/>
    <x v="0"/>
    <x v="1"/>
    <x v="0"/>
    <n v="93972.75"/>
    <n v="85327.26"/>
    <n v="0"/>
    <x v="0"/>
    <s v="DS #000451"/>
  </r>
  <r>
    <n v="24748"/>
    <n v="529"/>
    <d v="2001-05-17T00:00:00"/>
    <x v="23"/>
    <n v="9993675"/>
    <x v="8"/>
    <x v="0"/>
    <n v="32404.87"/>
    <n v="8154"/>
    <n v="7662.54"/>
    <n v="8154"/>
    <n v="4.2290000000000001"/>
    <n v="3.37"/>
    <x v="0"/>
    <n v="27478.98"/>
    <n v="-7004.2860000000001"/>
    <n v="-6582.1218600000002"/>
    <x v="1"/>
    <x v="0"/>
    <x v="1"/>
    <x v="8"/>
    <x v="0"/>
    <x v="1"/>
    <x v="0"/>
    <n v="-6260.29"/>
    <n v="-6661.82"/>
    <x v="0"/>
    <x v="0"/>
    <x v="0"/>
    <n v="7662.54"/>
    <n v="6260.29"/>
    <n v="0"/>
    <x v="0"/>
    <m/>
  </r>
  <r>
    <n v="24870"/>
    <n v="549"/>
    <d v="2001-05-24T00:00:00"/>
    <x v="23"/>
    <n v="9993754"/>
    <x v="8"/>
    <x v="0"/>
    <n v="63434.28"/>
    <n v="15630"/>
    <n v="14687.94"/>
    <n v="15630"/>
    <n v="4.3188000000000004"/>
    <n v="3.37"/>
    <x v="0"/>
    <n v="52673.1"/>
    <n v="-14829.744000000004"/>
    <n v="-13935.917472000005"/>
    <x v="1"/>
    <x v="0"/>
    <x v="1"/>
    <x v="8"/>
    <x v="0"/>
    <x v="1"/>
    <x v="0"/>
    <n v="-13319.02"/>
    <n v="-14173.28"/>
    <x v="0"/>
    <x v="0"/>
    <x v="0"/>
    <n v="14687.94"/>
    <n v="13319.02"/>
    <n v="0"/>
    <x v="0"/>
    <m/>
  </r>
  <r>
    <n v="25068"/>
    <n v="593"/>
    <d v="2001-06-06T00:00:00"/>
    <x v="23"/>
    <n v="9993887"/>
    <x v="8"/>
    <x v="0"/>
    <n v="81824.91"/>
    <n v="21473"/>
    <n v="20178.77"/>
    <n v="21473"/>
    <n v="4.0549999999999997"/>
    <n v="3.37"/>
    <x v="0"/>
    <n v="72364.009999999995"/>
    <n v="-14709.004999999992"/>
    <n v="-13822.457449999993"/>
    <x v="1"/>
    <x v="0"/>
    <x v="1"/>
    <x v="8"/>
    <x v="0"/>
    <x v="1"/>
    <x v="0"/>
    <n v="-12974.95"/>
    <n v="-13807.14"/>
    <x v="0"/>
    <x v="0"/>
    <x v="0"/>
    <n v="20178.77"/>
    <n v="12974.95"/>
    <n v="0"/>
    <x v="0"/>
    <m/>
  </r>
  <r>
    <n v="25071"/>
    <n v="445"/>
    <d v="2001-06-06T00:00:00"/>
    <x v="23"/>
    <n v="9993440"/>
    <x v="8"/>
    <x v="0"/>
    <n v="7363.35"/>
    <n v="1791"/>
    <n v="1683.05"/>
    <n v="1791"/>
    <n v="4.375"/>
    <n v="3.37"/>
    <x v="0"/>
    <n v="6035.67"/>
    <n v="-1799.9549999999999"/>
    <n v="-1691.4652499999997"/>
    <x v="1"/>
    <x v="0"/>
    <x v="1"/>
    <x v="8"/>
    <x v="0"/>
    <x v="1"/>
    <x v="0"/>
    <n v="-1620.78"/>
    <n v="-1724.73"/>
    <x v="0"/>
    <x v="0"/>
    <x v="0"/>
    <n v="1683.05"/>
    <n v="1620.78"/>
    <n v="0"/>
    <x v="0"/>
    <s v="DS #000445"/>
  </r>
  <r>
    <n v="26646"/>
    <n v="725"/>
    <d v="2001-07-09T00:00:00"/>
    <x v="23"/>
    <n v="9995438"/>
    <x v="8"/>
    <x v="0"/>
    <n v="9662.2199999999993"/>
    <n v="2605"/>
    <n v="2447.9899999999998"/>
    <n v="2605"/>
    <n v="3.9470000000000001"/>
    <n v="3.37"/>
    <x v="0"/>
    <n v="8778.85"/>
    <n v="-1503.085"/>
    <n v="-1412.4902299999999"/>
    <x v="1"/>
    <x v="0"/>
    <x v="1"/>
    <x v="8"/>
    <x v="0"/>
    <x v="1"/>
    <x v="0"/>
    <n v="-1309.67"/>
    <n v="-1393.68"/>
    <x v="0"/>
    <x v="0"/>
    <x v="0"/>
    <n v="2447.9899999999998"/>
    <n v="1309.67"/>
    <n v="0"/>
    <x v="0"/>
    <m/>
  </r>
  <r>
    <n v="26851"/>
    <n v="709"/>
    <d v="2001-07-27T00:00:00"/>
    <x v="23"/>
    <n v="9994223"/>
    <x v="8"/>
    <x v="0"/>
    <n v="30471.72"/>
    <n v="8705"/>
    <n v="8180.33"/>
    <n v="8705"/>
    <n v="3.7250000000000001"/>
    <n v="3.37"/>
    <x v="0"/>
    <n v="29335.85"/>
    <n v="-3090.2749999999996"/>
    <n v="-2904.0171499999997"/>
    <x v="1"/>
    <x v="0"/>
    <x v="1"/>
    <x v="8"/>
    <x v="0"/>
    <x v="1"/>
    <x v="0"/>
    <n v="-2560.44"/>
    <n v="-2724.67"/>
    <x v="0"/>
    <x v="2"/>
    <x v="0"/>
    <n v="8180.33"/>
    <n v="2560.44"/>
    <n v="0"/>
    <x v="0"/>
    <m/>
  </r>
  <r>
    <n v="28058"/>
    <n v="782"/>
    <d v="2001-09-10T00:00:00"/>
    <x v="23"/>
    <n v="9995718"/>
    <x v="8"/>
    <x v="0"/>
    <n v="30138.27"/>
    <n v="8115"/>
    <n v="7625.89"/>
    <n v="8115"/>
    <n v="3.9521000000000002"/>
    <n v="3.37"/>
    <x v="0"/>
    <n v="27347.55"/>
    <n v="-4723.7415000000001"/>
    <n v="-4439.0305690000005"/>
    <x v="1"/>
    <x v="0"/>
    <x v="1"/>
    <x v="8"/>
    <x v="0"/>
    <x v="1"/>
    <x v="0"/>
    <n v="-4118.74"/>
    <n v="-4382.91"/>
    <x v="0"/>
    <x v="2"/>
    <x v="0"/>
    <n v="7625.89"/>
    <n v="4118.74"/>
    <n v="0"/>
    <x v="0"/>
    <m/>
  </r>
  <r>
    <n v="28092"/>
    <n v="831"/>
    <d v="2001-09-18T00:00:00"/>
    <x v="23"/>
    <n v="9996556"/>
    <x v="8"/>
    <x v="0"/>
    <n v="197199.17"/>
    <n v="55078"/>
    <n v="51758.31"/>
    <n v="55078"/>
    <n v="3.81"/>
    <n v="3.37"/>
    <x v="0"/>
    <n v="185612.86"/>
    <n v="-24234.32"/>
    <n v="-22773.656399999996"/>
    <x v="1"/>
    <x v="0"/>
    <x v="1"/>
    <x v="8"/>
    <x v="0"/>
    <x v="1"/>
    <x v="0"/>
    <n v="-20599.810000000001"/>
    <n v="-21921.040000000001"/>
    <x v="0"/>
    <x v="0"/>
    <x v="0"/>
    <n v="51758.31"/>
    <n v="20599.810000000001"/>
    <n v="0"/>
    <x v="0"/>
    <m/>
  </r>
  <r>
    <n v="28093"/>
    <n v="831"/>
    <d v="2001-09-18T00:00:00"/>
    <x v="23"/>
    <n v="9996556"/>
    <x v="8"/>
    <x v="0"/>
    <n v="20003.48"/>
    <n v="5587"/>
    <n v="5250.26"/>
    <n v="5587"/>
    <n v="3.81"/>
    <n v="3.37"/>
    <x v="0"/>
    <n v="18828.189999999999"/>
    <n v="-2458.2800000000002"/>
    <n v="-2310.1143999999999"/>
    <x v="1"/>
    <x v="0"/>
    <x v="1"/>
    <x v="8"/>
    <x v="0"/>
    <x v="1"/>
    <x v="0"/>
    <n v="-2089.6"/>
    <n v="-2223.63"/>
    <x v="0"/>
    <x v="10"/>
    <x v="0"/>
    <n v="5250.26"/>
    <n v="2089.6"/>
    <n v="0"/>
    <x v="0"/>
    <m/>
  </r>
  <r>
    <n v="28112"/>
    <n v="825"/>
    <d v="2001-09-18T00:00:00"/>
    <x v="23"/>
    <n v="9995961"/>
    <x v="8"/>
    <x v="0"/>
    <n v="54466.18"/>
    <n v="14831"/>
    <n v="13937.1"/>
    <n v="14831"/>
    <n v="3.9079999999999999"/>
    <n v="3.37"/>
    <x v="0"/>
    <n v="49980.47"/>
    <n v="-7979.0779999999968"/>
    <n v="-7498.1597999999976"/>
    <x v="1"/>
    <x v="0"/>
    <x v="1"/>
    <x v="8"/>
    <x v="0"/>
    <x v="1"/>
    <x v="0"/>
    <n v="-6912.8"/>
    <n v="-7356.18"/>
    <x v="0"/>
    <x v="2"/>
    <x v="0"/>
    <n v="13937.1"/>
    <n v="6912.8"/>
    <n v="0"/>
    <x v="0"/>
    <m/>
  </r>
  <r>
    <n v="28134"/>
    <n v="823"/>
    <d v="2001-09-19T00:00:00"/>
    <x v="23"/>
    <n v="9995777"/>
    <x v="8"/>
    <x v="0"/>
    <n v="102202.9"/>
    <n v="28613"/>
    <n v="26888.42"/>
    <n v="28613"/>
    <n v="3.8010000000000002"/>
    <n v="3.37"/>
    <x v="0"/>
    <n v="96425.81"/>
    <n v="-12332.203000000001"/>
    <n v="-11588.909020000001"/>
    <x v="1"/>
    <x v="0"/>
    <x v="1"/>
    <x v="8"/>
    <x v="0"/>
    <x v="1"/>
    <x v="0"/>
    <n v="-10459.6"/>
    <n v="-11130.46"/>
    <x v="0"/>
    <x v="2"/>
    <x v="0"/>
    <n v="26888.42"/>
    <n v="10459.6"/>
    <n v="0"/>
    <x v="0"/>
    <m/>
  </r>
  <r>
    <n v="28136"/>
    <n v="856"/>
    <d v="2001-09-19T00:00:00"/>
    <x v="23"/>
    <n v="9996666"/>
    <x v="8"/>
    <x v="0"/>
    <n v="184371.47"/>
    <n v="57267"/>
    <n v="53815.37"/>
    <n v="57267"/>
    <n v="3.4260000000000002"/>
    <n v="3.37"/>
    <x v="0"/>
    <n v="192989.79"/>
    <n v="-3206.952000000003"/>
    <n v="-3013.660720000003"/>
    <x v="1"/>
    <x v="0"/>
    <x v="1"/>
    <x v="8"/>
    <x v="0"/>
    <x v="1"/>
    <x v="0"/>
    <n v="-753.42"/>
    <n v="-801.74"/>
    <x v="0"/>
    <x v="0"/>
    <x v="0"/>
    <n v="53815.37"/>
    <n v="753.42"/>
    <n v="0"/>
    <x v="0"/>
    <m/>
  </r>
  <r>
    <n v="28140"/>
    <n v="856"/>
    <d v="2001-09-19T00:00:00"/>
    <x v="23"/>
    <n v="9996666"/>
    <x v="8"/>
    <x v="0"/>
    <n v="386125.06"/>
    <n v="119933"/>
    <n v="112704.34"/>
    <n v="119933"/>
    <n v="3.4260000000000002"/>
    <n v="3.37"/>
    <x v="0"/>
    <n v="404174.21"/>
    <n v="-6716.248000000006"/>
    <n v="-6311.4430400000056"/>
    <x v="1"/>
    <x v="0"/>
    <x v="1"/>
    <x v="8"/>
    <x v="0"/>
    <x v="1"/>
    <x v="0"/>
    <n v="-1577.86"/>
    <n v="-1679.06"/>
    <x v="0"/>
    <x v="2"/>
    <x v="0"/>
    <n v="112704.34"/>
    <n v="1577.86"/>
    <n v="0"/>
    <x v="0"/>
    <m/>
  </r>
  <r>
    <n v="28142"/>
    <n v="856"/>
    <d v="2001-09-19T00:00:00"/>
    <x v="23"/>
    <n v="9996666"/>
    <x v="8"/>
    <x v="0"/>
    <n v="89144.91"/>
    <n v="27689"/>
    <n v="26020.11"/>
    <n v="27689"/>
    <n v="3.4260000000000002"/>
    <n v="3.37"/>
    <x v="0"/>
    <n v="93311.93"/>
    <n v="-1550.5840000000014"/>
    <n v="-1457.1261600000014"/>
    <x v="1"/>
    <x v="0"/>
    <x v="1"/>
    <x v="8"/>
    <x v="0"/>
    <x v="1"/>
    <x v="0"/>
    <n v="-364.28"/>
    <n v="-387.65"/>
    <x v="0"/>
    <x v="9"/>
    <x v="0"/>
    <n v="26020.11"/>
    <n v="364.28"/>
    <n v="0"/>
    <x v="0"/>
    <m/>
  </r>
  <r>
    <n v="28303"/>
    <n v="878"/>
    <d v="2001-09-24T00:00:00"/>
    <x v="23"/>
    <n v="9996818"/>
    <x v="8"/>
    <x v="0"/>
    <n v="18905.59"/>
    <n v="6283"/>
    <n v="5904.31"/>
    <n v="6283"/>
    <n v="3.202"/>
    <n v="3.37"/>
    <x v="0"/>
    <n v="21173.71"/>
    <n v="1055.544000000001"/>
    <n v="991.92408000000091"/>
    <x v="1"/>
    <x v="0"/>
    <x v="1"/>
    <x v="8"/>
    <x v="0"/>
    <x v="1"/>
    <x v="0"/>
    <n v="1239.9000000000001"/>
    <n v="1319.43"/>
    <x v="0"/>
    <x v="1"/>
    <x v="0"/>
    <n v="5904.31"/>
    <n v="-1239.9000000000001"/>
    <n v="0"/>
    <x v="0"/>
    <m/>
  </r>
  <r>
    <n v="20890"/>
    <m/>
    <d v="2000-11-06T00:00:00"/>
    <x v="24"/>
    <n v="319933"/>
    <x v="3"/>
    <x v="0"/>
    <n v="-0.7"/>
    <n v="30"/>
    <n v="28.08"/>
    <n v="30"/>
    <n v="-2.5000000000000001E-2"/>
    <n v="-7.4999999999999997E-3"/>
    <x v="0"/>
    <n v="-0.22500000000000001"/>
    <n v="0.52500000000000002"/>
    <n v="0.4914"/>
    <x v="0"/>
    <x v="0"/>
    <x v="0"/>
    <x v="3"/>
    <x v="0"/>
    <x v="1"/>
    <x v="0"/>
    <n v="0"/>
    <n v="0"/>
    <x v="0"/>
    <x v="2"/>
    <x v="0"/>
    <n v="0"/>
    <n v="0"/>
    <n v="28.08"/>
    <x v="0"/>
    <s v="Sonat Financial Buy - N73427.B Input as Physical s/b Financi"/>
  </r>
  <r>
    <n v="27284"/>
    <n v="824"/>
    <d v="2001-08-20T00:00:00"/>
    <x v="24"/>
    <n v="9995964"/>
    <x v="3"/>
    <x v="0"/>
    <n v="-3199.72"/>
    <n v="273517"/>
    <n v="255977.53"/>
    <n v="273517"/>
    <n v="-1.2500000000000001E-2"/>
    <n v="-7.4999999999999997E-3"/>
    <x v="0"/>
    <n v="-2051.3775000000001"/>
    <n v="1367.585"/>
    <n v="1279.8876500000003"/>
    <x v="0"/>
    <x v="0"/>
    <x v="0"/>
    <x v="3"/>
    <x v="0"/>
    <x v="1"/>
    <x v="0"/>
    <n v="-3199.72"/>
    <n v="-3418.96"/>
    <x v="0"/>
    <x v="2"/>
    <x v="0"/>
    <n v="0"/>
    <n v="3199.72"/>
    <n v="255977.53"/>
    <x v="0"/>
    <m/>
  </r>
  <r>
    <n v="9941"/>
    <m/>
    <d v="2000-07-07T00:00:00"/>
    <x v="24"/>
    <n v="319941"/>
    <x v="4"/>
    <x v="0"/>
    <n v="167.11"/>
    <n v="-3968"/>
    <n v="-3713.55"/>
    <n v="3968"/>
    <n v="-4.4999999999999998E-2"/>
    <n v="-4.4999999999999998E-2"/>
    <x v="0"/>
    <n v="178.56"/>
    <n v="0"/>
    <n v="0"/>
    <x v="0"/>
    <x v="0"/>
    <x v="0"/>
    <x v="4"/>
    <x v="0"/>
    <x v="0"/>
    <x v="0"/>
    <n v="64.989999999999995"/>
    <n v="69.44"/>
    <x v="0"/>
    <x v="0"/>
    <x v="0"/>
    <n v="0"/>
    <n v="-64.989999999999995"/>
    <n v="-3713.55"/>
    <x v="0"/>
    <s v="Tetco-ELA Sale Financial - N73425.A"/>
  </r>
  <r>
    <n v="9952"/>
    <m/>
    <d v="2000-07-07T00:00:00"/>
    <x v="24"/>
    <n v="319952"/>
    <x v="5"/>
    <x v="0"/>
    <n v="2927.9"/>
    <n v="3596"/>
    <n v="3365.4"/>
    <n v="3596"/>
    <n v="0.87"/>
    <n v="0.83"/>
    <x v="0"/>
    <n v="2984.68"/>
    <n v="-143.84"/>
    <n v="-134.61600000000013"/>
    <x v="0"/>
    <x v="0"/>
    <x v="0"/>
    <x v="5"/>
    <x v="0"/>
    <x v="1"/>
    <x v="0"/>
    <n v="-302.89"/>
    <n v="-323.64"/>
    <x v="0"/>
    <x v="0"/>
    <x v="0"/>
    <n v="0"/>
    <n v="302.89"/>
    <n v="3365.4"/>
    <x v="0"/>
    <s v="TetcoM3 Buy Financial - N73425.8"/>
  </r>
  <r>
    <n v="27285"/>
    <n v="822"/>
    <d v="2001-08-20T00:00:00"/>
    <x v="24"/>
    <n v="9995965"/>
    <x v="6"/>
    <x v="0"/>
    <n v="4841.84"/>
    <n v="71360"/>
    <n v="66783.990000000005"/>
    <n v="71360"/>
    <n v="7.2499999999999995E-2"/>
    <n v="0.08"/>
    <x v="0"/>
    <n v="5708.8"/>
    <n v="535.2000000000005"/>
    <n v="500.87992500000047"/>
    <x v="0"/>
    <x v="0"/>
    <x v="0"/>
    <x v="6"/>
    <x v="0"/>
    <x v="1"/>
    <x v="0"/>
    <n v="-834.8"/>
    <n v="-892"/>
    <x v="0"/>
    <x v="2"/>
    <x v="0"/>
    <n v="0"/>
    <n v="834.8"/>
    <n v="66783.990000000005"/>
    <x v="0"/>
    <m/>
  </r>
  <r>
    <n v="23803"/>
    <n v="348"/>
    <d v="2001-03-19T00:00:00"/>
    <x v="24"/>
    <n v="9992816"/>
    <x v="8"/>
    <x v="0"/>
    <n v="-275185.28999999998"/>
    <n v="-63221"/>
    <n v="-59166.91"/>
    <n v="63221"/>
    <n v="4.6509999999999998"/>
    <n v="3.5350000000000001"/>
    <x v="0"/>
    <n v="-223486.23500000002"/>
    <n v="70554.635999999984"/>
    <n v="66030.271559999979"/>
    <x v="1"/>
    <x v="0"/>
    <x v="1"/>
    <x v="8"/>
    <x v="0"/>
    <x v="0"/>
    <x v="0"/>
    <n v="65083.6"/>
    <n v="69543.100000000006"/>
    <x v="0"/>
    <x v="0"/>
    <x v="0"/>
    <n v="-59166.91"/>
    <n v="-65083.6"/>
    <n v="0"/>
    <x v="0"/>
    <s v="DS #000348"/>
  </r>
  <r>
    <n v="23886"/>
    <n v="393"/>
    <d v="2001-03-29T00:00:00"/>
    <x v="24"/>
    <n v="9992931"/>
    <x v="8"/>
    <x v="0"/>
    <n v="-396342.76"/>
    <n v="-100000"/>
    <n v="-93587.43"/>
    <n v="100000"/>
    <n v="4.2350000000000003"/>
    <n v="3.5350000000000001"/>
    <x v="0"/>
    <n v="-353500"/>
    <n v="70000"/>
    <n v="65511.201000000008"/>
    <x v="1"/>
    <x v="0"/>
    <x v="1"/>
    <x v="8"/>
    <x v="0"/>
    <x v="0"/>
    <x v="0"/>
    <n v="64013.8"/>
    <n v="68400"/>
    <x v="0"/>
    <x v="1"/>
    <x v="0"/>
    <n v="-93587.43"/>
    <n v="-64013.8"/>
    <n v="0"/>
    <x v="0"/>
    <s v="DS #000393"/>
  </r>
  <r>
    <n v="24832"/>
    <n v="538"/>
    <d v="2001-05-23T00:00:00"/>
    <x v="24"/>
    <n v="9993716"/>
    <x v="8"/>
    <x v="0"/>
    <n v="-8104671.2599999998"/>
    <n v="-2000000"/>
    <n v="-1871748.56"/>
    <n v="2000000"/>
    <n v="4.33"/>
    <n v="3.5350000000000001"/>
    <x v="0"/>
    <n v="-7070000"/>
    <n v="1590000"/>
    <n v="1488040.1051999999"/>
    <x v="1"/>
    <x v="0"/>
    <x v="1"/>
    <x v="8"/>
    <x v="0"/>
    <x v="0"/>
    <x v="0"/>
    <n v="1458092.13"/>
    <n v="1558000"/>
    <x v="0"/>
    <x v="11"/>
    <x v="0"/>
    <n v="-1871748.56"/>
    <n v="-1458092.13"/>
    <n v="0"/>
    <x v="0"/>
    <m/>
  </r>
  <r>
    <n v="27878"/>
    <n v="831"/>
    <d v="2001-08-23T00:00:00"/>
    <x v="24"/>
    <n v="9996555"/>
    <x v="8"/>
    <x v="0"/>
    <n v="-30140.7"/>
    <n v="-8453"/>
    <n v="-7910.95"/>
    <n v="8453"/>
    <n v="3.81"/>
    <n v="3.5350000000000001"/>
    <x v="0"/>
    <n v="-29881.355"/>
    <n v="2324.5749999999998"/>
    <n v="2175.5112499999991"/>
    <x v="1"/>
    <x v="0"/>
    <x v="1"/>
    <x v="8"/>
    <x v="0"/>
    <x v="0"/>
    <x v="0"/>
    <n v="2048.9299999999998"/>
    <n v="2189.33"/>
    <x v="0"/>
    <x v="9"/>
    <x v="0"/>
    <n v="-7910.95"/>
    <n v="-2048.9299999999998"/>
    <n v="0"/>
    <x v="0"/>
    <m/>
  </r>
  <r>
    <n v="28304"/>
    <n v="878"/>
    <d v="2001-09-24T00:00:00"/>
    <x v="24"/>
    <n v="9996818"/>
    <x v="8"/>
    <x v="0"/>
    <n v="-34485.51"/>
    <n v="-10944"/>
    <n v="-10242.209999999999"/>
    <n v="10944"/>
    <n v="3.367"/>
    <n v="3.5350000000000001"/>
    <x v="0"/>
    <n v="-38687.040000000001"/>
    <n v="-1838.5920000000017"/>
    <n v="-1720.6912800000014"/>
    <x v="1"/>
    <x v="0"/>
    <x v="1"/>
    <x v="8"/>
    <x v="0"/>
    <x v="0"/>
    <x v="0"/>
    <n v="-1884.57"/>
    <n v="-2013.7"/>
    <x v="0"/>
    <x v="2"/>
    <x v="0"/>
    <n v="-10242.209999999999"/>
    <n v="1884.57"/>
    <n v="0"/>
    <x v="0"/>
    <m/>
  </r>
  <r>
    <n v="9918"/>
    <m/>
    <d v="2000-07-07T00:00:00"/>
    <x v="24"/>
    <n v="319918"/>
    <x v="8"/>
    <x v="0"/>
    <n v="62.63"/>
    <n v="30"/>
    <n v="28.08"/>
    <n v="30"/>
    <n v="2.2307999999999999"/>
    <n v="3.55"/>
    <x v="0"/>
    <n v="106.5"/>
    <n v="39.576000000000001"/>
    <n v="37.043135999999997"/>
    <x v="1"/>
    <x v="0"/>
    <x v="1"/>
    <x v="8"/>
    <x v="0"/>
    <x v="1"/>
    <x v="0"/>
    <n v="37.07"/>
    <n v="39.61"/>
    <x v="0"/>
    <x v="2"/>
    <x v="0"/>
    <n v="28.08"/>
    <n v="-37.07"/>
    <n v="0"/>
    <x v="0"/>
    <s v="Nymex Buy N73425.2"/>
  </r>
  <r>
    <n v="22575"/>
    <n v="295"/>
    <d v="2001-02-16T00:00:00"/>
    <x v="24"/>
    <n v="9991566"/>
    <x v="8"/>
    <x v="0"/>
    <n v="293162.62"/>
    <n v="70000"/>
    <n v="65511.199999999997"/>
    <n v="70000"/>
    <n v="4.4749999999999996"/>
    <n v="3.55"/>
    <x v="0"/>
    <n v="248500"/>
    <n v="-64750"/>
    <n v="-60597.86"/>
    <x v="1"/>
    <x v="0"/>
    <x v="1"/>
    <x v="8"/>
    <x v="0"/>
    <x v="1"/>
    <x v="0"/>
    <n v="-60532.35"/>
    <n v="-64680"/>
    <x v="0"/>
    <x v="0"/>
    <x v="0"/>
    <n v="65511.199999999997"/>
    <n v="60532.35"/>
    <n v="0"/>
    <x v="0"/>
    <s v="DS #000295"/>
  </r>
  <r>
    <n v="24224"/>
    <n v="412"/>
    <d v="2001-04-18T00:00:00"/>
    <x v="24"/>
    <n v="9993198"/>
    <x v="8"/>
    <x v="0"/>
    <n v="68533.600000000006"/>
    <n v="16662"/>
    <n v="15593.54"/>
    <n v="16662"/>
    <n v="4.3949999999999996"/>
    <n v="3.55"/>
    <x v="0"/>
    <n v="59150.1"/>
    <n v="-14079.39"/>
    <n v="-13176.541299999997"/>
    <x v="1"/>
    <x v="0"/>
    <x v="1"/>
    <x v="8"/>
    <x v="0"/>
    <x v="1"/>
    <x v="0"/>
    <n v="-13160.95"/>
    <n v="-14062.73"/>
    <x v="0"/>
    <x v="2"/>
    <x v="0"/>
    <n v="15593.54"/>
    <n v="13160.95"/>
    <n v="0"/>
    <x v="0"/>
    <s v="DS#000412"/>
  </r>
  <r>
    <n v="24455"/>
    <n v="438"/>
    <d v="2001-04-26T00:00:00"/>
    <x v="24"/>
    <n v="9993420"/>
    <x v="8"/>
    <x v="0"/>
    <n v="12945"/>
    <n v="3069"/>
    <n v="2872.2"/>
    <n v="3069"/>
    <n v="4.5069999999999997"/>
    <n v="3.55"/>
    <x v="0"/>
    <n v="10894.95"/>
    <n v="-2937.0329999999994"/>
    <n v="-2748.6953999999996"/>
    <x v="1"/>
    <x v="0"/>
    <x v="1"/>
    <x v="8"/>
    <x v="0"/>
    <x v="1"/>
    <x v="0"/>
    <n v="-2745.82"/>
    <n v="-2933.96"/>
    <x v="0"/>
    <x v="0"/>
    <x v="0"/>
    <n v="2872.2"/>
    <n v="2745.82"/>
    <n v="0"/>
    <x v="0"/>
    <s v="DS #000438"/>
  </r>
  <r>
    <n v="24533"/>
    <n v="451"/>
    <d v="2001-05-07T00:00:00"/>
    <x v="24"/>
    <n v="9993481"/>
    <x v="8"/>
    <x v="0"/>
    <n v="404297.69"/>
    <n v="100000"/>
    <n v="93587.43"/>
    <n v="100000"/>
    <n v="4.32"/>
    <n v="3.55"/>
    <x v="0"/>
    <n v="355000"/>
    <n v="-77000"/>
    <n v="-72062.321100000045"/>
    <x v="1"/>
    <x v="0"/>
    <x v="1"/>
    <x v="8"/>
    <x v="0"/>
    <x v="1"/>
    <x v="0"/>
    <n v="-71968.73"/>
    <n v="-76900"/>
    <x v="0"/>
    <x v="1"/>
    <x v="0"/>
    <n v="93587.43"/>
    <n v="71968.73"/>
    <n v="0"/>
    <x v="0"/>
    <s v="DS #000451"/>
  </r>
  <r>
    <n v="24748"/>
    <n v="529"/>
    <d v="2001-05-17T00:00:00"/>
    <x v="24"/>
    <n v="9993675"/>
    <x v="8"/>
    <x v="0"/>
    <n v="6504.22"/>
    <n v="1590"/>
    <n v="1488.04"/>
    <n v="1590"/>
    <n v="4.3710000000000004"/>
    <n v="3.55"/>
    <x v="0"/>
    <n v="5644.5"/>
    <n v="-1305.3900000000001"/>
    <n v="-1221.6808400000009"/>
    <x v="1"/>
    <x v="0"/>
    <x v="1"/>
    <x v="8"/>
    <x v="0"/>
    <x v="1"/>
    <x v="0"/>
    <n v="-1220.19"/>
    <n v="-1303.8"/>
    <x v="0"/>
    <x v="0"/>
    <x v="0"/>
    <n v="1488.04"/>
    <n v="1220.19"/>
    <n v="0"/>
    <x v="0"/>
    <m/>
  </r>
  <r>
    <n v="24870"/>
    <n v="549"/>
    <d v="2001-05-24T00:00:00"/>
    <x v="24"/>
    <n v="9993754"/>
    <x v="8"/>
    <x v="0"/>
    <n v="117487.33"/>
    <n v="28155"/>
    <n v="26349.54"/>
    <n v="28155"/>
    <n v="4.4588000000000001"/>
    <n v="3.55"/>
    <x v="0"/>
    <n v="99950.25"/>
    <n v="-25587.264000000006"/>
    <n v="-23946.461952000009"/>
    <x v="1"/>
    <x v="0"/>
    <x v="1"/>
    <x v="8"/>
    <x v="0"/>
    <x v="1"/>
    <x v="0"/>
    <n v="-23920.11"/>
    <n v="-25559.11"/>
    <x v="0"/>
    <x v="0"/>
    <x v="0"/>
    <n v="26349.54"/>
    <n v="23920.11"/>
    <n v="0"/>
    <x v="0"/>
    <m/>
  </r>
  <r>
    <n v="25068"/>
    <n v="593"/>
    <d v="2001-06-06T00:00:00"/>
    <x v="24"/>
    <n v="9993887"/>
    <x v="8"/>
    <x v="0"/>
    <n v="81421.09"/>
    <n v="21455"/>
    <n v="20079.18"/>
    <n v="21455"/>
    <n v="4.0549999999999997"/>
    <n v="3.55"/>
    <x v="0"/>
    <n v="76165.25"/>
    <n v="-10834.774999999998"/>
    <n v="-10139.985899999998"/>
    <x v="1"/>
    <x v="0"/>
    <x v="1"/>
    <x v="8"/>
    <x v="0"/>
    <x v="1"/>
    <x v="0"/>
    <n v="-10119.91"/>
    <n v="-10813.32"/>
    <x v="0"/>
    <x v="0"/>
    <x v="0"/>
    <n v="20079.18"/>
    <n v="10119.91"/>
    <n v="0"/>
    <x v="0"/>
    <m/>
  </r>
  <r>
    <n v="25071"/>
    <n v="445"/>
    <d v="2001-06-06T00:00:00"/>
    <x v="24"/>
    <n v="9993440"/>
    <x v="8"/>
    <x v="0"/>
    <n v="9361.7199999999993"/>
    <n v="2218"/>
    <n v="2075.77"/>
    <n v="2218"/>
    <n v="4.51"/>
    <n v="3.55"/>
    <x v="0"/>
    <n v="7873.9"/>
    <n v="-2129.2800000000002"/>
    <n v="-1992.7392"/>
    <x v="1"/>
    <x v="0"/>
    <x v="1"/>
    <x v="8"/>
    <x v="0"/>
    <x v="1"/>
    <x v="0"/>
    <n v="-1990.66"/>
    <n v="-2127.06"/>
    <x v="0"/>
    <x v="0"/>
    <x v="0"/>
    <n v="2075.77"/>
    <n v="1990.66"/>
    <n v="0"/>
    <x v="0"/>
    <s v="DS #000445"/>
  </r>
  <r>
    <n v="26646"/>
    <n v="725"/>
    <d v="2001-07-09T00:00:00"/>
    <x v="24"/>
    <n v="9995438"/>
    <x v="8"/>
    <x v="0"/>
    <n v="12067.06"/>
    <n v="3151"/>
    <n v="2948.94"/>
    <n v="3151"/>
    <n v="4.0919999999999996"/>
    <n v="3.55"/>
    <x v="0"/>
    <n v="11186.05"/>
    <n v="-1707.8419999999994"/>
    <n v="-1598.3254799999995"/>
    <x v="1"/>
    <x v="0"/>
    <x v="1"/>
    <x v="8"/>
    <x v="0"/>
    <x v="1"/>
    <x v="0"/>
    <n v="-1595.38"/>
    <n v="-1704.69"/>
    <x v="0"/>
    <x v="0"/>
    <x v="0"/>
    <n v="2948.94"/>
    <n v="1595.38"/>
    <n v="0"/>
    <x v="0"/>
    <m/>
  </r>
  <r>
    <n v="26851"/>
    <n v="709"/>
    <d v="2001-07-27T00:00:00"/>
    <x v="24"/>
    <n v="9994223"/>
    <x v="8"/>
    <x v="0"/>
    <n v="45359.839999999997"/>
    <n v="12524"/>
    <n v="11720.89"/>
    <n v="12524"/>
    <n v="3.87"/>
    <n v="3.55"/>
    <x v="0"/>
    <n v="44460.2"/>
    <n v="-4007.68"/>
    <n v="-3750.6848000000032"/>
    <x v="1"/>
    <x v="0"/>
    <x v="1"/>
    <x v="8"/>
    <x v="0"/>
    <x v="1"/>
    <x v="0"/>
    <n v="-3738.96"/>
    <n v="-3995.16"/>
    <x v="0"/>
    <x v="2"/>
    <x v="0"/>
    <n v="11720.89"/>
    <n v="3738.96"/>
    <n v="0"/>
    <x v="0"/>
    <m/>
  </r>
  <r>
    <n v="28058"/>
    <n v="782"/>
    <d v="2001-09-10T00:00:00"/>
    <x v="24"/>
    <n v="9995718"/>
    <x v="8"/>
    <x v="0"/>
    <n v="45305.1"/>
    <n v="11804"/>
    <n v="11047.06"/>
    <n v="11804"/>
    <n v="4.1010999999999997"/>
    <n v="3.55"/>
    <x v="0"/>
    <n v="41904.199999999997"/>
    <n v="-6505.1843999999992"/>
    <n v="-6088.0347659999989"/>
    <x v="1"/>
    <x v="0"/>
    <x v="1"/>
    <x v="8"/>
    <x v="0"/>
    <x v="1"/>
    <x v="0"/>
    <n v="-6076.99"/>
    <n v="-6493.38"/>
    <x v="0"/>
    <x v="2"/>
    <x v="0"/>
    <n v="11047.06"/>
    <n v="6076.99"/>
    <n v="0"/>
    <x v="0"/>
    <m/>
  </r>
  <r>
    <n v="28092"/>
    <n v="831"/>
    <d v="2001-09-18T00:00:00"/>
    <x v="24"/>
    <n v="9996556"/>
    <x v="8"/>
    <x v="0"/>
    <n v="252778.26"/>
    <n v="70892"/>
    <n v="66346"/>
    <n v="70892"/>
    <n v="3.81"/>
    <n v="3.55"/>
    <x v="0"/>
    <n v="251666.6"/>
    <n v="-18431.919999999998"/>
    <n v="-17249.96"/>
    <x v="1"/>
    <x v="0"/>
    <x v="1"/>
    <x v="8"/>
    <x v="0"/>
    <x v="1"/>
    <x v="0"/>
    <n v="-17183.61"/>
    <n v="-18361.03"/>
    <x v="0"/>
    <x v="0"/>
    <x v="0"/>
    <n v="66346"/>
    <n v="17183.61"/>
    <n v="0"/>
    <x v="0"/>
    <m/>
  </r>
  <r>
    <n v="28093"/>
    <n v="831"/>
    <d v="2001-09-18T00:00:00"/>
    <x v="24"/>
    <n v="9996556"/>
    <x v="8"/>
    <x v="0"/>
    <n v="28882.02"/>
    <n v="8100"/>
    <n v="7580.58"/>
    <n v="8100"/>
    <n v="3.81"/>
    <n v="3.55"/>
    <x v="0"/>
    <n v="28755"/>
    <n v="-2106"/>
    <n v="-1970.9508000000017"/>
    <x v="1"/>
    <x v="0"/>
    <x v="1"/>
    <x v="8"/>
    <x v="0"/>
    <x v="1"/>
    <x v="0"/>
    <n v="-1963.37"/>
    <n v="-2097.9"/>
    <x v="0"/>
    <x v="10"/>
    <x v="0"/>
    <n v="7580.58"/>
    <n v="1963.37"/>
    <n v="0"/>
    <x v="0"/>
    <m/>
  </r>
  <r>
    <n v="28112"/>
    <n v="825"/>
    <d v="2001-09-18T00:00:00"/>
    <x v="24"/>
    <n v="9995961"/>
    <x v="8"/>
    <x v="0"/>
    <n v="46980.07"/>
    <n v="12340"/>
    <n v="11548.69"/>
    <n v="12340"/>
    <n v="4.0679999999999996"/>
    <n v="3.55"/>
    <x v="0"/>
    <n v="43807"/>
    <n v="-6392.12"/>
    <n v="-5982.221419999998"/>
    <x v="1"/>
    <x v="0"/>
    <x v="1"/>
    <x v="8"/>
    <x v="0"/>
    <x v="1"/>
    <x v="0"/>
    <n v="-5970.67"/>
    <n v="-6379.78"/>
    <x v="0"/>
    <x v="2"/>
    <x v="0"/>
    <n v="11548.69"/>
    <n v="5970.67"/>
    <n v="0"/>
    <x v="0"/>
    <m/>
  </r>
  <r>
    <n v="28134"/>
    <n v="823"/>
    <d v="2001-09-19T00:00:00"/>
    <x v="24"/>
    <n v="9995777"/>
    <x v="8"/>
    <x v="0"/>
    <n v="144163.56"/>
    <n v="38988"/>
    <n v="36487.870000000003"/>
    <n v="38988"/>
    <n v="3.9510000000000001"/>
    <n v="3.55"/>
    <x v="0"/>
    <n v="138407.4"/>
    <n v="-15634.188000000009"/>
    <n v="-14631.635870000009"/>
    <x v="1"/>
    <x v="0"/>
    <x v="1"/>
    <x v="8"/>
    <x v="0"/>
    <x v="1"/>
    <x v="0"/>
    <n v="-14595.15"/>
    <n v="-15595.2"/>
    <x v="0"/>
    <x v="2"/>
    <x v="0"/>
    <n v="36487.870000000003"/>
    <n v="14595.15"/>
    <n v="0"/>
    <x v="0"/>
    <m/>
  </r>
  <r>
    <n v="28136"/>
    <n v="856"/>
    <d v="2001-09-19T00:00:00"/>
    <x v="24"/>
    <n v="9996666"/>
    <x v="8"/>
    <x v="0"/>
    <n v="144547.9"/>
    <n v="43119"/>
    <n v="40353.96"/>
    <n v="43119"/>
    <n v="3.5819999999999999"/>
    <n v="3.55"/>
    <x v="0"/>
    <n v="153072.45000000001"/>
    <n v="-1379.8080000000011"/>
    <n v="-1291.3267200000012"/>
    <x v="1"/>
    <x v="0"/>
    <x v="1"/>
    <x v="8"/>
    <x v="0"/>
    <x v="1"/>
    <x v="0"/>
    <n v="-1250.97"/>
    <n v="-1336.69"/>
    <x v="0"/>
    <x v="0"/>
    <x v="0"/>
    <n v="40353.96"/>
    <n v="1250.97"/>
    <n v="0"/>
    <x v="0"/>
    <m/>
  </r>
  <r>
    <n v="28140"/>
    <n v="856"/>
    <d v="2001-09-19T00:00:00"/>
    <x v="24"/>
    <n v="9996666"/>
    <x v="8"/>
    <x v="0"/>
    <n v="94588.54"/>
    <n v="28216"/>
    <n v="26406.63"/>
    <n v="28216"/>
    <n v="3.5819999999999999"/>
    <n v="3.55"/>
    <x v="0"/>
    <n v="100166.8"/>
    <n v="-902.91200000000083"/>
    <n v="-845.01216000000079"/>
    <x v="1"/>
    <x v="0"/>
    <x v="1"/>
    <x v="8"/>
    <x v="0"/>
    <x v="1"/>
    <x v="0"/>
    <n v="-818.61"/>
    <n v="-874.7"/>
    <x v="0"/>
    <x v="2"/>
    <x v="0"/>
    <n v="26406.63"/>
    <n v="818.61"/>
    <n v="0"/>
    <x v="0"/>
    <m/>
  </r>
  <r>
    <n v="28142"/>
    <n v="856"/>
    <d v="2001-09-19T00:00:00"/>
    <x v="24"/>
    <n v="9996666"/>
    <x v="8"/>
    <x v="0"/>
    <n v="104189.54"/>
    <n v="31080"/>
    <n v="29086.97"/>
    <n v="31080"/>
    <n v="3.5819999999999999"/>
    <n v="3.55"/>
    <x v="0"/>
    <n v="110334"/>
    <n v="-994.56000000000085"/>
    <n v="-930.78304000000082"/>
    <x v="1"/>
    <x v="0"/>
    <x v="1"/>
    <x v="8"/>
    <x v="0"/>
    <x v="1"/>
    <x v="0"/>
    <n v="-901.7"/>
    <n v="-963.48"/>
    <x v="0"/>
    <x v="9"/>
    <x v="0"/>
    <n v="29086.97"/>
    <n v="901.7"/>
    <n v="0"/>
    <x v="0"/>
    <m/>
  </r>
  <r>
    <n v="28303"/>
    <n v="878"/>
    <d v="2001-09-24T00:00:00"/>
    <x v="24"/>
    <n v="9996818"/>
    <x v="8"/>
    <x v="0"/>
    <n v="27159.23"/>
    <n v="8619"/>
    <n v="8066.3"/>
    <n v="8619"/>
    <n v="3.367"/>
    <n v="3.55"/>
    <x v="0"/>
    <n v="30597.45"/>
    <n v="1577.2769999999985"/>
    <n v="1476.1328999999987"/>
    <x v="1"/>
    <x v="0"/>
    <x v="1"/>
    <x v="8"/>
    <x v="0"/>
    <x v="1"/>
    <x v="0"/>
    <n v="1484.2"/>
    <n v="1585.9"/>
    <x v="0"/>
    <x v="1"/>
    <x v="0"/>
    <n v="8066.3"/>
    <n v="-1484.2"/>
    <n v="0"/>
    <x v="0"/>
    <m/>
  </r>
  <r>
    <n v="27284"/>
    <n v="824"/>
    <d v="2001-08-20T00:00:00"/>
    <x v="25"/>
    <n v="9995964"/>
    <x v="3"/>
    <x v="0"/>
    <n v="-3664.98"/>
    <n v="314646"/>
    <n v="293198.8"/>
    <n v="314646"/>
    <n v="-1.2500000000000001E-2"/>
    <n v="-7.4999999999999997E-3"/>
    <x v="0"/>
    <n v="-2359.8449999999998"/>
    <n v="1573.23"/>
    <n v="1465.9940000000001"/>
    <x v="0"/>
    <x v="0"/>
    <x v="0"/>
    <x v="3"/>
    <x v="0"/>
    <x v="1"/>
    <x v="0"/>
    <n v="-3664.98"/>
    <n v="-3933.07"/>
    <x v="0"/>
    <x v="2"/>
    <x v="0"/>
    <n v="0"/>
    <n v="3664.98"/>
    <n v="293198.8"/>
    <x v="0"/>
    <m/>
  </r>
  <r>
    <n v="9941"/>
    <m/>
    <d v="2000-07-07T00:00:00"/>
    <x v="25"/>
    <n v="319941"/>
    <x v="4"/>
    <x v="0"/>
    <n v="166.39"/>
    <n v="-3968"/>
    <n v="-3697.53"/>
    <n v="3968"/>
    <n v="-4.4999999999999998E-2"/>
    <n v="-4.4999999999999998E-2"/>
    <x v="0"/>
    <n v="178.56"/>
    <n v="0"/>
    <n v="0"/>
    <x v="0"/>
    <x v="0"/>
    <x v="0"/>
    <x v="4"/>
    <x v="0"/>
    <x v="0"/>
    <x v="0"/>
    <n v="64.709999999999994"/>
    <n v="69.44"/>
    <x v="0"/>
    <x v="0"/>
    <x v="0"/>
    <n v="0"/>
    <n v="-64.709999999999994"/>
    <n v="-3697.53"/>
    <x v="0"/>
    <s v="Tetco-ELA Sale Financial - N73425.A"/>
  </r>
  <r>
    <n v="9952"/>
    <m/>
    <d v="2000-07-07T00:00:00"/>
    <x v="25"/>
    <n v="319952"/>
    <x v="5"/>
    <x v="0"/>
    <n v="2915.27"/>
    <n v="3596"/>
    <n v="3350.89"/>
    <n v="3596"/>
    <n v="0.87"/>
    <n v="1.1499999999999999"/>
    <x v="0"/>
    <n v="4135.3999999999996"/>
    <n v="1006.88"/>
    <n v="938.24919999999963"/>
    <x v="0"/>
    <x v="0"/>
    <x v="0"/>
    <x v="5"/>
    <x v="0"/>
    <x v="1"/>
    <x v="0"/>
    <n v="569.65"/>
    <n v="611.32000000000005"/>
    <x v="0"/>
    <x v="0"/>
    <x v="0"/>
    <n v="0"/>
    <n v="-569.65"/>
    <n v="3350.89"/>
    <x v="0"/>
    <s v="TetcoM3 Buy Financial - N73425.8"/>
  </r>
  <r>
    <n v="27285"/>
    <n v="822"/>
    <d v="2001-08-20T00:00:00"/>
    <x v="25"/>
    <n v="9995965"/>
    <x v="6"/>
    <x v="0"/>
    <n v="5545.31"/>
    <n v="82082"/>
    <n v="76487.05"/>
    <n v="82082"/>
    <n v="7.2499999999999995E-2"/>
    <n v="0.08"/>
    <x v="0"/>
    <n v="6566.56"/>
    <n v="615.61500000000058"/>
    <n v="573.65287500000056"/>
    <x v="0"/>
    <x v="0"/>
    <x v="0"/>
    <x v="6"/>
    <x v="0"/>
    <x v="1"/>
    <x v="0"/>
    <n v="-956.09"/>
    <n v="-1026.02"/>
    <x v="0"/>
    <x v="2"/>
    <x v="0"/>
    <n v="0"/>
    <n v="956.09"/>
    <n v="76487.05"/>
    <x v="0"/>
    <m/>
  </r>
  <r>
    <n v="23803"/>
    <n v="348"/>
    <d v="2001-03-19T00:00:00"/>
    <x v="25"/>
    <n v="9992816"/>
    <x v="8"/>
    <x v="0"/>
    <n v="-315988.74"/>
    <n v="-72288"/>
    <n v="-67360.639999999999"/>
    <n v="72288"/>
    <n v="4.6909999999999998"/>
    <n v="3.5449999999999999"/>
    <x v="0"/>
    <n v="-256260.96"/>
    <n v="82842.047999999995"/>
    <n v="77195.293439999994"/>
    <x v="1"/>
    <x v="0"/>
    <x v="1"/>
    <x v="8"/>
    <x v="0"/>
    <x v="0"/>
    <x v="0"/>
    <n v="72412.679999999993"/>
    <n v="77709.600000000006"/>
    <x v="0"/>
    <x v="0"/>
    <x v="0"/>
    <n v="-67360.639999999999"/>
    <n v="-72412.679999999993"/>
    <n v="0"/>
    <x v="0"/>
    <s v="DS #000348"/>
  </r>
  <r>
    <n v="24832"/>
    <n v="538"/>
    <d v="2001-05-23T00:00:00"/>
    <x v="25"/>
    <n v="9993716"/>
    <x v="8"/>
    <x v="0"/>
    <n v="-9683650.5500000007"/>
    <n v="-2400000"/>
    <n v="-2236408.9"/>
    <n v="2400000"/>
    <n v="4.33"/>
    <n v="3.5449999999999999"/>
    <x v="0"/>
    <n v="-8508000"/>
    <n v="1884000"/>
    <n v="1755580.9865000003"/>
    <x v="1"/>
    <x v="0"/>
    <x v="1"/>
    <x v="8"/>
    <x v="0"/>
    <x v="0"/>
    <x v="0"/>
    <n v="1596795.96"/>
    <n v="1713600"/>
    <x v="0"/>
    <x v="11"/>
    <x v="0"/>
    <n v="-2236408.9"/>
    <n v="-1596795.96"/>
    <n v="0"/>
    <x v="0"/>
    <m/>
  </r>
  <r>
    <n v="27878"/>
    <n v="831"/>
    <d v="2001-08-23T00:00:00"/>
    <x v="25"/>
    <n v="9996555"/>
    <x v="8"/>
    <x v="0"/>
    <n v="-21394.1"/>
    <n v="-6026"/>
    <n v="-5615.25"/>
    <n v="6026"/>
    <n v="3.81"/>
    <n v="3.5449999999999999"/>
    <x v="0"/>
    <n v="-21362.17"/>
    <n v="1596.89"/>
    <n v="1488.0412500000007"/>
    <x v="1"/>
    <x v="0"/>
    <x v="1"/>
    <x v="8"/>
    <x v="0"/>
    <x v="0"/>
    <x v="0"/>
    <n v="1089.3599999999999"/>
    <n v="1169.04"/>
    <x v="0"/>
    <x v="9"/>
    <x v="0"/>
    <n v="-5615.25"/>
    <n v="-1089.3599999999999"/>
    <n v="0"/>
    <x v="0"/>
    <m/>
  </r>
  <r>
    <n v="28304"/>
    <n v="878"/>
    <d v="2001-09-24T00:00:00"/>
    <x v="25"/>
    <n v="9996818"/>
    <x v="8"/>
    <x v="0"/>
    <n v="-183218.99"/>
    <n v="-57458"/>
    <n v="-53541.49"/>
    <n v="57458"/>
    <n v="3.4220000000000002"/>
    <n v="3.5449999999999999"/>
    <x v="0"/>
    <n v="-203688.61"/>
    <n v="-7067.3339999999871"/>
    <n v="-6585.6032699999878"/>
    <x v="1"/>
    <x v="0"/>
    <x v="1"/>
    <x v="8"/>
    <x v="0"/>
    <x v="0"/>
    <x v="0"/>
    <n v="-10387.049999999999"/>
    <n v="-11146.85"/>
    <x v="0"/>
    <x v="2"/>
    <x v="0"/>
    <n v="-53541.49"/>
    <n v="10387.049999999999"/>
    <n v="0"/>
    <x v="0"/>
    <m/>
  </r>
  <r>
    <n v="22575"/>
    <n v="295"/>
    <d v="2001-02-16T00:00:00"/>
    <x v="25"/>
    <n v="9991566"/>
    <x v="8"/>
    <x v="0"/>
    <n v="333597.65999999997"/>
    <n v="80000"/>
    <n v="74546.960000000006"/>
    <n v="80000"/>
    <n v="4.4749999999999996"/>
    <n v="3.56"/>
    <x v="0"/>
    <n v="284800"/>
    <n v="-73200"/>
    <n v="-68210.468399999969"/>
    <x v="1"/>
    <x v="0"/>
    <x v="1"/>
    <x v="8"/>
    <x v="0"/>
    <x v="1"/>
    <x v="0"/>
    <n v="-64035.839999999997"/>
    <n v="-68720"/>
    <x v="0"/>
    <x v="0"/>
    <x v="0"/>
    <n v="74546.960000000006"/>
    <n v="64035.839999999997"/>
    <n v="0"/>
    <x v="0"/>
    <s v="DS #000295"/>
  </r>
  <r>
    <n v="24224"/>
    <n v="412"/>
    <d v="2001-04-18T00:00:00"/>
    <x v="25"/>
    <n v="9993198"/>
    <x v="8"/>
    <x v="0"/>
    <n v="77326.899999999994"/>
    <n v="18711"/>
    <n v="17435.599999999999"/>
    <n v="18711"/>
    <n v="4.4349999999999996"/>
    <n v="3.56"/>
    <x v="0"/>
    <n v="66611.16"/>
    <n v="-16372.124999999991"/>
    <n v="-15256.15"/>
    <x v="1"/>
    <x v="0"/>
    <x v="1"/>
    <x v="8"/>
    <x v="0"/>
    <x v="1"/>
    <x v="0"/>
    <n v="-14279.76"/>
    <n v="-15324.31"/>
    <x v="0"/>
    <x v="2"/>
    <x v="0"/>
    <n v="17435.599999999999"/>
    <n v="14279.76"/>
    <n v="0"/>
    <x v="0"/>
    <s v="DS#000412"/>
  </r>
  <r>
    <n v="24455"/>
    <n v="438"/>
    <d v="2001-04-26T00:00:00"/>
    <x v="25"/>
    <n v="9993420"/>
    <x v="8"/>
    <x v="0"/>
    <n v="10719.77"/>
    <n v="2530"/>
    <n v="2357.5500000000002"/>
    <n v="2530"/>
    <n v="4.5469999999999997"/>
    <n v="3.56"/>
    <x v="0"/>
    <n v="9006.7999999999993"/>
    <n v="-2497.11"/>
    <n v="-2326.9018499999993"/>
    <x v="1"/>
    <x v="0"/>
    <x v="1"/>
    <x v="8"/>
    <x v="0"/>
    <x v="1"/>
    <x v="0"/>
    <n v="-2194.88"/>
    <n v="-2355.4299999999998"/>
    <x v="0"/>
    <x v="0"/>
    <x v="0"/>
    <n v="2357.5500000000002"/>
    <n v="2194.88"/>
    <n v="0"/>
    <x v="0"/>
    <s v="DS #000438"/>
  </r>
  <r>
    <n v="24870"/>
    <n v="549"/>
    <d v="2001-05-24T00:00:00"/>
    <x v="25"/>
    <n v="9993754"/>
    <x v="8"/>
    <x v="0"/>
    <n v="133853.32"/>
    <n v="31887"/>
    <n v="29713.49"/>
    <n v="31887"/>
    <n v="4.5048000000000004"/>
    <n v="3.56"/>
    <x v="0"/>
    <n v="113517.72"/>
    <n v="-30126.83760000001"/>
    <n v="-28073.30535200001"/>
    <x v="1"/>
    <x v="0"/>
    <x v="1"/>
    <x v="8"/>
    <x v="0"/>
    <x v="1"/>
    <x v="0"/>
    <n v="-26409.35"/>
    <n v="-28341.17"/>
    <x v="0"/>
    <x v="0"/>
    <x v="0"/>
    <n v="29713.49"/>
    <n v="26409.35"/>
    <n v="0"/>
    <x v="0"/>
    <m/>
  </r>
  <r>
    <n v="25068"/>
    <n v="593"/>
    <d v="2001-06-06T00:00:00"/>
    <x v="25"/>
    <n v="9993887"/>
    <x v="8"/>
    <x v="0"/>
    <n v="87625.72"/>
    <n v="23190"/>
    <n v="21609.3"/>
    <n v="23190"/>
    <n v="4.0549999999999997"/>
    <n v="3.56"/>
    <x v="0"/>
    <n v="82556.399999999994"/>
    <n v="-11479.05"/>
    <n v="-10696.603499999992"/>
    <x v="1"/>
    <x v="0"/>
    <x v="1"/>
    <x v="8"/>
    <x v="0"/>
    <x v="1"/>
    <x v="0"/>
    <n v="-9486.48"/>
    <n v="-10180.41"/>
    <x v="0"/>
    <x v="0"/>
    <x v="0"/>
    <n v="21609.3"/>
    <n v="9486.48"/>
    <n v="0"/>
    <x v="0"/>
    <m/>
  </r>
  <r>
    <n v="25071"/>
    <n v="445"/>
    <d v="2001-06-06T00:00:00"/>
    <x v="25"/>
    <n v="9993440"/>
    <x v="8"/>
    <x v="0"/>
    <n v="10126.700000000001"/>
    <n v="2378"/>
    <n v="2215.91"/>
    <n v="2378"/>
    <n v="4.57"/>
    <n v="3.56"/>
    <x v="0"/>
    <n v="8465.68"/>
    <n v="-2401.7800000000002"/>
    <n v="-2238.0691000000002"/>
    <x v="1"/>
    <x v="0"/>
    <x v="1"/>
    <x v="8"/>
    <x v="0"/>
    <x v="1"/>
    <x v="0"/>
    <n v="-2113.98"/>
    <n v="-2268.61"/>
    <x v="0"/>
    <x v="0"/>
    <x v="0"/>
    <n v="2215.91"/>
    <n v="2113.98"/>
    <n v="0"/>
    <x v="0"/>
    <s v="DS #000445"/>
  </r>
  <r>
    <n v="26646"/>
    <n v="725"/>
    <d v="2001-07-09T00:00:00"/>
    <x v="25"/>
    <n v="9995438"/>
    <x v="8"/>
    <x v="0"/>
    <n v="12041.25"/>
    <n v="3116"/>
    <n v="2903.6"/>
    <n v="3116"/>
    <n v="4.1470000000000002"/>
    <n v="3.56"/>
    <x v="0"/>
    <n v="11092.96"/>
    <n v="-1829.0920000000006"/>
    <n v="-1704.4132000000004"/>
    <x v="1"/>
    <x v="0"/>
    <x v="1"/>
    <x v="8"/>
    <x v="0"/>
    <x v="1"/>
    <x v="0"/>
    <n v="-1541.81"/>
    <n v="-1654.6"/>
    <x v="0"/>
    <x v="0"/>
    <x v="0"/>
    <n v="2903.6"/>
    <n v="1541.81"/>
    <n v="0"/>
    <x v="0"/>
    <m/>
  </r>
  <r>
    <n v="26851"/>
    <n v="709"/>
    <d v="2001-07-27T00:00:00"/>
    <x v="25"/>
    <n v="9994223"/>
    <x v="8"/>
    <x v="0"/>
    <n v="48764.92"/>
    <n v="13333"/>
    <n v="12424.18"/>
    <n v="13333"/>
    <n v="3.9249999999999998"/>
    <n v="3.56"/>
    <x v="0"/>
    <n v="47465.48"/>
    <n v="-4866.5449999999973"/>
    <n v="-4534.8256999999976"/>
    <x v="1"/>
    <x v="0"/>
    <x v="1"/>
    <x v="8"/>
    <x v="0"/>
    <x v="1"/>
    <x v="0"/>
    <n v="-3839.07"/>
    <n v="-4119.8999999999996"/>
    <x v="0"/>
    <x v="2"/>
    <x v="0"/>
    <n v="12424.18"/>
    <n v="3839.07"/>
    <n v="0"/>
    <x v="0"/>
    <m/>
  </r>
  <r>
    <n v="28058"/>
    <n v="782"/>
    <d v="2001-09-10T00:00:00"/>
    <x v="25"/>
    <n v="9995718"/>
    <x v="8"/>
    <x v="0"/>
    <n v="53166.68"/>
    <n v="13715"/>
    <n v="12780.15"/>
    <n v="13715"/>
    <n v="4.1600999999999999"/>
    <n v="3.56"/>
    <x v="0"/>
    <n v="48825.4"/>
    <n v="-8230.3714999999975"/>
    <n v="-7669.3680149999982"/>
    <x v="1"/>
    <x v="0"/>
    <x v="1"/>
    <x v="8"/>
    <x v="0"/>
    <x v="1"/>
    <x v="0"/>
    <n v="-6953.68"/>
    <n v="-7462.33"/>
    <x v="0"/>
    <x v="2"/>
    <x v="0"/>
    <n v="12780.15"/>
    <n v="6953.68"/>
    <n v="0"/>
    <x v="0"/>
    <m/>
  </r>
  <r>
    <n v="28092"/>
    <n v="831"/>
    <d v="2001-09-18T00:00:00"/>
    <x v="25"/>
    <n v="9996556"/>
    <x v="8"/>
    <x v="0"/>
    <n v="252728.04"/>
    <n v="71185"/>
    <n v="66332.820000000007"/>
    <n v="71185"/>
    <n v="3.81"/>
    <n v="3.56"/>
    <x v="0"/>
    <n v="253418.6"/>
    <n v="-17796.25"/>
    <n v="-16583.205000000002"/>
    <x v="1"/>
    <x v="0"/>
    <x v="1"/>
    <x v="8"/>
    <x v="0"/>
    <x v="1"/>
    <x v="0"/>
    <n v="-12868.57"/>
    <n v="-13809.89"/>
    <x v="0"/>
    <x v="0"/>
    <x v="0"/>
    <n v="66332.820000000007"/>
    <n v="12868.57"/>
    <n v="0"/>
    <x v="0"/>
    <m/>
  </r>
  <r>
    <n v="28093"/>
    <n v="831"/>
    <d v="2001-09-18T00:00:00"/>
    <x v="25"/>
    <n v="9996556"/>
    <x v="8"/>
    <x v="0"/>
    <n v="31952.69"/>
    <n v="9000"/>
    <n v="8386.5300000000007"/>
    <n v="9000"/>
    <n v="3.81"/>
    <n v="3.56"/>
    <x v="0"/>
    <n v="32040"/>
    <n v="-2250"/>
    <n v="-2096.6325000000002"/>
    <x v="1"/>
    <x v="0"/>
    <x v="1"/>
    <x v="8"/>
    <x v="0"/>
    <x v="1"/>
    <x v="0"/>
    <n v="-1626.99"/>
    <n v="-1746"/>
    <x v="0"/>
    <x v="10"/>
    <x v="0"/>
    <n v="8386.5300000000007"/>
    <n v="1626.99"/>
    <n v="0"/>
    <x v="0"/>
    <m/>
  </r>
  <r>
    <n v="28112"/>
    <n v="825"/>
    <d v="2001-09-18T00:00:00"/>
    <x v="25"/>
    <n v="9995961"/>
    <x v="8"/>
    <x v="0"/>
    <n v="74743.740000000005"/>
    <n v="19431"/>
    <n v="18106.53"/>
    <n v="19431"/>
    <n v="4.1280000000000001"/>
    <n v="3.56"/>
    <x v="0"/>
    <n v="69174.36"/>
    <n v="-11036.808000000001"/>
    <n v="-10284.509040000001"/>
    <x v="1"/>
    <x v="0"/>
    <x v="1"/>
    <x v="8"/>
    <x v="0"/>
    <x v="1"/>
    <x v="0"/>
    <n v="-9270.5400000000009"/>
    <n v="-9948.67"/>
    <x v="0"/>
    <x v="2"/>
    <x v="0"/>
    <n v="18106.53"/>
    <n v="9270.5400000000009"/>
    <n v="0"/>
    <x v="0"/>
    <m/>
  </r>
  <r>
    <n v="28134"/>
    <n v="823"/>
    <d v="2001-09-19T00:00:00"/>
    <x v="25"/>
    <n v="9995777"/>
    <x v="8"/>
    <x v="0"/>
    <n v="160727.94"/>
    <n v="43003"/>
    <n v="40071.79"/>
    <n v="43003"/>
    <n v="4.0110000000000001"/>
    <n v="3.56"/>
    <x v="0"/>
    <n v="153090.68"/>
    <n v="-19394.353000000003"/>
    <n v="-18072.377290000004"/>
    <x v="1"/>
    <x v="0"/>
    <x v="1"/>
    <x v="8"/>
    <x v="0"/>
    <x v="1"/>
    <x v="0"/>
    <n v="-15828.36"/>
    <n v="-16986.189999999999"/>
    <x v="0"/>
    <x v="2"/>
    <x v="0"/>
    <n v="40071.79"/>
    <n v="15828.36"/>
    <n v="0"/>
    <x v="0"/>
    <m/>
  </r>
  <r>
    <n v="28136"/>
    <n v="856"/>
    <d v="2001-09-19T00:00:00"/>
    <x v="25"/>
    <n v="9996666"/>
    <x v="8"/>
    <x v="0"/>
    <n v="151222.15"/>
    <n v="44608"/>
    <n v="41567.39"/>
    <n v="44608"/>
    <n v="3.6379999999999999"/>
    <n v="3.56"/>
    <x v="0"/>
    <n v="158804.48000000001"/>
    <n v="-3479.4239999999932"/>
    <n v="-3242.2564199999938"/>
    <x v="1"/>
    <x v="0"/>
    <x v="1"/>
    <x v="8"/>
    <x v="0"/>
    <x v="1"/>
    <x v="0"/>
    <n v="-914.48"/>
    <n v="-981.38"/>
    <x v="0"/>
    <x v="0"/>
    <x v="0"/>
    <n v="41567.39"/>
    <n v="914.48"/>
    <n v="0"/>
    <x v="0"/>
    <m/>
  </r>
  <r>
    <n v="28142"/>
    <n v="856"/>
    <d v="2001-09-19T00:00:00"/>
    <x v="25"/>
    <n v="9996666"/>
    <x v="8"/>
    <x v="0"/>
    <n v="108063.77"/>
    <n v="31877"/>
    <n v="29704.17"/>
    <n v="31877"/>
    <n v="3.6379999999999999"/>
    <n v="3.56"/>
    <x v="0"/>
    <n v="113482.12"/>
    <n v="-2486.4059999999949"/>
    <n v="-2316.9252599999954"/>
    <x v="1"/>
    <x v="0"/>
    <x v="1"/>
    <x v="8"/>
    <x v="0"/>
    <x v="1"/>
    <x v="0"/>
    <n v="-653.49"/>
    <n v="-701.29"/>
    <x v="0"/>
    <x v="9"/>
    <x v="0"/>
    <n v="29704.17"/>
    <n v="653.49"/>
    <n v="0"/>
    <x v="0"/>
    <m/>
  </r>
  <r>
    <n v="28303"/>
    <n v="878"/>
    <d v="2001-09-24T00:00:00"/>
    <x v="25"/>
    <n v="9996818"/>
    <x v="8"/>
    <x v="0"/>
    <n v="30682.12"/>
    <n v="9622"/>
    <n v="8966.14"/>
    <n v="9622"/>
    <n v="3.4220000000000002"/>
    <n v="3.56"/>
    <x v="0"/>
    <n v="34254.32"/>
    <n v="1327.8359999999991"/>
    <n v="1237.327319999999"/>
    <x v="1"/>
    <x v="0"/>
    <x v="1"/>
    <x v="8"/>
    <x v="0"/>
    <x v="1"/>
    <x v="0"/>
    <n v="1739.43"/>
    <n v="1866.67"/>
    <x v="0"/>
    <x v="1"/>
    <x v="0"/>
    <n v="8966.14"/>
    <n v="-1739.43"/>
    <n v="0"/>
    <x v="0"/>
    <m/>
  </r>
  <r>
    <n v="27284"/>
    <n v="824"/>
    <d v="2001-08-20T00:00:00"/>
    <x v="26"/>
    <n v="9995964"/>
    <x v="3"/>
    <x v="0"/>
    <n v="-3016.32"/>
    <n v="260097"/>
    <n v="241305.46"/>
    <n v="260097"/>
    <n v="-1.2500000000000001E-2"/>
    <n v="-7.4999999999999997E-3"/>
    <x v="0"/>
    <n v="-1950.7275"/>
    <n v="1300.4849999999999"/>
    <n v="1206.5273000000002"/>
    <x v="0"/>
    <x v="0"/>
    <x v="0"/>
    <x v="3"/>
    <x v="0"/>
    <x v="1"/>
    <x v="0"/>
    <n v="-3016.32"/>
    <n v="-3251.21"/>
    <x v="0"/>
    <x v="2"/>
    <x v="0"/>
    <n v="0"/>
    <n v="3016.32"/>
    <n v="241305.46"/>
    <x v="0"/>
    <m/>
  </r>
  <r>
    <n v="9941"/>
    <m/>
    <d v="2000-07-07T00:00:00"/>
    <x v="26"/>
    <n v="319941"/>
    <x v="4"/>
    <x v="0"/>
    <n v="137.75"/>
    <n v="-3712"/>
    <n v="-3443.81"/>
    <n v="3712"/>
    <n v="-0.04"/>
    <n v="-4.4999999999999998E-2"/>
    <x v="0"/>
    <n v="167.04"/>
    <n v="18.559999999999999"/>
    <n v="17.219049999999992"/>
    <x v="0"/>
    <x v="0"/>
    <x v="0"/>
    <x v="4"/>
    <x v="0"/>
    <x v="0"/>
    <x v="0"/>
    <n v="77.489999999999995"/>
    <n v="83.52"/>
    <x v="0"/>
    <x v="0"/>
    <x v="0"/>
    <n v="0"/>
    <n v="-77.489999999999995"/>
    <n v="-3443.81"/>
    <x v="0"/>
    <s v="Tetco-ELA Sale Financial - N73425.A"/>
  </r>
  <r>
    <n v="9952"/>
    <m/>
    <d v="2000-07-07T00:00:00"/>
    <x v="26"/>
    <n v="319952"/>
    <x v="5"/>
    <x v="0"/>
    <n v="1310.8"/>
    <n v="3364"/>
    <n v="3120.96"/>
    <n v="3364"/>
    <n v="0.42"/>
    <n v="1.1000000000000001"/>
    <x v="0"/>
    <n v="3700.4"/>
    <n v="2287.52"/>
    <n v="2122.2528000000007"/>
    <x v="0"/>
    <x v="0"/>
    <x v="0"/>
    <x v="5"/>
    <x v="0"/>
    <x v="1"/>
    <x v="0"/>
    <n v="1934.99"/>
    <n v="2085.6799999999998"/>
    <x v="0"/>
    <x v="0"/>
    <x v="0"/>
    <n v="0"/>
    <n v="-1934.99"/>
    <n v="3120.96"/>
    <x v="0"/>
    <s v="TetcoM3 Buy Financial - N73425.8"/>
  </r>
  <r>
    <n v="27285"/>
    <n v="822"/>
    <d v="2001-08-20T00:00:00"/>
    <x v="26"/>
    <n v="9995965"/>
    <x v="6"/>
    <x v="0"/>
    <n v="4563.79"/>
    <n v="67851"/>
    <n v="62948.89"/>
    <n v="67851"/>
    <n v="7.2499999999999995E-2"/>
    <n v="0.08"/>
    <x v="0"/>
    <n v="5428.08"/>
    <n v="508.88249999999999"/>
    <n v="472.11667500000044"/>
    <x v="0"/>
    <x v="0"/>
    <x v="0"/>
    <x v="6"/>
    <x v="0"/>
    <x v="1"/>
    <x v="0"/>
    <n v="-786.86"/>
    <n v="-848.14"/>
    <x v="0"/>
    <x v="2"/>
    <x v="0"/>
    <n v="0"/>
    <n v="786.86"/>
    <n v="62948.89"/>
    <x v="0"/>
    <m/>
  </r>
  <r>
    <n v="23803"/>
    <n v="348"/>
    <d v="2001-03-19T00:00:00"/>
    <x v="26"/>
    <n v="9992816"/>
    <x v="8"/>
    <x v="0"/>
    <n v="-292382.99"/>
    <n v="-68946"/>
    <n v="-63964.78"/>
    <n v="68946"/>
    <n v="4.5709999999999997"/>
    <n v="3.45"/>
    <x v="0"/>
    <n v="-237863.7"/>
    <n v="77288.465999999971"/>
    <n v="71704.518379999965"/>
    <x v="1"/>
    <x v="0"/>
    <x v="1"/>
    <x v="8"/>
    <x v="0"/>
    <x v="0"/>
    <x v="0"/>
    <n v="66203.539999999994"/>
    <n v="71359.11"/>
    <x v="0"/>
    <x v="0"/>
    <x v="0"/>
    <n v="-63964.78"/>
    <n v="-66203.539999999994"/>
    <n v="0"/>
    <x v="0"/>
    <s v="DS #000348"/>
  </r>
  <r>
    <n v="23804"/>
    <n v="348"/>
    <d v="2001-03-19T00:00:00"/>
    <x v="26"/>
    <n v="9992816"/>
    <x v="8"/>
    <x v="0"/>
    <n v="-21203.77"/>
    <n v="-5000"/>
    <n v="-4638.76"/>
    <n v="5000"/>
    <n v="4.5709999999999997"/>
    <n v="3.45"/>
    <x v="0"/>
    <n v="-17250"/>
    <n v="5605"/>
    <n v="5200.0499599999985"/>
    <x v="1"/>
    <x v="0"/>
    <x v="1"/>
    <x v="8"/>
    <x v="0"/>
    <x v="0"/>
    <x v="0"/>
    <n v="4801.12"/>
    <n v="5175"/>
    <x v="0"/>
    <x v="2"/>
    <x v="0"/>
    <n v="-4638.76"/>
    <n v="-4801.12"/>
    <n v="0"/>
    <x v="0"/>
    <s v="DS #000348"/>
  </r>
  <r>
    <n v="24832"/>
    <n v="538"/>
    <d v="2001-05-23T00:00:00"/>
    <x v="26"/>
    <n v="9993716"/>
    <x v="8"/>
    <x v="0"/>
    <n v="-6427464.4199999999"/>
    <n v="-1600000"/>
    <n v="-1484402.87"/>
    <n v="1600000"/>
    <n v="4.33"/>
    <n v="3.45"/>
    <x v="0"/>
    <n v="-5520000"/>
    <n v="1408000"/>
    <n v="1306274.5256000001"/>
    <x v="1"/>
    <x v="0"/>
    <x v="1"/>
    <x v="8"/>
    <x v="0"/>
    <x v="0"/>
    <x v="0"/>
    <n v="1178615.8799999999"/>
    <n v="1270400"/>
    <x v="0"/>
    <x v="11"/>
    <x v="0"/>
    <n v="-1484402.87"/>
    <n v="-1178615.8799999999"/>
    <n v="0"/>
    <x v="0"/>
    <m/>
  </r>
  <r>
    <n v="27878"/>
    <n v="831"/>
    <d v="2001-08-23T00:00:00"/>
    <x v="26"/>
    <n v="9996555"/>
    <x v="8"/>
    <x v="0"/>
    <n v="-12201.9"/>
    <n v="-3452"/>
    <n v="-3202.6"/>
    <n v="3452"/>
    <n v="3.81"/>
    <n v="3.45"/>
    <x v="0"/>
    <n v="-11909.4"/>
    <n v="1242.72"/>
    <n v="1152.9359999999995"/>
    <x v="1"/>
    <x v="0"/>
    <x v="1"/>
    <x v="8"/>
    <x v="0"/>
    <x v="0"/>
    <x v="0"/>
    <n v="877.51"/>
    <n v="945.85"/>
    <x v="0"/>
    <x v="9"/>
    <x v="0"/>
    <n v="-3202.6"/>
    <n v="-877.51"/>
    <n v="0"/>
    <x v="0"/>
    <m/>
  </r>
  <r>
    <n v="28304"/>
    <n v="878"/>
    <d v="2001-09-24T00:00:00"/>
    <x v="26"/>
    <n v="9996818"/>
    <x v="8"/>
    <x v="0"/>
    <n v="-136978.81"/>
    <n v="-44633"/>
    <n v="-41408.35"/>
    <n v="44633"/>
    <n v="3.3079999999999998"/>
    <n v="3.45"/>
    <x v="0"/>
    <n v="-153983.85"/>
    <n v="-6337.8860000000159"/>
    <n v="-5879.9857000000138"/>
    <x v="1"/>
    <x v="0"/>
    <x v="1"/>
    <x v="8"/>
    <x v="0"/>
    <x v="0"/>
    <x v="0"/>
    <n v="-9441.1"/>
    <n v="-10176.32"/>
    <x v="0"/>
    <x v="2"/>
    <x v="0"/>
    <n v="-41408.35"/>
    <n v="9441.1"/>
    <n v="0"/>
    <x v="0"/>
    <m/>
  </r>
  <r>
    <n v="22575"/>
    <n v="295"/>
    <d v="2001-02-16T00:00:00"/>
    <x v="26"/>
    <n v="9991566"/>
    <x v="8"/>
    <x v="0"/>
    <n v="332135.14"/>
    <n v="80000"/>
    <n v="74220.14"/>
    <n v="80000"/>
    <n v="4.4749999999999996"/>
    <n v="3.48"/>
    <x v="0"/>
    <n v="278400"/>
    <n v="-79600"/>
    <n v="-73849.039299999975"/>
    <x v="1"/>
    <x v="0"/>
    <x v="1"/>
    <x v="8"/>
    <x v="0"/>
    <x v="1"/>
    <x v="0"/>
    <n v="-69692.710000000006"/>
    <n v="-75120"/>
    <x v="0"/>
    <x v="0"/>
    <x v="0"/>
    <n v="74220.14"/>
    <n v="69692.710000000006"/>
    <n v="0"/>
    <x v="0"/>
    <s v="DS #000295"/>
  </r>
  <r>
    <n v="24224"/>
    <n v="412"/>
    <d v="2001-04-18T00:00:00"/>
    <x v="26"/>
    <n v="9993198"/>
    <x v="8"/>
    <x v="0"/>
    <n v="61654.04"/>
    <n v="15401"/>
    <n v="14288.31"/>
    <n v="15401"/>
    <n v="4.3150000000000004"/>
    <n v="3.48"/>
    <x v="0"/>
    <n v="53595.48"/>
    <n v="-12859.835000000006"/>
    <n v="-11930.738850000005"/>
    <x v="1"/>
    <x v="0"/>
    <x v="1"/>
    <x v="8"/>
    <x v="0"/>
    <x v="1"/>
    <x v="0"/>
    <n v="-11130.59"/>
    <n v="-11997.38"/>
    <x v="0"/>
    <x v="2"/>
    <x v="0"/>
    <n v="14288.31"/>
    <n v="11130.59"/>
    <n v="0"/>
    <x v="0"/>
    <s v="DS#000412"/>
  </r>
  <r>
    <n v="24455"/>
    <n v="438"/>
    <d v="2001-04-26T00:00:00"/>
    <x v="26"/>
    <n v="9993420"/>
    <x v="8"/>
    <x v="0"/>
    <n v="11142.72"/>
    <n v="2713"/>
    <n v="2516.9899999999998"/>
    <n v="2713"/>
    <n v="4.4269999999999996"/>
    <n v="3.48"/>
    <x v="0"/>
    <n v="9441.24"/>
    <n v="-2569.2109999999989"/>
    <n v="-2383.5895299999988"/>
    <x v="1"/>
    <x v="0"/>
    <x v="1"/>
    <x v="8"/>
    <x v="0"/>
    <x v="1"/>
    <x v="0"/>
    <n v="-2242.64"/>
    <n v="-2417.2800000000002"/>
    <x v="0"/>
    <x v="0"/>
    <x v="0"/>
    <n v="2516.9899999999998"/>
    <n v="2242.64"/>
    <n v="0"/>
    <x v="0"/>
    <s v="DS #000438"/>
  </r>
  <r>
    <n v="24870"/>
    <n v="549"/>
    <d v="2001-05-24T00:00:00"/>
    <x v="26"/>
    <n v="9993754"/>
    <x v="8"/>
    <x v="0"/>
    <n v="100374.42"/>
    <n v="24691"/>
    <n v="22907.119999999999"/>
    <n v="24691"/>
    <n v="4.3818000000000001"/>
    <n v="3.48"/>
    <x v="0"/>
    <n v="85924.68"/>
    <n v="-22266.343800000002"/>
    <n v="-20657.640816000003"/>
    <x v="1"/>
    <x v="0"/>
    <x v="1"/>
    <x v="8"/>
    <x v="0"/>
    <x v="1"/>
    <x v="0"/>
    <n v="-19374.84"/>
    <n v="-20883.650000000001"/>
    <x v="0"/>
    <x v="0"/>
    <x v="0"/>
    <n v="22907.119999999999"/>
    <n v="19374.84"/>
    <n v="0"/>
    <x v="0"/>
    <m/>
  </r>
  <r>
    <n v="25068"/>
    <n v="593"/>
    <d v="2001-06-06T00:00:00"/>
    <x v="26"/>
    <n v="9993887"/>
    <x v="8"/>
    <x v="0"/>
    <n v="76918.539999999994"/>
    <n v="20446"/>
    <n v="18968.810000000001"/>
    <n v="20446"/>
    <n v="4.0549999999999997"/>
    <n v="3.48"/>
    <x v="0"/>
    <n v="71152.08"/>
    <n v="-11756.45"/>
    <n v="-10907.065749999996"/>
    <x v="1"/>
    <x v="0"/>
    <x v="1"/>
    <x v="8"/>
    <x v="0"/>
    <x v="1"/>
    <x v="0"/>
    <n v="-9844.81"/>
    <n v="-10611.47"/>
    <x v="0"/>
    <x v="0"/>
    <x v="0"/>
    <n v="18968.810000000001"/>
    <n v="9844.81"/>
    <n v="0"/>
    <x v="0"/>
    <m/>
  </r>
  <r>
    <n v="25071"/>
    <n v="445"/>
    <d v="2001-06-06T00:00:00"/>
    <x v="26"/>
    <n v="9993440"/>
    <x v="8"/>
    <x v="0"/>
    <n v="8735.9"/>
    <n v="2116"/>
    <n v="1963.12"/>
    <n v="2116"/>
    <n v="4.45"/>
    <n v="3.48"/>
    <x v="0"/>
    <n v="7363.68"/>
    <n v="-2052.52"/>
    <n v="-1904.2264000000002"/>
    <x v="1"/>
    <x v="0"/>
    <x v="1"/>
    <x v="8"/>
    <x v="0"/>
    <x v="1"/>
    <x v="0"/>
    <n v="-1794.29"/>
    <n v="-1934.02"/>
    <x v="0"/>
    <x v="0"/>
    <x v="0"/>
    <n v="1963.12"/>
    <n v="1794.29"/>
    <n v="0"/>
    <x v="0"/>
    <s v="DS #000445"/>
  </r>
  <r>
    <n v="26646"/>
    <n v="725"/>
    <d v="2001-07-09T00:00:00"/>
    <x v="26"/>
    <n v="9995438"/>
    <x v="8"/>
    <x v="0"/>
    <n v="9860.61"/>
    <n v="2638"/>
    <n v="2447.41"/>
    <n v="2638"/>
    <n v="4.0289999999999999"/>
    <n v="3.48"/>
    <x v="0"/>
    <n v="9180.24"/>
    <n v="-1448.2619999999997"/>
    <n v="-1343.6280899999997"/>
    <x v="1"/>
    <x v="0"/>
    <x v="1"/>
    <x v="8"/>
    <x v="0"/>
    <x v="1"/>
    <x v="0"/>
    <n v="-1206.57"/>
    <n v="-1300.53"/>
    <x v="0"/>
    <x v="0"/>
    <x v="0"/>
    <n v="2447.41"/>
    <n v="1206.57"/>
    <n v="0"/>
    <x v="0"/>
    <m/>
  </r>
  <r>
    <n v="26851"/>
    <n v="709"/>
    <d v="2001-07-27T00:00:00"/>
    <x v="26"/>
    <n v="9994223"/>
    <x v="8"/>
    <x v="0"/>
    <n v="32112.5"/>
    <n v="9092"/>
    <n v="8435.1200000000008"/>
    <n v="9092"/>
    <n v="3.8069999999999999"/>
    <n v="3.48"/>
    <x v="0"/>
    <n v="31640.16"/>
    <n v="-2973.0839999999998"/>
    <n v="-2758.28424"/>
    <x v="1"/>
    <x v="0"/>
    <x v="1"/>
    <x v="8"/>
    <x v="0"/>
    <x v="1"/>
    <x v="0"/>
    <n v="-2285.92"/>
    <n v="-2463.9299999999998"/>
    <x v="0"/>
    <x v="2"/>
    <x v="0"/>
    <n v="8435.1200000000008"/>
    <n v="2285.92"/>
    <n v="0"/>
    <x v="0"/>
    <m/>
  </r>
  <r>
    <n v="28058"/>
    <n v="782"/>
    <d v="2001-09-10T00:00:00"/>
    <x v="26"/>
    <n v="9995718"/>
    <x v="8"/>
    <x v="0"/>
    <n v="43659.7"/>
    <n v="11628"/>
    <n v="10787.9"/>
    <n v="11628"/>
    <n v="4.0471000000000004"/>
    <n v="3.48"/>
    <x v="0"/>
    <n v="40465.440000000002"/>
    <n v="-6594.2388000000046"/>
    <n v="-6117.8180900000043"/>
    <x v="1"/>
    <x v="0"/>
    <x v="1"/>
    <x v="8"/>
    <x v="0"/>
    <x v="1"/>
    <x v="0"/>
    <n v="-5513.69"/>
    <n v="-5943.07"/>
    <x v="0"/>
    <x v="2"/>
    <x v="0"/>
    <n v="10787.9"/>
    <n v="5513.69"/>
    <n v="0"/>
    <x v="0"/>
    <m/>
  </r>
  <r>
    <n v="28092"/>
    <n v="831"/>
    <d v="2001-09-18T00:00:00"/>
    <x v="26"/>
    <n v="9996556"/>
    <x v="8"/>
    <x v="0"/>
    <n v="195569.78"/>
    <n v="55328"/>
    <n v="51330.65"/>
    <n v="55328"/>
    <n v="3.81"/>
    <n v="3.48"/>
    <x v="0"/>
    <n v="192541.44"/>
    <n v="-18258.240000000002"/>
    <n v="-16939.114500000003"/>
    <x v="1"/>
    <x v="0"/>
    <x v="1"/>
    <x v="8"/>
    <x v="0"/>
    <x v="1"/>
    <x v="0"/>
    <n v="-14064.6"/>
    <n v="-15159.87"/>
    <x v="0"/>
    <x v="0"/>
    <x v="0"/>
    <n v="51330.65"/>
    <n v="14064.6"/>
    <n v="0"/>
    <x v="0"/>
    <m/>
  </r>
  <r>
    <n v="28093"/>
    <n v="831"/>
    <d v="2001-09-18T00:00:00"/>
    <x v="26"/>
    <n v="9996556"/>
    <x v="8"/>
    <x v="0"/>
    <n v="14138.94"/>
    <n v="4000"/>
    <n v="3711.01"/>
    <n v="4000"/>
    <n v="3.81"/>
    <n v="3.48"/>
    <x v="0"/>
    <n v="13920"/>
    <n v="-1320"/>
    <n v="-1224.6333000000004"/>
    <x v="1"/>
    <x v="0"/>
    <x v="1"/>
    <x v="8"/>
    <x v="0"/>
    <x v="1"/>
    <x v="0"/>
    <n v="-1016.82"/>
    <n v="-1096"/>
    <x v="0"/>
    <x v="10"/>
    <x v="0"/>
    <n v="3711.01"/>
    <n v="1016.82"/>
    <n v="0"/>
    <x v="0"/>
    <m/>
  </r>
  <r>
    <n v="28112"/>
    <n v="825"/>
    <d v="2001-09-18T00:00:00"/>
    <x v="26"/>
    <n v="9995961"/>
    <x v="8"/>
    <x v="0"/>
    <n v="69739.08"/>
    <n v="18699"/>
    <n v="17348.03"/>
    <n v="18699"/>
    <n v="4.0199999999999996"/>
    <n v="3.48"/>
    <x v="0"/>
    <n v="65072.52"/>
    <n v="-10097.459999999999"/>
    <n v="-9367.9361999999928"/>
    <x v="1"/>
    <x v="0"/>
    <x v="1"/>
    <x v="8"/>
    <x v="0"/>
    <x v="1"/>
    <x v="0"/>
    <n v="-8396.4500000000007"/>
    <n v="-9050.32"/>
    <x v="0"/>
    <x v="2"/>
    <x v="0"/>
    <n v="17348.03"/>
    <n v="8396.4500000000007"/>
    <n v="0"/>
    <x v="0"/>
    <m/>
  </r>
  <r>
    <n v="28113"/>
    <n v="825"/>
    <d v="2001-09-18T00:00:00"/>
    <x v="26"/>
    <n v="9995961"/>
    <x v="8"/>
    <x v="0"/>
    <n v="12255.34"/>
    <n v="3286"/>
    <n v="3048.59"/>
    <n v="3286"/>
    <n v="4.0199999999999996"/>
    <n v="3.48"/>
    <x v="0"/>
    <n v="11435.28"/>
    <n v="-1774.44"/>
    <n v="-1646.2385999999988"/>
    <x v="1"/>
    <x v="0"/>
    <x v="1"/>
    <x v="8"/>
    <x v="0"/>
    <x v="1"/>
    <x v="0"/>
    <n v="-1475.52"/>
    <n v="-1590.42"/>
    <x v="0"/>
    <x v="9"/>
    <x v="0"/>
    <n v="3048.59"/>
    <n v="1475.52"/>
    <n v="0"/>
    <x v="0"/>
    <m/>
  </r>
  <r>
    <n v="28134"/>
    <n v="823"/>
    <d v="2001-09-19T00:00:00"/>
    <x v="26"/>
    <n v="9995777"/>
    <x v="8"/>
    <x v="0"/>
    <n v="133932.5"/>
    <n v="37035"/>
    <n v="34359.29"/>
    <n v="37035"/>
    <n v="3.8980000000000001"/>
    <n v="3.48"/>
    <x v="0"/>
    <n v="128881.8"/>
    <n v="-15480.63"/>
    <n v="-14362.183220000006"/>
    <x v="1"/>
    <x v="0"/>
    <x v="1"/>
    <x v="8"/>
    <x v="0"/>
    <x v="1"/>
    <x v="0"/>
    <n v="-12438.06"/>
    <n v="-13406.67"/>
    <x v="0"/>
    <x v="2"/>
    <x v="0"/>
    <n v="34359.29"/>
    <n v="12438.06"/>
    <n v="0"/>
    <x v="0"/>
    <m/>
  </r>
  <r>
    <n v="28136"/>
    <n v="856"/>
    <d v="2001-09-19T00:00:00"/>
    <x v="26"/>
    <n v="9996666"/>
    <x v="8"/>
    <x v="0"/>
    <n v="133855.66"/>
    <n v="40942"/>
    <n v="37984.01"/>
    <n v="40942"/>
    <n v="3.524"/>
    <n v="3.48"/>
    <x v="0"/>
    <n v="142478.16"/>
    <n v="-1801.4480000000017"/>
    <n v="-1671.2964400000017"/>
    <x v="1"/>
    <x v="0"/>
    <x v="1"/>
    <x v="8"/>
    <x v="0"/>
    <x v="1"/>
    <x v="0"/>
    <n v="455.81"/>
    <n v="491.3"/>
    <x v="0"/>
    <x v="0"/>
    <x v="0"/>
    <n v="37984.01"/>
    <n v="-455.81"/>
    <n v="0"/>
    <x v="0"/>
    <m/>
  </r>
  <r>
    <n v="28142"/>
    <n v="856"/>
    <d v="2001-09-19T00:00:00"/>
    <x v="26"/>
    <n v="9996666"/>
    <x v="8"/>
    <x v="0"/>
    <n v="67673.259999999995"/>
    <n v="20699"/>
    <n v="19203.53"/>
    <n v="20699"/>
    <n v="3.524"/>
    <n v="3.48"/>
    <x v="0"/>
    <n v="72032.52"/>
    <n v="-910.75600000000077"/>
    <n v="-844.95532000000071"/>
    <x v="1"/>
    <x v="0"/>
    <x v="1"/>
    <x v="8"/>
    <x v="0"/>
    <x v="1"/>
    <x v="0"/>
    <n v="230.44"/>
    <n v="248.39"/>
    <x v="0"/>
    <x v="9"/>
    <x v="0"/>
    <n v="19203.53"/>
    <n v="-230.44"/>
    <n v="0"/>
    <x v="0"/>
    <m/>
  </r>
  <r>
    <n v="28303"/>
    <n v="878"/>
    <d v="2001-09-24T00:00:00"/>
    <x v="26"/>
    <n v="9996818"/>
    <x v="8"/>
    <x v="0"/>
    <n v="24950.99"/>
    <n v="8130"/>
    <n v="7542.62"/>
    <n v="8130"/>
    <n v="3.3079999999999998"/>
    <n v="3.48"/>
    <x v="0"/>
    <n v="28292.400000000001"/>
    <n v="1398.36"/>
    <n v="1297.330640000001"/>
    <x v="1"/>
    <x v="0"/>
    <x v="1"/>
    <x v="8"/>
    <x v="0"/>
    <x v="1"/>
    <x v="0"/>
    <n v="1719.72"/>
    <n v="1853.64"/>
    <x v="0"/>
    <x v="1"/>
    <x v="0"/>
    <n v="7542.62"/>
    <n v="-1719.72"/>
    <n v="0"/>
    <x v="0"/>
    <m/>
  </r>
  <r>
    <n v="27284"/>
    <n v="824"/>
    <d v="2001-08-20T00:00:00"/>
    <x v="27"/>
    <n v="9995964"/>
    <x v="3"/>
    <x v="0"/>
    <n v="-2140.54"/>
    <n v="185359"/>
    <n v="171243.43"/>
    <n v="185359"/>
    <n v="-1.2500000000000001E-2"/>
    <n v="-7.4999999999999997E-3"/>
    <x v="0"/>
    <n v="-1390.1924999999999"/>
    <n v="926.79499999999996"/>
    <n v="856.21715000000017"/>
    <x v="0"/>
    <x v="0"/>
    <x v="0"/>
    <x v="3"/>
    <x v="0"/>
    <x v="1"/>
    <x v="0"/>
    <n v="-2140.54"/>
    <n v="-2316.9899999999998"/>
    <x v="0"/>
    <x v="2"/>
    <x v="0"/>
    <n v="0"/>
    <n v="2140.54"/>
    <n v="171243.43"/>
    <x v="0"/>
    <m/>
  </r>
  <r>
    <n v="9941"/>
    <m/>
    <d v="2000-07-07T00:00:00"/>
    <x v="27"/>
    <n v="319941"/>
    <x v="4"/>
    <x v="0"/>
    <n v="146.63"/>
    <n v="-3968"/>
    <n v="-3665.83"/>
    <n v="3968"/>
    <n v="-0.04"/>
    <n v="-4.4999999999999998E-2"/>
    <x v="0"/>
    <n v="178.56"/>
    <n v="19.84"/>
    <n v="18.329149999999991"/>
    <x v="0"/>
    <x v="0"/>
    <x v="0"/>
    <x v="4"/>
    <x v="0"/>
    <x v="0"/>
    <x v="0"/>
    <n v="82.48"/>
    <n v="89.28"/>
    <x v="0"/>
    <x v="0"/>
    <x v="0"/>
    <n v="0"/>
    <n v="-82.48"/>
    <n v="-3665.83"/>
    <x v="0"/>
    <s v="Tetco-ELA Sale Financial - N73425.A"/>
  </r>
  <r>
    <n v="9952"/>
    <m/>
    <d v="2000-07-07T00:00:00"/>
    <x v="27"/>
    <n v="319952"/>
    <x v="5"/>
    <x v="0"/>
    <n v="1395.31"/>
    <n v="3596"/>
    <n v="3322.16"/>
    <n v="3596"/>
    <n v="0.42"/>
    <n v="0.55000000000000004"/>
    <x v="0"/>
    <n v="1977.8"/>
    <n v="467.48"/>
    <n v="431.88080000000019"/>
    <x v="0"/>
    <x v="0"/>
    <x v="0"/>
    <x v="5"/>
    <x v="0"/>
    <x v="1"/>
    <x v="0"/>
    <n v="398.66"/>
    <n v="431.52"/>
    <x v="0"/>
    <x v="0"/>
    <x v="0"/>
    <n v="0"/>
    <n v="-398.66"/>
    <n v="3322.16"/>
    <x v="0"/>
    <s v="TetcoM3 Buy Financial - N73425.8"/>
  </r>
  <r>
    <n v="27285"/>
    <n v="822"/>
    <d v="2001-08-20T00:00:00"/>
    <x v="27"/>
    <n v="9995965"/>
    <x v="6"/>
    <x v="0"/>
    <n v="3238.7"/>
    <n v="48354"/>
    <n v="44671.72"/>
    <n v="48354"/>
    <n v="7.2499999999999995E-2"/>
    <n v="0.08"/>
    <x v="0"/>
    <n v="3868.32"/>
    <n v="362.65499999999997"/>
    <n v="335.03790000000032"/>
    <x v="0"/>
    <x v="0"/>
    <x v="0"/>
    <x v="6"/>
    <x v="0"/>
    <x v="1"/>
    <x v="0"/>
    <n v="-558.4"/>
    <n v="-604.41999999999996"/>
    <x v="0"/>
    <x v="2"/>
    <x v="0"/>
    <n v="0"/>
    <n v="558.4"/>
    <n v="44671.72"/>
    <x v="0"/>
    <m/>
  </r>
  <r>
    <n v="23803"/>
    <n v="348"/>
    <d v="2001-03-19T00:00:00"/>
    <x v="27"/>
    <n v="9992816"/>
    <x v="8"/>
    <x v="0"/>
    <n v="-211993.60000000001"/>
    <n v="-51787"/>
    <n v="-47843.29"/>
    <n v="51787"/>
    <n v="4.431"/>
    <n v="3.32"/>
    <x v="0"/>
    <n v="-171932.84"/>
    <n v="57535.357000000011"/>
    <n v="53153.89519000001"/>
    <x v="1"/>
    <x v="0"/>
    <x v="1"/>
    <x v="8"/>
    <x v="0"/>
    <x v="0"/>
    <x v="0"/>
    <n v="49039.37"/>
    <n v="53081.68"/>
    <x v="0"/>
    <x v="0"/>
    <x v="0"/>
    <n v="-47843.29"/>
    <n v="-49039.37"/>
    <n v="0"/>
    <x v="0"/>
    <s v="DS #000348"/>
  </r>
  <r>
    <n v="23804"/>
    <n v="348"/>
    <d v="2001-03-19T00:00:00"/>
    <x v="27"/>
    <n v="9992816"/>
    <x v="8"/>
    <x v="0"/>
    <n v="-16374.27"/>
    <n v="-4000"/>
    <n v="-3695.39"/>
    <n v="4000"/>
    <n v="4.431"/>
    <n v="3.32"/>
    <x v="0"/>
    <n v="-13280"/>
    <n v="4444"/>
    <n v="4105.5782900000004"/>
    <x v="1"/>
    <x v="0"/>
    <x v="1"/>
    <x v="8"/>
    <x v="0"/>
    <x v="0"/>
    <x v="0"/>
    <n v="3787.77"/>
    <n v="4100"/>
    <x v="0"/>
    <x v="2"/>
    <x v="0"/>
    <n v="-3695.39"/>
    <n v="-3787.77"/>
    <n v="0"/>
    <x v="0"/>
    <s v="DS #000348"/>
  </r>
  <r>
    <n v="24832"/>
    <n v="538"/>
    <d v="2001-05-23T00:00:00"/>
    <x v="27"/>
    <n v="9993716"/>
    <x v="8"/>
    <x v="0"/>
    <n v="-4000259.23"/>
    <n v="-1000000"/>
    <n v="-923847.4"/>
    <n v="1000000"/>
    <n v="4.33"/>
    <n v="3.32"/>
    <x v="0"/>
    <n v="-3320000"/>
    <n v="1010000"/>
    <n v="933085.87400000019"/>
    <x v="1"/>
    <x v="0"/>
    <x v="1"/>
    <x v="8"/>
    <x v="0"/>
    <x v="0"/>
    <x v="0"/>
    <n v="853634.99"/>
    <n v="924000"/>
    <x v="0"/>
    <x v="11"/>
    <x v="0"/>
    <n v="-923847.4"/>
    <n v="-853634.99"/>
    <n v="0"/>
    <x v="0"/>
    <m/>
  </r>
  <r>
    <n v="27878"/>
    <n v="831"/>
    <d v="2001-08-23T00:00:00"/>
    <x v="27"/>
    <n v="9996555"/>
    <x v="8"/>
    <x v="0"/>
    <n v="-24128.63"/>
    <n v="-6855"/>
    <n v="-6332.97"/>
    <n v="6855"/>
    <n v="3.81"/>
    <n v="3.32"/>
    <x v="0"/>
    <n v="-22758.6"/>
    <n v="3358.95"/>
    <n v="3103.1553000000013"/>
    <x v="1"/>
    <x v="0"/>
    <x v="1"/>
    <x v="8"/>
    <x v="0"/>
    <x v="0"/>
    <x v="0"/>
    <n v="2558.52"/>
    <n v="2769.42"/>
    <x v="0"/>
    <x v="9"/>
    <x v="0"/>
    <n v="-6332.97"/>
    <n v="-2558.52"/>
    <n v="0"/>
    <x v="0"/>
    <m/>
  </r>
  <r>
    <n v="28304"/>
    <n v="878"/>
    <d v="2001-09-24T00:00:00"/>
    <x v="27"/>
    <n v="9996818"/>
    <x v="8"/>
    <x v="0"/>
    <n v="-90348.02"/>
    <n v="-30792"/>
    <n v="-28447.11"/>
    <n v="30792"/>
    <n v="3.1760000000000002"/>
    <n v="3.32"/>
    <x v="0"/>
    <n v="-102229.44"/>
    <n v="-4434.0479999999907"/>
    <n v="-4096.3838399999913"/>
    <x v="1"/>
    <x v="0"/>
    <x v="1"/>
    <x v="8"/>
    <x v="0"/>
    <x v="0"/>
    <x v="0"/>
    <n v="-6542.84"/>
    <n v="-7082.16"/>
    <x v="0"/>
    <x v="2"/>
    <x v="0"/>
    <n v="-28447.11"/>
    <n v="6542.84"/>
    <n v="0"/>
    <x v="0"/>
    <m/>
  </r>
  <r>
    <n v="22575"/>
    <n v="295"/>
    <d v="2001-02-16T00:00:00"/>
    <x v="27"/>
    <n v="9991566"/>
    <x v="8"/>
    <x v="0"/>
    <n v="248053.03"/>
    <n v="60000"/>
    <n v="55430.84"/>
    <n v="60000"/>
    <n v="4.4749999999999996"/>
    <n v="3.35"/>
    <x v="0"/>
    <n v="201000"/>
    <n v="-67500"/>
    <n v="-62359.694999999971"/>
    <x v="1"/>
    <x v="0"/>
    <x v="1"/>
    <x v="8"/>
    <x v="0"/>
    <x v="1"/>
    <x v="0"/>
    <n v="-59255.57"/>
    <n v="-64140"/>
    <x v="0"/>
    <x v="0"/>
    <x v="0"/>
    <n v="55430.84"/>
    <n v="59255.57"/>
    <n v="0"/>
    <x v="0"/>
    <s v="DS #000295"/>
  </r>
  <r>
    <n v="24224"/>
    <n v="412"/>
    <d v="2001-04-18T00:00:00"/>
    <x v="27"/>
    <n v="9993198"/>
    <x v="8"/>
    <x v="0"/>
    <n v="43719.81"/>
    <n v="11335"/>
    <n v="10471.81"/>
    <n v="11335"/>
    <n v="4.1749999999999998"/>
    <n v="3.35"/>
    <x v="0"/>
    <n v="37972.25"/>
    <n v="-9351.3749999999964"/>
    <n v="-8639.2432499999959"/>
    <x v="1"/>
    <x v="0"/>
    <x v="1"/>
    <x v="8"/>
    <x v="0"/>
    <x v="1"/>
    <x v="0"/>
    <n v="-8052.82"/>
    <n v="-8716.6200000000008"/>
    <x v="0"/>
    <x v="2"/>
    <x v="0"/>
    <n v="10471.81"/>
    <n v="8052.82"/>
    <n v="0"/>
    <x v="0"/>
    <s v="DS#000412"/>
  </r>
  <r>
    <n v="24455"/>
    <n v="438"/>
    <d v="2001-04-26T00:00:00"/>
    <x v="27"/>
    <n v="9993420"/>
    <x v="8"/>
    <x v="0"/>
    <n v="16796.580000000002"/>
    <n v="4240"/>
    <n v="3917.11"/>
    <n v="4240"/>
    <n v="4.2880000000000003"/>
    <n v="3.35"/>
    <x v="0"/>
    <n v="14204"/>
    <n v="-3977.12"/>
    <n v="-3674.2491800000007"/>
    <x v="1"/>
    <x v="0"/>
    <x v="1"/>
    <x v="8"/>
    <x v="0"/>
    <x v="1"/>
    <x v="0"/>
    <n v="-3454.89"/>
    <n v="-3739.68"/>
    <x v="0"/>
    <x v="0"/>
    <x v="0"/>
    <n v="3917.11"/>
    <n v="3454.89"/>
    <n v="0"/>
    <x v="0"/>
    <s v="DS #000438"/>
  </r>
  <r>
    <n v="24870"/>
    <n v="549"/>
    <d v="2001-05-24T00:00:00"/>
    <x v="27"/>
    <n v="9993754"/>
    <x v="8"/>
    <x v="0"/>
    <n v="70653.16"/>
    <n v="18072"/>
    <n v="16695.77"/>
    <n v="18072"/>
    <n v="4.2317999999999998"/>
    <n v="3.35"/>
    <x v="0"/>
    <n v="60541.2"/>
    <n v="-15935.889599999995"/>
    <n v="-14722.329985999995"/>
    <x v="1"/>
    <x v="0"/>
    <x v="1"/>
    <x v="8"/>
    <x v="0"/>
    <x v="1"/>
    <x v="0"/>
    <n v="-13787.37"/>
    <n v="-14923.86"/>
    <x v="0"/>
    <x v="0"/>
    <x v="0"/>
    <n v="16695.77"/>
    <n v="13787.37"/>
    <n v="0"/>
    <x v="0"/>
    <m/>
  </r>
  <r>
    <n v="25068"/>
    <n v="593"/>
    <d v="2001-06-06T00:00:00"/>
    <x v="27"/>
    <n v="9993887"/>
    <x v="8"/>
    <x v="0"/>
    <n v="69001.279999999999"/>
    <n v="18419"/>
    <n v="17016.349999999999"/>
    <n v="18419"/>
    <n v="4.0549999999999997"/>
    <n v="3.35"/>
    <x v="0"/>
    <n v="61703.65"/>
    <n v="-12985.394999999993"/>
    <n v="-11996.526749999992"/>
    <x v="1"/>
    <x v="0"/>
    <x v="1"/>
    <x v="8"/>
    <x v="0"/>
    <x v="1"/>
    <x v="0"/>
    <n v="-11043.61"/>
    <n v="-11953.93"/>
    <x v="0"/>
    <x v="0"/>
    <x v="0"/>
    <n v="17016.349999999999"/>
    <n v="11043.61"/>
    <n v="0"/>
    <x v="0"/>
    <m/>
  </r>
  <r>
    <n v="25071"/>
    <n v="445"/>
    <d v="2001-06-06T00:00:00"/>
    <x v="27"/>
    <n v="9993440"/>
    <x v="8"/>
    <x v="0"/>
    <n v="7849.91"/>
    <n v="1971"/>
    <n v="1820.9"/>
    <n v="1971"/>
    <n v="4.3109999999999999"/>
    <n v="3.35"/>
    <x v="0"/>
    <n v="6602.85"/>
    <n v="-1894.1309999999996"/>
    <n v="-1749.8848999999998"/>
    <x v="1"/>
    <x v="0"/>
    <x v="1"/>
    <x v="8"/>
    <x v="0"/>
    <x v="1"/>
    <x v="0"/>
    <n v="-1647.92"/>
    <n v="-1783.75"/>
    <x v="0"/>
    <x v="0"/>
    <x v="0"/>
    <n v="1820.9"/>
    <n v="1647.92"/>
    <n v="0"/>
    <x v="0"/>
    <s v="DS #000445"/>
  </r>
  <r>
    <n v="26646"/>
    <n v="725"/>
    <d v="2001-07-09T00:00:00"/>
    <x v="27"/>
    <n v="9995438"/>
    <x v="8"/>
    <x v="0"/>
    <n v="9239.43"/>
    <n v="2567"/>
    <n v="2371.52"/>
    <n v="2567"/>
    <n v="3.8959999999999999"/>
    <n v="3.35"/>
    <x v="0"/>
    <n v="8599.4500000000007"/>
    <n v="-1401.5819999999994"/>
    <n v="-1294.8499199999997"/>
    <x v="1"/>
    <x v="0"/>
    <x v="1"/>
    <x v="8"/>
    <x v="0"/>
    <x v="1"/>
    <x v="0"/>
    <n v="-1162.04"/>
    <n v="-1257.83"/>
    <x v="0"/>
    <x v="0"/>
    <x v="0"/>
    <n v="2371.52"/>
    <n v="1162.04"/>
    <n v="0"/>
    <x v="0"/>
    <m/>
  </r>
  <r>
    <n v="26851"/>
    <n v="709"/>
    <d v="2001-07-27T00:00:00"/>
    <x v="27"/>
    <n v="9994223"/>
    <x v="8"/>
    <x v="0"/>
    <n v="23277.53"/>
    <n v="6858"/>
    <n v="6335.75"/>
    <n v="6858"/>
    <n v="3.6739999999999999"/>
    <n v="3.35"/>
    <x v="0"/>
    <n v="22974.3"/>
    <n v="-2221.9919999999988"/>
    <n v="-2052.782999999999"/>
    <x v="1"/>
    <x v="0"/>
    <x v="1"/>
    <x v="8"/>
    <x v="0"/>
    <x v="1"/>
    <x v="0"/>
    <n v="-1697.98"/>
    <n v="-1837.94"/>
    <x v="0"/>
    <x v="2"/>
    <x v="0"/>
    <n v="6335.75"/>
    <n v="1697.98"/>
    <n v="0"/>
    <x v="0"/>
    <m/>
  </r>
  <r>
    <n v="28058"/>
    <n v="782"/>
    <d v="2001-09-10T00:00:00"/>
    <x v="27"/>
    <n v="9995718"/>
    <x v="8"/>
    <x v="0"/>
    <n v="32667.22"/>
    <n v="9034"/>
    <n v="8346.0400000000009"/>
    <n v="9034"/>
    <n v="3.9140999999999999"/>
    <n v="3.35"/>
    <x v="0"/>
    <n v="30263.9"/>
    <n v="-5096.0793999999987"/>
    <n v="-4708.0011639999993"/>
    <x v="1"/>
    <x v="0"/>
    <x v="1"/>
    <x v="8"/>
    <x v="0"/>
    <x v="1"/>
    <x v="0"/>
    <n v="-4240.62"/>
    <n v="-4590.18"/>
    <x v="0"/>
    <x v="2"/>
    <x v="0"/>
    <n v="8346.0400000000009"/>
    <n v="4240.62"/>
    <n v="0"/>
    <x v="0"/>
    <m/>
  </r>
  <r>
    <n v="28092"/>
    <n v="831"/>
    <d v="2001-09-18T00:00:00"/>
    <x v="27"/>
    <n v="9996556"/>
    <x v="8"/>
    <x v="0"/>
    <n v="159488.31"/>
    <n v="45311"/>
    <n v="41860.449999999997"/>
    <n v="45311"/>
    <n v="3.81"/>
    <n v="3.35"/>
    <x v="0"/>
    <n v="151791.85"/>
    <n v="-20843.060000000001"/>
    <n v="-19255.806999999997"/>
    <x v="1"/>
    <x v="0"/>
    <x v="1"/>
    <x v="8"/>
    <x v="0"/>
    <x v="1"/>
    <x v="0"/>
    <n v="-16911.62"/>
    <n v="-18305.64"/>
    <x v="0"/>
    <x v="0"/>
    <x v="0"/>
    <n v="41860.449999999997"/>
    <n v="16911.62"/>
    <n v="0"/>
    <x v="0"/>
    <m/>
  </r>
  <r>
    <n v="28112"/>
    <n v="825"/>
    <d v="2001-09-18T00:00:00"/>
    <x v="27"/>
    <n v="9995961"/>
    <x v="8"/>
    <x v="0"/>
    <n v="42298.43"/>
    <n v="11776"/>
    <n v="10879.23"/>
    <n v="11776"/>
    <n v="3.8879999999999999"/>
    <n v="3.35"/>
    <x v="0"/>
    <n v="39449.599999999999"/>
    <n v="-6335.4879999999976"/>
    <n v="-5853.0257399999973"/>
    <x v="1"/>
    <x v="0"/>
    <x v="1"/>
    <x v="8"/>
    <x v="0"/>
    <x v="1"/>
    <x v="0"/>
    <n v="-5243.79"/>
    <n v="-5676.03"/>
    <x v="0"/>
    <x v="2"/>
    <x v="0"/>
    <n v="10879.23"/>
    <n v="5243.79"/>
    <n v="0"/>
    <x v="0"/>
    <m/>
  </r>
  <r>
    <n v="28113"/>
    <n v="825"/>
    <d v="2001-09-18T00:00:00"/>
    <x v="27"/>
    <n v="9995961"/>
    <x v="8"/>
    <x v="0"/>
    <n v="22948.77"/>
    <n v="6389"/>
    <n v="5902.46"/>
    <n v="6389"/>
    <n v="3.8879999999999999"/>
    <n v="3.35"/>
    <x v="0"/>
    <n v="21403.15"/>
    <n v="-3437.2819999999988"/>
    <n v="-3175.5234799999989"/>
    <x v="1"/>
    <x v="0"/>
    <x v="1"/>
    <x v="8"/>
    <x v="0"/>
    <x v="1"/>
    <x v="0"/>
    <n v="-2844.99"/>
    <n v="-3079.5"/>
    <x v="0"/>
    <x v="9"/>
    <x v="0"/>
    <n v="5902.46"/>
    <n v="2844.99"/>
    <n v="0"/>
    <x v="0"/>
    <m/>
  </r>
  <r>
    <n v="28134"/>
    <n v="823"/>
    <d v="2001-09-19T00:00:00"/>
    <x v="27"/>
    <n v="9995777"/>
    <x v="8"/>
    <x v="0"/>
    <n v="99993.75"/>
    <n v="28748"/>
    <n v="26558.76"/>
    <n v="28748"/>
    <n v="3.7650000000000001"/>
    <n v="3.35"/>
    <x v="0"/>
    <n v="96305.8"/>
    <n v="-11930.42"/>
    <n v="-11021.885400000001"/>
    <x v="1"/>
    <x v="0"/>
    <x v="1"/>
    <x v="8"/>
    <x v="0"/>
    <x v="1"/>
    <x v="0"/>
    <n v="-9534.6"/>
    <n v="-10320.530000000001"/>
    <x v="0"/>
    <x v="2"/>
    <x v="0"/>
    <n v="26558.76"/>
    <n v="9534.6"/>
    <n v="0"/>
    <x v="0"/>
    <m/>
  </r>
  <r>
    <n v="28136"/>
    <n v="856"/>
    <d v="2001-09-19T00:00:00"/>
    <x v="27"/>
    <n v="9996666"/>
    <x v="8"/>
    <x v="0"/>
    <n v="93456.05"/>
    <n v="29823"/>
    <n v="27551.9"/>
    <n v="29823"/>
    <n v="3.3919999999999999"/>
    <n v="3.35"/>
    <x v="0"/>
    <n v="99907.05"/>
    <n v="-1252.5659999999946"/>
    <n v="-1157.1797999999949"/>
    <x v="1"/>
    <x v="0"/>
    <x v="1"/>
    <x v="8"/>
    <x v="0"/>
    <x v="1"/>
    <x v="0"/>
    <n v="385.73"/>
    <n v="417.52"/>
    <x v="0"/>
    <x v="0"/>
    <x v="0"/>
    <n v="27551.9"/>
    <n v="-385.73"/>
    <n v="0"/>
    <x v="0"/>
    <m/>
  </r>
  <r>
    <n v="28142"/>
    <n v="856"/>
    <d v="2001-09-19T00:00:00"/>
    <x v="27"/>
    <n v="9996666"/>
    <x v="8"/>
    <x v="0"/>
    <n v="46829.87"/>
    <n v="14944"/>
    <n v="13805.98"/>
    <n v="14944"/>
    <n v="3.3919999999999999"/>
    <n v="3.35"/>
    <x v="0"/>
    <n v="50062.400000000001"/>
    <n v="-627.64799999999718"/>
    <n v="-579.85115999999744"/>
    <x v="1"/>
    <x v="0"/>
    <x v="1"/>
    <x v="8"/>
    <x v="0"/>
    <x v="1"/>
    <x v="0"/>
    <n v="193.28"/>
    <n v="209.22"/>
    <x v="0"/>
    <x v="9"/>
    <x v="0"/>
    <n v="13805.98"/>
    <n v="-193.28"/>
    <n v="0"/>
    <x v="0"/>
    <m/>
  </r>
  <r>
    <n v="28303"/>
    <n v="878"/>
    <d v="2001-09-24T00:00:00"/>
    <x v="27"/>
    <n v="9996818"/>
    <x v="8"/>
    <x v="0"/>
    <n v="19793.7"/>
    <n v="6746"/>
    <n v="6232.27"/>
    <n v="6746"/>
    <n v="3.1760000000000002"/>
    <n v="3.35"/>
    <x v="0"/>
    <n v="22599.1"/>
    <n v="1173.8039999999996"/>
    <n v="1084.4149799999996"/>
    <x v="1"/>
    <x v="0"/>
    <x v="1"/>
    <x v="8"/>
    <x v="0"/>
    <x v="1"/>
    <x v="0"/>
    <n v="1433.42"/>
    <n v="1551.58"/>
    <x v="0"/>
    <x v="1"/>
    <x v="0"/>
    <n v="6232.27"/>
    <n v="-1433.42"/>
    <n v="0"/>
    <x v="0"/>
    <m/>
  </r>
  <r>
    <n v="27284"/>
    <n v="824"/>
    <d v="2001-08-20T00:00:00"/>
    <x v="28"/>
    <n v="9995964"/>
    <x v="3"/>
    <x v="0"/>
    <n v="-1114.05"/>
    <n v="96907"/>
    <n v="89123.69"/>
    <n v="96907"/>
    <n v="-1.2500000000000001E-2"/>
    <n v="-5.0000000000000001E-3"/>
    <x v="0"/>
    <n v="-484.53500000000003"/>
    <n v="726.80250000000001"/>
    <n v="668.42767500000002"/>
    <x v="0"/>
    <x v="0"/>
    <x v="0"/>
    <x v="3"/>
    <x v="0"/>
    <x v="1"/>
    <x v="0"/>
    <n v="-668.43"/>
    <n v="-726.8"/>
    <x v="0"/>
    <x v="2"/>
    <x v="0"/>
    <n v="0"/>
    <n v="668.43"/>
    <n v="89123.69"/>
    <x v="0"/>
    <m/>
  </r>
  <r>
    <n v="9941"/>
    <m/>
    <d v="2000-07-07T00:00:00"/>
    <x v="28"/>
    <n v="319941"/>
    <x v="4"/>
    <x v="0"/>
    <n v="123.61"/>
    <n v="-3840"/>
    <n v="-3531.58"/>
    <n v="3840"/>
    <n v="-3.5000000000000003E-2"/>
    <n v="-4.4999999999999998E-2"/>
    <x v="0"/>
    <n v="172.8"/>
    <n v="38.4"/>
    <n v="35.315799999999982"/>
    <x v="0"/>
    <x v="0"/>
    <x v="0"/>
    <x v="4"/>
    <x v="0"/>
    <x v="0"/>
    <x v="0"/>
    <n v="98.88"/>
    <n v="107.52"/>
    <x v="0"/>
    <x v="0"/>
    <x v="0"/>
    <n v="0"/>
    <n v="-98.88"/>
    <n v="-3531.58"/>
    <x v="0"/>
    <s v="Tetco-ELA Sale Financial - N73425.A"/>
  </r>
  <r>
    <n v="9952"/>
    <m/>
    <d v="2000-07-07T00:00:00"/>
    <x v="28"/>
    <n v="319952"/>
    <x v="5"/>
    <x v="0"/>
    <n v="-96.01"/>
    <n v="3480"/>
    <n v="3200.5"/>
    <n v="3480"/>
    <n v="-0.03"/>
    <n v="0.36"/>
    <x v="0"/>
    <n v="1252.8"/>
    <n v="1357.2"/>
    <n v="1248.1949999999999"/>
    <x v="0"/>
    <x v="0"/>
    <x v="0"/>
    <x v="5"/>
    <x v="0"/>
    <x v="1"/>
    <x v="0"/>
    <n v="1248.19"/>
    <n v="1357.2"/>
    <x v="0"/>
    <x v="0"/>
    <x v="0"/>
    <n v="0"/>
    <n v="-1248.19"/>
    <n v="3200.5"/>
    <x v="0"/>
    <s v="TetcoM3 Buy Financial - N73425.8"/>
  </r>
  <r>
    <n v="27285"/>
    <n v="822"/>
    <d v="2001-08-20T00:00:00"/>
    <x v="28"/>
    <n v="9995965"/>
    <x v="6"/>
    <x v="0"/>
    <n v="1685.59"/>
    <n v="25280"/>
    <n v="23249.58"/>
    <n v="25280"/>
    <n v="7.2499999999999995E-2"/>
    <n v="0.08"/>
    <x v="0"/>
    <n v="2022.4"/>
    <n v="189.6"/>
    <n v="174.37185000000017"/>
    <x v="0"/>
    <x v="0"/>
    <x v="0"/>
    <x v="6"/>
    <x v="0"/>
    <x v="1"/>
    <x v="0"/>
    <n v="-348.74"/>
    <n v="-379.2"/>
    <x v="0"/>
    <x v="2"/>
    <x v="0"/>
    <n v="0"/>
    <n v="348.74"/>
    <n v="23249.58"/>
    <x v="0"/>
    <m/>
  </r>
  <r>
    <n v="23803"/>
    <n v="348"/>
    <d v="2001-03-19T00:00:00"/>
    <x v="28"/>
    <n v="9992816"/>
    <x v="8"/>
    <x v="0"/>
    <n v="-86448.83"/>
    <n v="-21769"/>
    <n v="-20020.57"/>
    <n v="21769"/>
    <n v="4.3179999999999996"/>
    <n v="3.17"/>
    <x v="0"/>
    <n v="-69007.73"/>
    <n v="24990.811999999994"/>
    <n v="22983.614359999992"/>
    <x v="1"/>
    <x v="0"/>
    <x v="1"/>
    <x v="8"/>
    <x v="0"/>
    <x v="0"/>
    <x v="0"/>
    <n v="21962.57"/>
    <n v="23880.59"/>
    <x v="0"/>
    <x v="0"/>
    <x v="0"/>
    <n v="-20020.57"/>
    <n v="-21962.57"/>
    <n v="0"/>
    <x v="0"/>
    <s v="DS #000348"/>
  </r>
  <r>
    <n v="23804"/>
    <n v="348"/>
    <d v="2001-03-19T00:00:00"/>
    <x v="28"/>
    <n v="9992816"/>
    <x v="8"/>
    <x v="0"/>
    <n v="-5956.78"/>
    <n v="-1500"/>
    <n v="-1379.52"/>
    <n v="1500"/>
    <n v="4.3179999999999996"/>
    <n v="3.17"/>
    <x v="0"/>
    <n v="-4755"/>
    <n v="1722"/>
    <n v="1583.6889599999995"/>
    <x v="1"/>
    <x v="0"/>
    <x v="1"/>
    <x v="8"/>
    <x v="0"/>
    <x v="0"/>
    <x v="0"/>
    <n v="1513.34"/>
    <n v="1645.5"/>
    <x v="0"/>
    <x v="2"/>
    <x v="0"/>
    <n v="-1379.52"/>
    <n v="-1513.34"/>
    <n v="0"/>
    <x v="0"/>
    <s v="DS #000348"/>
  </r>
  <r>
    <n v="28304"/>
    <n v="878"/>
    <d v="2001-09-24T00:00:00"/>
    <x v="28"/>
    <n v="9996818"/>
    <x v="8"/>
    <x v="0"/>
    <n v="-46969.98"/>
    <n v="-16990"/>
    <n v="-15625.41"/>
    <n v="16990"/>
    <n v="3.0059999999999998"/>
    <n v="3.17"/>
    <x v="0"/>
    <n v="-53858.3"/>
    <n v="-2786.36"/>
    <n v="-2562.5672400000021"/>
    <x v="1"/>
    <x v="0"/>
    <x v="1"/>
    <x v="8"/>
    <x v="0"/>
    <x v="0"/>
    <x v="0"/>
    <n v="-3359.46"/>
    <n v="-3652.85"/>
    <x v="0"/>
    <x v="2"/>
    <x v="0"/>
    <n v="-15625.41"/>
    <n v="3359.46"/>
    <n v="0"/>
    <x v="0"/>
    <m/>
  </r>
  <r>
    <n v="22575"/>
    <n v="295"/>
    <d v="2001-02-16T00:00:00"/>
    <x v="28"/>
    <n v="9991566"/>
    <x v="8"/>
    <x v="0"/>
    <n v="102889.5"/>
    <n v="25000"/>
    <n v="22992.07"/>
    <n v="25000"/>
    <n v="4.4749999999999996"/>
    <n v="3.2"/>
    <x v="0"/>
    <n v="80000"/>
    <n v="-31875"/>
    <n v="-29314.889249999986"/>
    <x v="1"/>
    <x v="0"/>
    <x v="1"/>
    <x v="8"/>
    <x v="0"/>
    <x v="1"/>
    <x v="0"/>
    <n v="-28832.05"/>
    <n v="-31350"/>
    <x v="0"/>
    <x v="0"/>
    <x v="0"/>
    <n v="22992.07"/>
    <n v="28832.05"/>
    <n v="0"/>
    <x v="0"/>
    <s v="DS #000295"/>
  </r>
  <r>
    <n v="24224"/>
    <n v="412"/>
    <d v="2001-04-18T00:00:00"/>
    <x v="28"/>
    <n v="9993198"/>
    <x v="8"/>
    <x v="0"/>
    <n v="24086.77"/>
    <n v="6494"/>
    <n v="5972.42"/>
    <n v="6494"/>
    <n v="4.0330000000000004"/>
    <n v="3.2"/>
    <x v="0"/>
    <n v="20780.8"/>
    <n v="-5409.5020000000013"/>
    <n v="-4975.0258600000016"/>
    <x v="1"/>
    <x v="0"/>
    <x v="1"/>
    <x v="8"/>
    <x v="0"/>
    <x v="1"/>
    <x v="0"/>
    <n v="-4849.6000000000004"/>
    <n v="-5273.13"/>
    <x v="0"/>
    <x v="2"/>
    <x v="0"/>
    <n v="5972.42"/>
    <n v="4849.6000000000004"/>
    <n v="0"/>
    <x v="0"/>
    <s v="DS#000412"/>
  </r>
  <r>
    <n v="24455"/>
    <n v="438"/>
    <d v="2001-04-26T00:00:00"/>
    <x v="28"/>
    <n v="9993420"/>
    <x v="8"/>
    <x v="0"/>
    <n v="20814.740000000002"/>
    <n v="5496"/>
    <n v="5054.58"/>
    <n v="5496"/>
    <n v="4.1180000000000003"/>
    <n v="3.2"/>
    <x v="0"/>
    <n v="17587.2"/>
    <n v="-5045.3280000000004"/>
    <n v="-4640.104440000001"/>
    <x v="1"/>
    <x v="0"/>
    <x v="1"/>
    <x v="8"/>
    <x v="0"/>
    <x v="1"/>
    <x v="0"/>
    <n v="-4533.95"/>
    <n v="-4929.91"/>
    <x v="0"/>
    <x v="0"/>
    <x v="0"/>
    <n v="5054.58"/>
    <n v="4533.95"/>
    <n v="0"/>
    <x v="0"/>
    <s v="DS #000438"/>
  </r>
  <r>
    <n v="24870"/>
    <n v="549"/>
    <d v="2001-05-24T00:00:00"/>
    <x v="28"/>
    <n v="9993754"/>
    <x v="8"/>
    <x v="0"/>
    <n v="26306.44"/>
    <n v="7077"/>
    <n v="6508.59"/>
    <n v="7077"/>
    <n v="4.0418000000000003"/>
    <n v="3.2"/>
    <x v="0"/>
    <n v="22646.400000000001"/>
    <n v="-5957.4186000000009"/>
    <n v="-5478.9310620000006"/>
    <x v="1"/>
    <x v="0"/>
    <x v="1"/>
    <x v="8"/>
    <x v="0"/>
    <x v="1"/>
    <x v="0"/>
    <n v="-5342.25"/>
    <n v="-5808.8"/>
    <x v="0"/>
    <x v="0"/>
    <x v="0"/>
    <n v="6508.59"/>
    <n v="5342.25"/>
    <n v="0"/>
    <x v="0"/>
    <m/>
  </r>
  <r>
    <n v="25068"/>
    <n v="593"/>
    <d v="2001-06-06T00:00:00"/>
    <x v="28"/>
    <n v="9993887"/>
    <x v="8"/>
    <x v="0"/>
    <n v="39646.33"/>
    <n v="10631"/>
    <n v="9777.15"/>
    <n v="10631"/>
    <n v="4.0549999999999997"/>
    <n v="3.2"/>
    <x v="0"/>
    <n v="34019.199999999997"/>
    <n v="-9089.5049999999956"/>
    <n v="-8359.4632499999952"/>
    <x v="1"/>
    <x v="0"/>
    <x v="1"/>
    <x v="8"/>
    <x v="0"/>
    <x v="1"/>
    <x v="0"/>
    <n v="-8154.14"/>
    <n v="-8866.25"/>
    <x v="0"/>
    <x v="0"/>
    <x v="0"/>
    <n v="9777.15"/>
    <n v="8154.14"/>
    <n v="0"/>
    <x v="0"/>
    <m/>
  </r>
  <r>
    <n v="25071"/>
    <n v="445"/>
    <d v="2001-06-06T00:00:00"/>
    <x v="28"/>
    <n v="9993440"/>
    <x v="8"/>
    <x v="0"/>
    <n v="6116.3"/>
    <n v="1606"/>
    <n v="1477.01"/>
    <n v="1606"/>
    <n v="4.141"/>
    <n v="3.2"/>
    <x v="0"/>
    <n v="5139.2"/>
    <n v="-1511.2459999999996"/>
    <n v="-1389.8664099999999"/>
    <x v="1"/>
    <x v="0"/>
    <x v="1"/>
    <x v="8"/>
    <x v="0"/>
    <x v="1"/>
    <x v="0"/>
    <n v="-1358.85"/>
    <n v="-1477.52"/>
    <x v="0"/>
    <x v="0"/>
    <x v="0"/>
    <n v="1477.01"/>
    <n v="1358.85"/>
    <n v="0"/>
    <x v="0"/>
    <s v="DS #000445"/>
  </r>
  <r>
    <n v="26646"/>
    <n v="725"/>
    <d v="2001-07-09T00:00:00"/>
    <x v="28"/>
    <n v="9995438"/>
    <x v="8"/>
    <x v="0"/>
    <n v="7211.15"/>
    <n v="2133"/>
    <n v="1961.68"/>
    <n v="2133"/>
    <n v="3.6760000000000002"/>
    <n v="3.2"/>
    <x v="0"/>
    <n v="6825.6"/>
    <n v="-1015.308"/>
    <n v="-933.75968"/>
    <x v="1"/>
    <x v="0"/>
    <x v="1"/>
    <x v="8"/>
    <x v="0"/>
    <x v="1"/>
    <x v="0"/>
    <n v="-892.57"/>
    <n v="-970.51"/>
    <x v="0"/>
    <x v="0"/>
    <x v="0"/>
    <n v="1961.68"/>
    <n v="892.57"/>
    <n v="0"/>
    <x v="0"/>
    <m/>
  </r>
  <r>
    <n v="26851"/>
    <n v="709"/>
    <d v="2001-07-27T00:00:00"/>
    <x v="28"/>
    <n v="9994223"/>
    <x v="8"/>
    <x v="0"/>
    <n v="10682.85"/>
    <n v="3363"/>
    <n v="3092.89"/>
    <n v="3363"/>
    <n v="3.4540000000000002"/>
    <n v="3.2"/>
    <x v="0"/>
    <n v="10761.6"/>
    <n v="-854.202"/>
    <n v="-785.59406000000001"/>
    <x v="1"/>
    <x v="0"/>
    <x v="1"/>
    <x v="8"/>
    <x v="0"/>
    <x v="1"/>
    <x v="0"/>
    <n v="-720.64"/>
    <n v="-783.58"/>
    <x v="0"/>
    <x v="2"/>
    <x v="0"/>
    <n v="3092.89"/>
    <n v="720.64"/>
    <n v="0"/>
    <x v="0"/>
    <m/>
  </r>
  <r>
    <n v="28058"/>
    <n v="782"/>
    <d v="2001-09-10T00:00:00"/>
    <x v="28"/>
    <n v="9995718"/>
    <x v="8"/>
    <x v="0"/>
    <n v="18532.82"/>
    <n v="5455"/>
    <n v="5016.87"/>
    <n v="5455"/>
    <n v="3.6941000000000002"/>
    <n v="3.2"/>
    <x v="0"/>
    <n v="17456"/>
    <n v="-2695.3154999999997"/>
    <n v="-2478.8354669999999"/>
    <x v="1"/>
    <x v="0"/>
    <x v="1"/>
    <x v="8"/>
    <x v="0"/>
    <x v="1"/>
    <x v="0"/>
    <n v="-2373.48"/>
    <n v="-2580.7600000000002"/>
    <x v="0"/>
    <x v="2"/>
    <x v="0"/>
    <n v="5016.87"/>
    <n v="2373.48"/>
    <n v="0"/>
    <x v="0"/>
    <m/>
  </r>
  <r>
    <n v="28112"/>
    <n v="825"/>
    <d v="2001-09-18T00:00:00"/>
    <x v="28"/>
    <n v="9995961"/>
    <x v="8"/>
    <x v="0"/>
    <n v="8577.84"/>
    <n v="2529"/>
    <n v="2325.88"/>
    <n v="2529"/>
    <n v="3.6880000000000002"/>
    <n v="3.2"/>
    <x v="0"/>
    <n v="8092.8"/>
    <n v="-1234.152"/>
    <n v="-1135.02944"/>
    <x v="1"/>
    <x v="0"/>
    <x v="1"/>
    <x v="8"/>
    <x v="0"/>
    <x v="1"/>
    <x v="0"/>
    <n v="-1086.18"/>
    <n v="-1181.04"/>
    <x v="0"/>
    <x v="2"/>
    <x v="0"/>
    <n v="2325.88"/>
    <n v="1086.18"/>
    <n v="0"/>
    <x v="0"/>
    <m/>
  </r>
  <r>
    <n v="28113"/>
    <n v="825"/>
    <d v="2001-09-18T00:00:00"/>
    <x v="28"/>
    <n v="9995961"/>
    <x v="8"/>
    <x v="0"/>
    <n v="22209.439999999999"/>
    <n v="6548"/>
    <n v="6022.08"/>
    <n v="6548"/>
    <n v="3.6880000000000002"/>
    <n v="3.2"/>
    <x v="0"/>
    <n v="20953.599999999999"/>
    <n v="-3195.424"/>
    <n v="-2938.77504"/>
    <x v="1"/>
    <x v="0"/>
    <x v="1"/>
    <x v="8"/>
    <x v="0"/>
    <x v="1"/>
    <x v="0"/>
    <n v="-2812.31"/>
    <n v="-3057.92"/>
    <x v="0"/>
    <x v="9"/>
    <x v="0"/>
    <n v="6022.08"/>
    <n v="2812.31"/>
    <n v="0"/>
    <x v="0"/>
    <m/>
  </r>
  <r>
    <n v="28115"/>
    <n v="825"/>
    <d v="2001-09-18T00:00:00"/>
    <x v="28"/>
    <n v="9995961"/>
    <x v="8"/>
    <x v="0"/>
    <n v="14245.52"/>
    <n v="4200"/>
    <n v="3862.67"/>
    <n v="4200"/>
    <n v="3.6880000000000002"/>
    <n v="3.2"/>
    <x v="0"/>
    <n v="13440"/>
    <n v="-2049.6"/>
    <n v="-1884.98296"/>
    <x v="1"/>
    <x v="0"/>
    <x v="1"/>
    <x v="8"/>
    <x v="0"/>
    <x v="1"/>
    <x v="0"/>
    <n v="-1803.87"/>
    <n v="-1961.4"/>
    <x v="0"/>
    <x v="0"/>
    <x v="0"/>
    <n v="3862.67"/>
    <n v="1803.87"/>
    <n v="0"/>
    <x v="0"/>
    <m/>
  </r>
  <r>
    <n v="28134"/>
    <n v="823"/>
    <d v="2001-09-19T00:00:00"/>
    <x v="28"/>
    <n v="9995777"/>
    <x v="8"/>
    <x v="0"/>
    <n v="57302.78"/>
    <n v="17502"/>
    <n v="16096.29"/>
    <n v="17502"/>
    <n v="3.56"/>
    <n v="3.2"/>
    <x v="0"/>
    <n v="56006.400000000001"/>
    <n v="-6300.72"/>
    <n v="-5794.6643999999987"/>
    <x v="1"/>
    <x v="0"/>
    <x v="1"/>
    <x v="8"/>
    <x v="0"/>
    <x v="1"/>
    <x v="0"/>
    <n v="-5456.64"/>
    <n v="-5933.18"/>
    <x v="0"/>
    <x v="2"/>
    <x v="0"/>
    <n v="16096.29"/>
    <n v="5456.64"/>
    <n v="0"/>
    <x v="0"/>
    <m/>
  </r>
  <r>
    <n v="28136"/>
    <n v="856"/>
    <d v="2001-09-19T00:00:00"/>
    <x v="28"/>
    <n v="9996666"/>
    <x v="8"/>
    <x v="0"/>
    <n v="67770.289999999994"/>
    <n v="23071"/>
    <n v="21218"/>
    <n v="23071"/>
    <n v="3.194"/>
    <n v="3.2"/>
    <x v="0"/>
    <n v="73827.199999999997"/>
    <n v="138.42600000000525"/>
    <n v="127.30800000000482"/>
    <x v="1"/>
    <x v="0"/>
    <x v="1"/>
    <x v="8"/>
    <x v="0"/>
    <x v="1"/>
    <x v="0"/>
    <n v="572.89"/>
    <n v="622.91999999999996"/>
    <x v="0"/>
    <x v="0"/>
    <x v="0"/>
    <n v="21218"/>
    <n v="-572.89"/>
    <n v="0"/>
    <x v="0"/>
    <m/>
  </r>
  <r>
    <n v="28303"/>
    <n v="878"/>
    <d v="2001-09-24T00:00:00"/>
    <x v="28"/>
    <n v="9996818"/>
    <x v="8"/>
    <x v="0"/>
    <n v="11110.79"/>
    <n v="4019"/>
    <n v="3696.2"/>
    <n v="4019"/>
    <n v="3.0059999999999998"/>
    <n v="3.2"/>
    <x v="0"/>
    <n v="12860.8"/>
    <n v="779.68600000000163"/>
    <n v="717.0628000000014"/>
    <x v="1"/>
    <x v="0"/>
    <x v="1"/>
    <x v="8"/>
    <x v="0"/>
    <x v="1"/>
    <x v="0"/>
    <n v="794.68"/>
    <n v="864.09"/>
    <x v="0"/>
    <x v="1"/>
    <x v="0"/>
    <n v="3696.2"/>
    <n v="-794.68"/>
    <n v="0"/>
    <x v="0"/>
    <m/>
  </r>
  <r>
    <n v="27284"/>
    <n v="824"/>
    <d v="2001-08-20T00:00:00"/>
    <x v="29"/>
    <n v="9995964"/>
    <x v="3"/>
    <x v="0"/>
    <n v="-606.66999999999996"/>
    <n v="53003"/>
    <n v="48533.57"/>
    <n v="53003"/>
    <n v="-1.2500000000000001E-2"/>
    <n v="-5.0000000000000001E-3"/>
    <x v="0"/>
    <n v="-265.01499999999999"/>
    <n v="397.52249999999998"/>
    <n v="364.00177500000001"/>
    <x v="0"/>
    <x v="0"/>
    <x v="0"/>
    <x v="3"/>
    <x v="0"/>
    <x v="1"/>
    <x v="0"/>
    <n v="-364"/>
    <n v="-397.52"/>
    <x v="0"/>
    <x v="2"/>
    <x v="0"/>
    <n v="0"/>
    <n v="364"/>
    <n v="48533.57"/>
    <x v="0"/>
    <m/>
  </r>
  <r>
    <n v="9941"/>
    <m/>
    <d v="2000-07-07T00:00:00"/>
    <x v="29"/>
    <n v="319941"/>
    <x v="4"/>
    <x v="0"/>
    <n v="127.17"/>
    <n v="-3968"/>
    <n v="-3633.4"/>
    <n v="3968"/>
    <n v="-3.5000000000000003E-2"/>
    <n v="-4.4999999999999998E-2"/>
    <x v="0"/>
    <n v="178.56"/>
    <n v="39.68"/>
    <n v="36.333999999999982"/>
    <x v="0"/>
    <x v="0"/>
    <x v="0"/>
    <x v="4"/>
    <x v="0"/>
    <x v="0"/>
    <x v="0"/>
    <n v="101.74"/>
    <n v="111.1"/>
    <x v="0"/>
    <x v="0"/>
    <x v="0"/>
    <n v="0"/>
    <n v="-101.74"/>
    <n v="-3633.4"/>
    <x v="0"/>
    <s v="Tetco-ELA Sale Financial - N73425.A"/>
  </r>
  <r>
    <n v="9952"/>
    <m/>
    <d v="2000-07-07T00:00:00"/>
    <x v="29"/>
    <n v="319952"/>
    <x v="5"/>
    <x v="0"/>
    <n v="-98.78"/>
    <n v="3596"/>
    <n v="3292.77"/>
    <n v="3596"/>
    <n v="-0.03"/>
    <n v="0.32500000000000001"/>
    <x v="0"/>
    <n v="1168.7"/>
    <n v="1276.58"/>
    <n v="1168.93335"/>
    <x v="0"/>
    <x v="0"/>
    <x v="0"/>
    <x v="5"/>
    <x v="0"/>
    <x v="1"/>
    <x v="0"/>
    <n v="1168.93"/>
    <n v="1276.58"/>
    <x v="0"/>
    <x v="0"/>
    <x v="0"/>
    <n v="0"/>
    <n v="-1168.93"/>
    <n v="3292.77"/>
    <x v="0"/>
    <s v="TetcoM3 Buy Financial - N73425.8"/>
  </r>
  <r>
    <n v="27285"/>
    <n v="822"/>
    <d v="2001-08-20T00:00:00"/>
    <x v="29"/>
    <n v="9995965"/>
    <x v="6"/>
    <x v="0"/>
    <n v="917.93"/>
    <n v="13827"/>
    <n v="12661.05"/>
    <n v="13827"/>
    <n v="7.2499999999999995E-2"/>
    <n v="0.08"/>
    <x v="0"/>
    <n v="1106.1600000000001"/>
    <n v="103.7025"/>
    <n v="94.957875000000072"/>
    <x v="0"/>
    <x v="0"/>
    <x v="0"/>
    <x v="6"/>
    <x v="0"/>
    <x v="1"/>
    <x v="0"/>
    <n v="-189.92"/>
    <n v="-207.41"/>
    <x v="0"/>
    <x v="2"/>
    <x v="0"/>
    <n v="0"/>
    <n v="189.92"/>
    <n v="12661.05"/>
    <x v="0"/>
    <m/>
  </r>
  <r>
    <n v="28304"/>
    <n v="878"/>
    <d v="2001-09-24T00:00:00"/>
    <x v="29"/>
    <n v="9996818"/>
    <x v="8"/>
    <x v="0"/>
    <n v="-23275.32"/>
    <n v="-8456"/>
    <n v="-7742.95"/>
    <n v="8456"/>
    <n v="3.0059999999999998"/>
    <n v="3.17"/>
    <x v="0"/>
    <n v="-26805.52"/>
    <n v="-1386.7840000000012"/>
    <n v="-1269.843800000001"/>
    <x v="1"/>
    <x v="0"/>
    <x v="1"/>
    <x v="8"/>
    <x v="0"/>
    <x v="0"/>
    <x v="0"/>
    <n v="-1649.25"/>
    <n v="-1801.13"/>
    <x v="0"/>
    <x v="2"/>
    <x v="0"/>
    <n v="-7742.95"/>
    <n v="1649.25"/>
    <n v="0"/>
    <x v="0"/>
    <m/>
  </r>
  <r>
    <n v="24224"/>
    <n v="412"/>
    <d v="2001-04-18T00:00:00"/>
    <x v="29"/>
    <n v="9993198"/>
    <x v="8"/>
    <x v="0"/>
    <n v="13467.29"/>
    <n v="3627"/>
    <n v="3321.16"/>
    <n v="3627"/>
    <n v="4.0549999999999997"/>
    <n v="3.21"/>
    <x v="0"/>
    <n v="11642.67"/>
    <n v="-3064.8149999999991"/>
    <n v="-2806.3801999999991"/>
    <x v="1"/>
    <x v="0"/>
    <x v="1"/>
    <x v="8"/>
    <x v="0"/>
    <x v="1"/>
    <x v="0"/>
    <n v="-2776.49"/>
    <n v="-3032.17"/>
    <x v="0"/>
    <x v="2"/>
    <x v="0"/>
    <n v="3321.16"/>
    <n v="2776.49"/>
    <n v="0"/>
    <x v="0"/>
    <s v="DS#000412"/>
  </r>
  <r>
    <n v="24455"/>
    <n v="438"/>
    <d v="2001-04-26T00:00:00"/>
    <x v="29"/>
    <n v="9993420"/>
    <x v="8"/>
    <x v="0"/>
    <n v="23793.94"/>
    <n v="6221"/>
    <n v="5696.42"/>
    <n v="6221"/>
    <n v="4.1769999999999996"/>
    <n v="3.21"/>
    <x v="0"/>
    <n v="19969.41"/>
    <n v="-6015.7069999999976"/>
    <n v="-5508.4381399999984"/>
    <x v="1"/>
    <x v="0"/>
    <x v="1"/>
    <x v="8"/>
    <x v="0"/>
    <x v="1"/>
    <x v="0"/>
    <n v="-5457.17"/>
    <n v="-5959.72"/>
    <x v="0"/>
    <x v="0"/>
    <x v="0"/>
    <n v="5696.42"/>
    <n v="5457.17"/>
    <n v="0"/>
    <x v="0"/>
    <s v="DS #000438"/>
  </r>
  <r>
    <n v="24870"/>
    <n v="549"/>
    <d v="2001-05-24T00:00:00"/>
    <x v="29"/>
    <n v="9993754"/>
    <x v="8"/>
    <x v="0"/>
    <n v="14223.82"/>
    <n v="3872"/>
    <n v="3545.5"/>
    <n v="3872"/>
    <n v="4.0118"/>
    <n v="3.21"/>
    <x v="0"/>
    <n v="12429.12"/>
    <n v="-3104.5696000000003"/>
    <n v="-2842.7819000000004"/>
    <x v="1"/>
    <x v="0"/>
    <x v="1"/>
    <x v="8"/>
    <x v="0"/>
    <x v="1"/>
    <x v="0"/>
    <n v="-2810.87"/>
    <n v="-3069.72"/>
    <x v="0"/>
    <x v="0"/>
    <x v="0"/>
    <n v="3545.5"/>
    <n v="2810.87"/>
    <n v="0"/>
    <x v="0"/>
    <m/>
  </r>
  <r>
    <n v="25068"/>
    <n v="593"/>
    <d v="2001-06-06T00:00:00"/>
    <x v="29"/>
    <n v="9993887"/>
    <x v="8"/>
    <x v="0"/>
    <n v="20355.03"/>
    <n v="5482"/>
    <n v="5019.7299999999996"/>
    <n v="5482"/>
    <n v="4.0549999999999997"/>
    <n v="3.21"/>
    <x v="0"/>
    <n v="17597.22"/>
    <n v="-4632.29"/>
    <n v="-4241.6718499999988"/>
    <x v="1"/>
    <x v="0"/>
    <x v="1"/>
    <x v="8"/>
    <x v="0"/>
    <x v="1"/>
    <x v="0"/>
    <n v="-4196.5"/>
    <n v="-4582.95"/>
    <x v="0"/>
    <x v="0"/>
    <x v="0"/>
    <n v="5019.7299999999996"/>
    <n v="4196.5"/>
    <n v="0"/>
    <x v="0"/>
    <m/>
  </r>
  <r>
    <n v="25071"/>
    <n v="445"/>
    <d v="2001-06-06T00:00:00"/>
    <x v="29"/>
    <n v="9993440"/>
    <x v="8"/>
    <x v="0"/>
    <n v="5066.8100000000004"/>
    <n v="1346"/>
    <n v="1232.5"/>
    <n v="1346"/>
    <n v="4.1109999999999998"/>
    <n v="3.21"/>
    <x v="0"/>
    <n v="4320.66"/>
    <n v="-1212.7459999999996"/>
    <n v="-1110.4825000000001"/>
    <x v="1"/>
    <x v="0"/>
    <x v="1"/>
    <x v="8"/>
    <x v="0"/>
    <x v="1"/>
    <x v="0"/>
    <n v="-1099.3900000000001"/>
    <n v="-1200.6300000000001"/>
    <x v="0"/>
    <x v="0"/>
    <x v="0"/>
    <n v="1232.5"/>
    <n v="1099.3900000000001"/>
    <n v="0"/>
    <x v="0"/>
    <s v="DS #000445"/>
  </r>
  <r>
    <n v="26646"/>
    <n v="725"/>
    <d v="2001-07-09T00:00:00"/>
    <x v="29"/>
    <n v="9995438"/>
    <x v="8"/>
    <x v="0"/>
    <n v="6505.61"/>
    <n v="1938"/>
    <n v="1774.58"/>
    <n v="1938"/>
    <n v="3.6659999999999999"/>
    <n v="3.21"/>
    <x v="0"/>
    <n v="6220.98"/>
    <n v="-883.72799999999995"/>
    <n v="-809.20847999999989"/>
    <x v="1"/>
    <x v="0"/>
    <x v="1"/>
    <x v="8"/>
    <x v="0"/>
    <x v="1"/>
    <x v="0"/>
    <n v="-793.24"/>
    <n v="-866.29"/>
    <x v="0"/>
    <x v="0"/>
    <x v="0"/>
    <n v="1774.58"/>
    <n v="793.24"/>
    <n v="0"/>
    <x v="0"/>
    <m/>
  </r>
  <r>
    <n v="26851"/>
    <n v="709"/>
    <d v="2001-07-27T00:00:00"/>
    <x v="29"/>
    <n v="9994223"/>
    <x v="8"/>
    <x v="0"/>
    <n v="5096.2"/>
    <n v="1616"/>
    <n v="1479.73"/>
    <n v="1616"/>
    <n v="3.444"/>
    <n v="3.21"/>
    <x v="0"/>
    <n v="5187.3599999999997"/>
    <n v="-378.14400000000001"/>
    <n v="-346.25682"/>
    <x v="1"/>
    <x v="0"/>
    <x v="1"/>
    <x v="8"/>
    <x v="0"/>
    <x v="1"/>
    <x v="0"/>
    <n v="-332.94"/>
    <n v="-363.6"/>
    <x v="0"/>
    <x v="2"/>
    <x v="0"/>
    <n v="1479.73"/>
    <n v="332.94"/>
    <n v="0"/>
    <x v="0"/>
    <m/>
  </r>
  <r>
    <n v="28058"/>
    <n v="782"/>
    <d v="2001-09-10T00:00:00"/>
    <x v="29"/>
    <n v="9995718"/>
    <x v="8"/>
    <x v="0"/>
    <n v="11665.36"/>
    <n v="3458"/>
    <n v="3166.41"/>
    <n v="3458"/>
    <n v="3.6840999999999999"/>
    <n v="3.21"/>
    <x v="0"/>
    <n v="11100.18"/>
    <n v="-1639.4377999999999"/>
    <n v="-1501.1949809999999"/>
    <x v="1"/>
    <x v="0"/>
    <x v="1"/>
    <x v="8"/>
    <x v="0"/>
    <x v="1"/>
    <x v="0"/>
    <n v="-1472.7"/>
    <n v="-1608.32"/>
    <x v="0"/>
    <x v="2"/>
    <x v="0"/>
    <n v="3166.41"/>
    <n v="1472.7"/>
    <n v="0"/>
    <x v="0"/>
    <m/>
  </r>
  <r>
    <n v="28134"/>
    <n v="823"/>
    <d v="2001-09-19T00:00:00"/>
    <x v="29"/>
    <n v="9995777"/>
    <x v="8"/>
    <x v="0"/>
    <n v="27675.95"/>
    <n v="8502"/>
    <n v="7785.08"/>
    <n v="8502"/>
    <n v="3.5550000000000002"/>
    <n v="3.21"/>
    <x v="0"/>
    <n v="27291.42"/>
    <n v="-2933.19"/>
    <n v="-2685.8526000000015"/>
    <x v="1"/>
    <x v="0"/>
    <x v="1"/>
    <x v="8"/>
    <x v="0"/>
    <x v="1"/>
    <x v="0"/>
    <n v="-2615.79"/>
    <n v="-2856.67"/>
    <x v="0"/>
    <x v="2"/>
    <x v="0"/>
    <n v="7785.08"/>
    <n v="2615.79"/>
    <n v="0"/>
    <x v="0"/>
    <m/>
  </r>
  <r>
    <n v="28136"/>
    <n v="856"/>
    <d v="2001-09-19T00:00:00"/>
    <x v="29"/>
    <n v="9996666"/>
    <x v="8"/>
    <x v="0"/>
    <n v="48614.3"/>
    <n v="16643"/>
    <n v="15239.59"/>
    <n v="16643"/>
    <n v="3.19"/>
    <n v="3.21"/>
    <x v="0"/>
    <n v="53424.03"/>
    <n v="332.86"/>
    <n v="304.79180000000025"/>
    <x v="1"/>
    <x v="0"/>
    <x v="1"/>
    <x v="8"/>
    <x v="0"/>
    <x v="1"/>
    <x v="0"/>
    <n v="441.95"/>
    <n v="482.65"/>
    <x v="0"/>
    <x v="0"/>
    <x v="0"/>
    <n v="15239.59"/>
    <n v="-441.95"/>
    <n v="0"/>
    <x v="0"/>
    <m/>
  </r>
  <r>
    <n v="28142"/>
    <n v="856"/>
    <d v="2001-09-19T00:00:00"/>
    <x v="29"/>
    <n v="9996666"/>
    <x v="8"/>
    <x v="0"/>
    <n v="9329.69"/>
    <n v="3194"/>
    <n v="2924.67"/>
    <n v="3194"/>
    <n v="3.19"/>
    <n v="3.21"/>
    <x v="0"/>
    <n v="10252.74"/>
    <n v="63.880000000000059"/>
    <n v="58.493400000000051"/>
    <x v="1"/>
    <x v="0"/>
    <x v="1"/>
    <x v="8"/>
    <x v="0"/>
    <x v="1"/>
    <x v="0"/>
    <n v="84.82"/>
    <n v="92.63"/>
    <x v="0"/>
    <x v="9"/>
    <x v="0"/>
    <n v="2924.67"/>
    <n v="-84.82"/>
    <n v="0"/>
    <x v="0"/>
    <m/>
  </r>
  <r>
    <n v="28303"/>
    <n v="878"/>
    <d v="2001-09-24T00:00:00"/>
    <x v="29"/>
    <n v="9996818"/>
    <x v="8"/>
    <x v="0"/>
    <n v="539.49"/>
    <n v="196"/>
    <n v="179.47"/>
    <n v="196"/>
    <n v="3.0059999999999998"/>
    <n v="3.21"/>
    <x v="0"/>
    <n v="629.16"/>
    <n v="39.984000000000037"/>
    <n v="36.611880000000035"/>
    <x v="1"/>
    <x v="0"/>
    <x v="1"/>
    <x v="8"/>
    <x v="0"/>
    <x v="1"/>
    <x v="0"/>
    <n v="38.229999999999997"/>
    <n v="41.75"/>
    <x v="0"/>
    <x v="1"/>
    <x v="0"/>
    <n v="179.47"/>
    <n v="-38.229999999999997"/>
    <n v="0"/>
    <x v="0"/>
    <m/>
  </r>
  <r>
    <n v="27284"/>
    <n v="824"/>
    <d v="2001-08-20T00:00:00"/>
    <x v="30"/>
    <n v="9995964"/>
    <x v="3"/>
    <x v="0"/>
    <n v="-465.57"/>
    <n v="40864"/>
    <n v="37245.980000000003"/>
    <n v="40864"/>
    <n v="-1.2500000000000001E-2"/>
    <n v="-5.0000000000000001E-3"/>
    <x v="0"/>
    <n v="-204.32"/>
    <n v="306.48"/>
    <n v="279.34485000000006"/>
    <x v="0"/>
    <x v="0"/>
    <x v="0"/>
    <x v="3"/>
    <x v="0"/>
    <x v="1"/>
    <x v="0"/>
    <n v="-279.33999999999997"/>
    <n v="-306.48"/>
    <x v="0"/>
    <x v="2"/>
    <x v="0"/>
    <n v="0"/>
    <n v="279.33999999999997"/>
    <n v="37245.980000000003"/>
    <x v="0"/>
    <m/>
  </r>
  <r>
    <n v="9941"/>
    <m/>
    <d v="2000-07-07T00:00:00"/>
    <x v="30"/>
    <n v="319941"/>
    <x v="4"/>
    <x v="0"/>
    <n v="140"/>
    <n v="-3840"/>
    <n v="-3500.01"/>
    <n v="3840"/>
    <n v="-0.04"/>
    <n v="-0.04"/>
    <x v="0"/>
    <n v="153.6"/>
    <n v="0"/>
    <n v="0"/>
    <x v="0"/>
    <x v="0"/>
    <x v="0"/>
    <x v="4"/>
    <x v="0"/>
    <x v="0"/>
    <x v="0"/>
    <n v="80.5"/>
    <n v="88.32"/>
    <x v="0"/>
    <x v="0"/>
    <x v="0"/>
    <n v="0"/>
    <n v="-80.5"/>
    <n v="-3500.01"/>
    <x v="0"/>
    <s v="Tetco-ELA Sale Financial - N73425.A"/>
  </r>
  <r>
    <n v="9952"/>
    <m/>
    <d v="2000-07-07T00:00:00"/>
    <x v="30"/>
    <n v="319952"/>
    <x v="5"/>
    <x v="0"/>
    <n v="1332.19"/>
    <n v="3480"/>
    <n v="3171.89"/>
    <n v="3480"/>
    <n v="0.42"/>
    <n v="0.33500000000000002"/>
    <x v="0"/>
    <n v="1165.8"/>
    <n v="-295.8"/>
    <n v="-269.61064999999985"/>
    <x v="0"/>
    <x v="0"/>
    <x v="0"/>
    <x v="5"/>
    <x v="0"/>
    <x v="1"/>
    <x v="0"/>
    <n v="-269.61"/>
    <n v="-295.8"/>
    <x v="0"/>
    <x v="0"/>
    <x v="0"/>
    <n v="0"/>
    <n v="269.61"/>
    <n v="3171.89"/>
    <x v="0"/>
    <s v="TetcoM3 Buy Financial - N73425.8"/>
  </r>
  <r>
    <n v="27285"/>
    <n v="822"/>
    <d v="2001-08-20T00:00:00"/>
    <x v="30"/>
    <n v="9995965"/>
    <x v="6"/>
    <x v="0"/>
    <n v="704.42"/>
    <n v="10660"/>
    <n v="9716.18"/>
    <n v="10660"/>
    <n v="7.2499999999999995E-2"/>
    <n v="0.08"/>
    <x v="0"/>
    <n v="852.8"/>
    <n v="79.950000000000074"/>
    <n v="72.871350000000064"/>
    <x v="0"/>
    <x v="0"/>
    <x v="0"/>
    <x v="6"/>
    <x v="0"/>
    <x v="1"/>
    <x v="0"/>
    <n v="-145.74"/>
    <n v="-159.9"/>
    <x v="0"/>
    <x v="2"/>
    <x v="0"/>
    <n v="0"/>
    <n v="145.74"/>
    <n v="9716.18"/>
    <x v="0"/>
    <m/>
  </r>
  <r>
    <n v="28304"/>
    <n v="878"/>
    <d v="2001-09-24T00:00:00"/>
    <x v="30"/>
    <n v="9996818"/>
    <x v="8"/>
    <x v="0"/>
    <n v="-18485.98"/>
    <n v="-6676"/>
    <n v="-6084.92"/>
    <n v="6676"/>
    <n v="3.0379999999999998"/>
    <n v="3.23"/>
    <x v="0"/>
    <n v="-21563.48"/>
    <n v="-1281.7920000000011"/>
    <n v="-1168.304640000001"/>
    <x v="1"/>
    <x v="0"/>
    <x v="1"/>
    <x v="8"/>
    <x v="0"/>
    <x v="0"/>
    <x v="0"/>
    <n v="-1405.62"/>
    <n v="-1542.16"/>
    <x v="0"/>
    <x v="2"/>
    <x v="0"/>
    <n v="-6084.92"/>
    <n v="1405.62"/>
    <n v="0"/>
    <x v="0"/>
    <m/>
  </r>
  <r>
    <n v="24455"/>
    <n v="438"/>
    <d v="2001-04-26T00:00:00"/>
    <x v="30"/>
    <n v="9993420"/>
    <x v="8"/>
    <x v="0"/>
    <n v="30845.17"/>
    <n v="8025"/>
    <n v="7314.48"/>
    <n v="8025"/>
    <n v="4.2169999999999996"/>
    <n v="3.26"/>
    <x v="0"/>
    <n v="26161.5"/>
    <n v="-7679.9249999999984"/>
    <n v="-6999.9573599999985"/>
    <x v="1"/>
    <x v="0"/>
    <x v="1"/>
    <x v="8"/>
    <x v="0"/>
    <x v="1"/>
    <x v="0"/>
    <n v="-6934.13"/>
    <n v="-7607.7"/>
    <x v="0"/>
    <x v="0"/>
    <x v="0"/>
    <n v="7314.48"/>
    <n v="6934.13"/>
    <n v="0"/>
    <x v="0"/>
    <s v="DS #000438"/>
  </r>
  <r>
    <n v="24870"/>
    <n v="549"/>
    <d v="2001-05-24T00:00:00"/>
    <x v="30"/>
    <n v="9993754"/>
    <x v="8"/>
    <x v="0"/>
    <n v="5723.4"/>
    <n v="1532"/>
    <n v="1396.36"/>
    <n v="1532"/>
    <n v="4.0987999999999998"/>
    <n v="3.26"/>
    <x v="0"/>
    <n v="4994.32"/>
    <n v="-1285.0416"/>
    <n v="-1171.266768"/>
    <x v="1"/>
    <x v="0"/>
    <x v="1"/>
    <x v="8"/>
    <x v="0"/>
    <x v="1"/>
    <x v="0"/>
    <n v="-1158.7"/>
    <n v="-1271.25"/>
    <x v="0"/>
    <x v="0"/>
    <x v="0"/>
    <n v="1396.36"/>
    <n v="1158.7"/>
    <n v="0"/>
    <x v="0"/>
    <m/>
  </r>
  <r>
    <n v="25068"/>
    <n v="593"/>
    <d v="2001-06-06T00:00:00"/>
    <x v="30"/>
    <n v="9993887"/>
    <x v="8"/>
    <x v="0"/>
    <n v="7665.46"/>
    <n v="2074"/>
    <n v="1890.37"/>
    <n v="2074"/>
    <n v="4.0549999999999997"/>
    <n v="3.26"/>
    <x v="0"/>
    <n v="6761.24"/>
    <n v="-1648.83"/>
    <n v="-1502.8441499999997"/>
    <x v="1"/>
    <x v="0"/>
    <x v="1"/>
    <x v="8"/>
    <x v="0"/>
    <x v="1"/>
    <x v="0"/>
    <n v="-1485.83"/>
    <n v="-1630.16"/>
    <x v="0"/>
    <x v="0"/>
    <x v="0"/>
    <n v="1890.37"/>
    <n v="1485.83"/>
    <n v="0"/>
    <x v="0"/>
    <m/>
  </r>
  <r>
    <n v="25071"/>
    <n v="445"/>
    <d v="2001-06-06T00:00:00"/>
    <x v="30"/>
    <n v="9993440"/>
    <x v="8"/>
    <x v="0"/>
    <n v="4364.22"/>
    <n v="1151"/>
    <n v="1049.0899999999999"/>
    <n v="1151"/>
    <n v="4.16"/>
    <n v="3.26"/>
    <x v="0"/>
    <n v="3752.26"/>
    <n v="-1035.9000000000001"/>
    <n v="-944.18100000000027"/>
    <x v="1"/>
    <x v="0"/>
    <x v="1"/>
    <x v="8"/>
    <x v="0"/>
    <x v="1"/>
    <x v="0"/>
    <n v="-934.74"/>
    <n v="-1025.54"/>
    <x v="0"/>
    <x v="0"/>
    <x v="0"/>
    <n v="1049.0899999999999"/>
    <n v="934.74"/>
    <n v="0"/>
    <x v="0"/>
    <s v="DS #000445"/>
  </r>
  <r>
    <n v="26646"/>
    <n v="725"/>
    <d v="2001-07-09T00:00:00"/>
    <x v="30"/>
    <n v="9995438"/>
    <x v="8"/>
    <x v="0"/>
    <n v="9734.66"/>
    <n v="2885"/>
    <n v="2629.57"/>
    <n v="2885"/>
    <n v="3.702"/>
    <n v="3.26"/>
    <x v="0"/>
    <n v="9405.1"/>
    <n v="-1275.17"/>
    <n v="-1162.2699400000006"/>
    <x v="1"/>
    <x v="0"/>
    <x v="1"/>
    <x v="8"/>
    <x v="0"/>
    <x v="1"/>
    <x v="0"/>
    <n v="-1138.5999999999999"/>
    <n v="-1249.2"/>
    <x v="0"/>
    <x v="0"/>
    <x v="0"/>
    <n v="2629.57"/>
    <n v="1138.5999999999999"/>
    <n v="0"/>
    <x v="0"/>
    <m/>
  </r>
  <r>
    <n v="28058"/>
    <n v="782"/>
    <d v="2001-09-10T00:00:00"/>
    <x v="30"/>
    <n v="9995718"/>
    <x v="8"/>
    <x v="0"/>
    <n v="9663.58"/>
    <n v="2850"/>
    <n v="2597.67"/>
    <n v="2850"/>
    <n v="3.7201"/>
    <n v="3.26"/>
    <x v="0"/>
    <n v="9291"/>
    <n v="-1311.2850000000001"/>
    <n v="-1195.1879670000005"/>
    <x v="1"/>
    <x v="0"/>
    <x v="1"/>
    <x v="8"/>
    <x v="0"/>
    <x v="1"/>
    <x v="0"/>
    <n v="-1171.81"/>
    <n v="-1285.6300000000001"/>
    <x v="0"/>
    <x v="2"/>
    <x v="0"/>
    <n v="2597.67"/>
    <n v="1171.81"/>
    <n v="0"/>
    <x v="0"/>
    <m/>
  </r>
  <r>
    <n v="28134"/>
    <n v="823"/>
    <d v="2001-09-19T00:00:00"/>
    <x v="30"/>
    <n v="9995777"/>
    <x v="8"/>
    <x v="0"/>
    <n v="13058.41"/>
    <n v="3993"/>
    <n v="3639.47"/>
    <n v="3993"/>
    <n v="3.5880000000000001"/>
    <n v="3.26"/>
    <x v="0"/>
    <n v="13017.18"/>
    <n v="-1309.7040000000011"/>
    <n v="-1193.7461600000011"/>
    <x v="1"/>
    <x v="0"/>
    <x v="1"/>
    <x v="8"/>
    <x v="0"/>
    <x v="1"/>
    <x v="0"/>
    <n v="-1160.99"/>
    <n v="-1273.77"/>
    <x v="0"/>
    <x v="2"/>
    <x v="0"/>
    <n v="3639.47"/>
    <n v="1160.99"/>
    <n v="0"/>
    <x v="0"/>
    <m/>
  </r>
  <r>
    <n v="28136"/>
    <n v="856"/>
    <d v="2001-09-19T00:00:00"/>
    <x v="30"/>
    <n v="9996666"/>
    <x v="8"/>
    <x v="0"/>
    <n v="21420.51"/>
    <n v="7294"/>
    <n v="6648.2"/>
    <n v="7294"/>
    <n v="3.222"/>
    <n v="3.26"/>
    <x v="0"/>
    <n v="23778.44"/>
    <n v="277.1719999999986"/>
    <n v="252.63159999999874"/>
    <x v="1"/>
    <x v="0"/>
    <x v="1"/>
    <x v="8"/>
    <x v="0"/>
    <x v="1"/>
    <x v="0"/>
    <n v="312.47000000000003"/>
    <n v="342.82"/>
    <x v="0"/>
    <x v="0"/>
    <x v="0"/>
    <n v="6648.2"/>
    <n v="-312.47000000000003"/>
    <n v="0"/>
    <x v="0"/>
    <m/>
  </r>
  <r>
    <n v="28140"/>
    <n v="856"/>
    <d v="2001-09-19T00:00:00"/>
    <x v="30"/>
    <n v="9996666"/>
    <x v="8"/>
    <x v="0"/>
    <n v="17103.52"/>
    <n v="5824"/>
    <n v="5308.35"/>
    <n v="5824"/>
    <n v="3.222"/>
    <n v="3.26"/>
    <x v="0"/>
    <n v="18986.240000000002"/>
    <n v="221.3119999999989"/>
    <n v="201.71729999999903"/>
    <x v="1"/>
    <x v="0"/>
    <x v="1"/>
    <x v="8"/>
    <x v="0"/>
    <x v="1"/>
    <x v="0"/>
    <n v="249.49"/>
    <n v="273.73"/>
    <x v="0"/>
    <x v="2"/>
    <x v="0"/>
    <n v="5308.35"/>
    <n v="-249.49"/>
    <n v="0"/>
    <x v="0"/>
    <m/>
  </r>
  <r>
    <n v="28142"/>
    <n v="856"/>
    <d v="2001-09-19T00:00:00"/>
    <x v="30"/>
    <n v="9996666"/>
    <x v="8"/>
    <x v="0"/>
    <n v="5013"/>
    <n v="1707"/>
    <n v="1555.87"/>
    <n v="1707"/>
    <n v="3.222"/>
    <n v="3.26"/>
    <x v="0"/>
    <n v="5564.82"/>
    <n v="64.865999999999673"/>
    <n v="59.123059999999704"/>
    <x v="1"/>
    <x v="0"/>
    <x v="1"/>
    <x v="8"/>
    <x v="0"/>
    <x v="1"/>
    <x v="0"/>
    <n v="73.13"/>
    <n v="80.23"/>
    <x v="0"/>
    <x v="9"/>
    <x v="0"/>
    <n v="1555.87"/>
    <n v="-73.13"/>
    <n v="0"/>
    <x v="0"/>
    <m/>
  </r>
  <r>
    <n v="27284"/>
    <n v="824"/>
    <d v="2001-08-20T00:00:00"/>
    <x v="31"/>
    <n v="9995964"/>
    <x v="3"/>
    <x v="0"/>
    <n v="-433.58"/>
    <n v="38227"/>
    <n v="34686.269999999997"/>
    <n v="38227"/>
    <n v="-1.2500000000000001E-2"/>
    <n v="-5.0000000000000001E-3"/>
    <x v="0"/>
    <n v="-191.13499999999999"/>
    <n v="286.70249999999999"/>
    <n v="260.14702499999999"/>
    <x v="0"/>
    <x v="0"/>
    <x v="0"/>
    <x v="3"/>
    <x v="0"/>
    <x v="1"/>
    <x v="0"/>
    <n v="-260.14999999999998"/>
    <n v="-286.7"/>
    <x v="0"/>
    <x v="2"/>
    <x v="0"/>
    <n v="0"/>
    <n v="260.14999999999998"/>
    <n v="34686.269999999997"/>
    <x v="0"/>
    <m/>
  </r>
  <r>
    <n v="9941"/>
    <m/>
    <d v="2000-07-07T00:00:00"/>
    <x v="31"/>
    <n v="319941"/>
    <x v="4"/>
    <x v="0"/>
    <n v="144.02000000000001"/>
    <n v="-3968"/>
    <n v="-3600.47"/>
    <n v="3968"/>
    <n v="-0.04"/>
    <n v="-0.04"/>
    <x v="0"/>
    <n v="158.72"/>
    <n v="0"/>
    <n v="0"/>
    <x v="0"/>
    <x v="0"/>
    <x v="0"/>
    <x v="4"/>
    <x v="0"/>
    <x v="0"/>
    <x v="0"/>
    <n v="82.81"/>
    <n v="91.26"/>
    <x v="0"/>
    <x v="0"/>
    <x v="0"/>
    <n v="0"/>
    <n v="-82.81"/>
    <n v="-3600.47"/>
    <x v="0"/>
    <s v="Tetco-ELA Sale Financial - N73425.A"/>
  </r>
  <r>
    <n v="9952"/>
    <m/>
    <d v="2000-07-07T00:00:00"/>
    <x v="31"/>
    <n v="319952"/>
    <x v="5"/>
    <x v="0"/>
    <n v="1370.43"/>
    <n v="3596"/>
    <n v="3262.92"/>
    <n v="3596"/>
    <n v="0.42"/>
    <n v="0.35"/>
    <x v="0"/>
    <n v="1258.5999999999999"/>
    <n v="-251.72"/>
    <n v="-228.40440000000004"/>
    <x v="0"/>
    <x v="0"/>
    <x v="0"/>
    <x v="5"/>
    <x v="0"/>
    <x v="1"/>
    <x v="0"/>
    <n v="-228.4"/>
    <n v="-251.72"/>
    <x v="0"/>
    <x v="0"/>
    <x v="0"/>
    <n v="0"/>
    <n v="228.4"/>
    <n v="3262.92"/>
    <x v="0"/>
    <s v="TetcoM3 Buy Financial - N73425.8"/>
  </r>
  <r>
    <n v="27285"/>
    <n v="822"/>
    <d v="2001-08-20T00:00:00"/>
    <x v="31"/>
    <n v="9995965"/>
    <x v="6"/>
    <x v="0"/>
    <n v="656.01"/>
    <n v="9972"/>
    <n v="9048.36"/>
    <n v="9972"/>
    <n v="7.2499999999999995E-2"/>
    <n v="0.08"/>
    <x v="0"/>
    <n v="797.76"/>
    <n v="74.790000000000063"/>
    <n v="67.862700000000061"/>
    <x v="0"/>
    <x v="0"/>
    <x v="0"/>
    <x v="6"/>
    <x v="0"/>
    <x v="1"/>
    <x v="0"/>
    <n v="-135.72999999999999"/>
    <n v="-149.58000000000001"/>
    <x v="0"/>
    <x v="2"/>
    <x v="0"/>
    <n v="0"/>
    <n v="135.72999999999999"/>
    <n v="9048.36"/>
    <x v="0"/>
    <m/>
  </r>
  <r>
    <n v="28304"/>
    <n v="878"/>
    <d v="2001-09-24T00:00:00"/>
    <x v="31"/>
    <n v="9996818"/>
    <x v="8"/>
    <x v="0"/>
    <n v="-18487.45"/>
    <n v="-6598"/>
    <n v="-5986.87"/>
    <n v="6598"/>
    <n v="3.0880000000000001"/>
    <n v="3.28"/>
    <x v="0"/>
    <n v="-21641.439999999999"/>
    <n v="-1266.8159999999982"/>
    <n v="-1149.4790399999983"/>
    <x v="1"/>
    <x v="0"/>
    <x v="1"/>
    <x v="8"/>
    <x v="0"/>
    <x v="0"/>
    <x v="0"/>
    <n v="-1353.03"/>
    <n v="-1491.15"/>
    <x v="0"/>
    <x v="2"/>
    <x v="0"/>
    <n v="-5986.87"/>
    <n v="1353.03"/>
    <n v="0"/>
    <x v="0"/>
    <m/>
  </r>
  <r>
    <n v="24455"/>
    <n v="438"/>
    <d v="2001-04-26T00:00:00"/>
    <x v="31"/>
    <n v="9993420"/>
    <x v="8"/>
    <x v="0"/>
    <n v="19270.439999999999"/>
    <n v="4983"/>
    <n v="4521.46"/>
    <n v="4983"/>
    <n v="4.2619999999999996"/>
    <n v="3.31"/>
    <x v="0"/>
    <n v="16493.73"/>
    <n v="-4743.815999999998"/>
    <n v="-4304.4299199999978"/>
    <x v="1"/>
    <x v="0"/>
    <x v="1"/>
    <x v="8"/>
    <x v="0"/>
    <x v="1"/>
    <x v="0"/>
    <n v="-4286.34"/>
    <n v="-4723.88"/>
    <x v="0"/>
    <x v="0"/>
    <x v="0"/>
    <n v="4521.46"/>
    <n v="4286.34"/>
    <n v="0"/>
    <x v="0"/>
    <s v="DS #000438"/>
  </r>
  <r>
    <n v="24870"/>
    <n v="549"/>
    <d v="2001-05-24T00:00:00"/>
    <x v="31"/>
    <n v="9993754"/>
    <x v="8"/>
    <x v="0"/>
    <n v="9411.33"/>
    <n v="2491"/>
    <n v="2260.27"/>
    <n v="2491"/>
    <n v="4.1638000000000002"/>
    <n v="3.31"/>
    <x v="0"/>
    <n v="8245.2099999999991"/>
    <n v="-2126.8158000000003"/>
    <n v="-1929.8185260000002"/>
    <x v="1"/>
    <x v="0"/>
    <x v="1"/>
    <x v="8"/>
    <x v="0"/>
    <x v="1"/>
    <x v="0"/>
    <n v="-1920.78"/>
    <n v="-2116.85"/>
    <x v="0"/>
    <x v="0"/>
    <x v="0"/>
    <n v="2260.27"/>
    <n v="1920.78"/>
    <n v="0"/>
    <x v="0"/>
    <m/>
  </r>
  <r>
    <n v="25068"/>
    <n v="593"/>
    <d v="2001-06-06T00:00:00"/>
    <x v="31"/>
    <n v="9993887"/>
    <x v="8"/>
    <x v="0"/>
    <n v="8668.69"/>
    <n v="2356"/>
    <n v="2137.7800000000002"/>
    <n v="2356"/>
    <n v="4.0549999999999997"/>
    <n v="3.31"/>
    <x v="0"/>
    <n v="7798.36"/>
    <n v="-1755.22"/>
    <n v="-1592.6460999999995"/>
    <x v="1"/>
    <x v="0"/>
    <x v="1"/>
    <x v="8"/>
    <x v="0"/>
    <x v="1"/>
    <x v="0"/>
    <n v="-1584.09"/>
    <n v="-1745.8"/>
    <x v="0"/>
    <x v="0"/>
    <x v="0"/>
    <n v="2137.7800000000002"/>
    <n v="1584.09"/>
    <n v="0"/>
    <x v="0"/>
    <m/>
  </r>
  <r>
    <n v="25071"/>
    <n v="445"/>
    <d v="2001-06-06T00:00:00"/>
    <x v="31"/>
    <n v="9993440"/>
    <x v="8"/>
    <x v="0"/>
    <n v="3070.96"/>
    <n v="802"/>
    <n v="727.72"/>
    <n v="802"/>
    <n v="4.22"/>
    <n v="3.31"/>
    <x v="0"/>
    <n v="2654.62"/>
    <n v="-729.82"/>
    <n v="-662.22519999999986"/>
    <x v="1"/>
    <x v="0"/>
    <x v="1"/>
    <x v="8"/>
    <x v="0"/>
    <x v="1"/>
    <x v="0"/>
    <n v="-659.31"/>
    <n v="-726.61"/>
    <x v="0"/>
    <x v="0"/>
    <x v="0"/>
    <n v="727.72"/>
    <n v="659.31"/>
    <n v="0"/>
    <x v="0"/>
    <s v="DS #000445"/>
  </r>
  <r>
    <n v="26646"/>
    <n v="725"/>
    <d v="2001-07-09T00:00:00"/>
    <x v="31"/>
    <n v="9995438"/>
    <x v="8"/>
    <x v="0"/>
    <n v="9589.6200000000008"/>
    <n v="2841"/>
    <n v="2577.86"/>
    <n v="2841"/>
    <n v="3.72"/>
    <n v="3.31"/>
    <x v="0"/>
    <n v="9403.7099999999991"/>
    <n v="-1164.81"/>
    <n v="-1056.9226000000003"/>
    <x v="1"/>
    <x v="0"/>
    <x v="1"/>
    <x v="8"/>
    <x v="0"/>
    <x v="1"/>
    <x v="0"/>
    <n v="-1046.6099999999999"/>
    <n v="-1153.45"/>
    <x v="0"/>
    <x v="0"/>
    <x v="0"/>
    <n v="2577.86"/>
    <n v="1046.6099999999999"/>
    <n v="0"/>
    <x v="0"/>
    <m/>
  </r>
  <r>
    <n v="28058"/>
    <n v="782"/>
    <d v="2001-09-10T00:00:00"/>
    <x v="31"/>
    <n v="9995718"/>
    <x v="8"/>
    <x v="0"/>
    <n v="9575.1"/>
    <n v="2799"/>
    <n v="2539.75"/>
    <n v="2799"/>
    <n v="3.7700999999999998"/>
    <n v="3.31"/>
    <x v="0"/>
    <n v="9264.69"/>
    <n v="-1287.8198999999993"/>
    <n v="-1168.5389749999993"/>
    <x v="1"/>
    <x v="0"/>
    <x v="1"/>
    <x v="8"/>
    <x v="0"/>
    <x v="1"/>
    <x v="0"/>
    <n v="-1158.3800000000001"/>
    <n v="-1276.6199999999999"/>
    <x v="0"/>
    <x v="2"/>
    <x v="0"/>
    <n v="2539.75"/>
    <n v="1158.3800000000001"/>
    <n v="0"/>
    <x v="0"/>
    <m/>
  </r>
  <r>
    <n v="28134"/>
    <n v="823"/>
    <d v="2001-09-19T00:00:00"/>
    <x v="31"/>
    <n v="9995777"/>
    <x v="8"/>
    <x v="0"/>
    <n v="12432.25"/>
    <n v="3761"/>
    <n v="3412.64"/>
    <n v="3761"/>
    <n v="3.6429999999999998"/>
    <n v="3.31"/>
    <x v="0"/>
    <n v="12448.91"/>
    <n v="-1252.4129999999991"/>
    <n v="-1136.4091199999991"/>
    <x v="1"/>
    <x v="0"/>
    <x v="1"/>
    <x v="8"/>
    <x v="0"/>
    <x v="1"/>
    <x v="0"/>
    <n v="-1122.76"/>
    <n v="-1237.3699999999999"/>
    <x v="0"/>
    <x v="2"/>
    <x v="0"/>
    <n v="3412.64"/>
    <n v="1122.76"/>
    <n v="0"/>
    <x v="0"/>
    <m/>
  </r>
  <r>
    <n v="28136"/>
    <n v="856"/>
    <d v="2001-09-19T00:00:00"/>
    <x v="31"/>
    <n v="9996666"/>
    <x v="8"/>
    <x v="0"/>
    <n v="9720.2900000000009"/>
    <n v="3274"/>
    <n v="2970.75"/>
    <n v="3274"/>
    <n v="3.2719999999999998"/>
    <n v="3.31"/>
    <x v="0"/>
    <n v="10836.94"/>
    <n v="124.41200000000083"/>
    <n v="112.88850000000076"/>
    <x v="1"/>
    <x v="0"/>
    <x v="1"/>
    <x v="8"/>
    <x v="0"/>
    <x v="1"/>
    <x v="0"/>
    <n v="124.77"/>
    <n v="137.51"/>
    <x v="0"/>
    <x v="0"/>
    <x v="0"/>
    <n v="2970.75"/>
    <n v="-124.77"/>
    <n v="0"/>
    <x v="0"/>
    <m/>
  </r>
  <r>
    <n v="28140"/>
    <n v="856"/>
    <d v="2001-09-19T00:00:00"/>
    <x v="31"/>
    <n v="9996666"/>
    <x v="8"/>
    <x v="0"/>
    <n v="15494.87"/>
    <n v="5219"/>
    <n v="4735.6000000000004"/>
    <n v="5219"/>
    <n v="3.2719999999999998"/>
    <n v="3.31"/>
    <x v="0"/>
    <n v="17274.89"/>
    <n v="198.32200000000134"/>
    <n v="179.95280000000122"/>
    <x v="1"/>
    <x v="0"/>
    <x v="1"/>
    <x v="8"/>
    <x v="0"/>
    <x v="1"/>
    <x v="0"/>
    <n v="198.9"/>
    <n v="219.2"/>
    <x v="0"/>
    <x v="2"/>
    <x v="0"/>
    <n v="4735.6000000000004"/>
    <n v="-198.9"/>
    <n v="0"/>
    <x v="0"/>
    <m/>
  </r>
  <r>
    <n v="28142"/>
    <n v="856"/>
    <d v="2001-09-19T00:00:00"/>
    <x v="31"/>
    <n v="9996666"/>
    <x v="8"/>
    <x v="0"/>
    <n v="4307.92"/>
    <n v="1451"/>
    <n v="1316.6"/>
    <n v="1451"/>
    <n v="3.2719999999999998"/>
    <n v="3.31"/>
    <x v="0"/>
    <n v="4802.8100000000004"/>
    <n v="55.138000000000375"/>
    <n v="50.030800000000333"/>
    <x v="1"/>
    <x v="0"/>
    <x v="1"/>
    <x v="8"/>
    <x v="0"/>
    <x v="1"/>
    <x v="0"/>
    <n v="55.3"/>
    <n v="60.94"/>
    <x v="0"/>
    <x v="9"/>
    <x v="0"/>
    <n v="1316.6"/>
    <n v="-55.3"/>
    <n v="0"/>
    <x v="0"/>
    <m/>
  </r>
  <r>
    <n v="27284"/>
    <n v="824"/>
    <d v="2001-08-20T00:00:00"/>
    <x v="32"/>
    <n v="9995964"/>
    <x v="3"/>
    <x v="0"/>
    <n v="-322.44"/>
    <n v="28561"/>
    <n v="25795.07"/>
    <n v="28561"/>
    <n v="-1.2500000000000001E-2"/>
    <n v="-5.0000000000000001E-3"/>
    <x v="0"/>
    <n v="-142.80500000000001"/>
    <n v="214.20750000000001"/>
    <n v="193.46302500000002"/>
    <x v="0"/>
    <x v="0"/>
    <x v="0"/>
    <x v="3"/>
    <x v="0"/>
    <x v="1"/>
    <x v="0"/>
    <n v="-193.46"/>
    <n v="-214.21"/>
    <x v="0"/>
    <x v="2"/>
    <x v="0"/>
    <n v="0"/>
    <n v="193.46"/>
    <n v="25795.07"/>
    <x v="0"/>
    <m/>
  </r>
  <r>
    <n v="9941"/>
    <m/>
    <d v="2000-07-07T00:00:00"/>
    <x v="32"/>
    <n v="319941"/>
    <x v="4"/>
    <x v="0"/>
    <n v="143.35"/>
    <n v="-3968"/>
    <n v="-3583.73"/>
    <n v="3968"/>
    <n v="-0.04"/>
    <n v="-0.04"/>
    <x v="0"/>
    <n v="158.72"/>
    <n v="0"/>
    <n v="0"/>
    <x v="0"/>
    <x v="0"/>
    <x v="0"/>
    <x v="4"/>
    <x v="0"/>
    <x v="0"/>
    <x v="0"/>
    <n v="82.43"/>
    <n v="91.26"/>
    <x v="0"/>
    <x v="0"/>
    <x v="0"/>
    <n v="0"/>
    <n v="-82.43"/>
    <n v="-3583.73"/>
    <x v="0"/>
    <s v="Tetco-ELA Sale Financial - N73425.A"/>
  </r>
  <r>
    <n v="9952"/>
    <m/>
    <d v="2000-07-07T00:00:00"/>
    <x v="32"/>
    <n v="319952"/>
    <x v="5"/>
    <x v="0"/>
    <n v="1364.06"/>
    <n v="3596"/>
    <n v="3247.75"/>
    <n v="3596"/>
    <n v="0.42"/>
    <n v="0.35"/>
    <x v="0"/>
    <n v="1258.5999999999999"/>
    <n v="-251.72"/>
    <n v="-227.3425"/>
    <x v="0"/>
    <x v="0"/>
    <x v="0"/>
    <x v="5"/>
    <x v="0"/>
    <x v="1"/>
    <x v="0"/>
    <n v="-227.34"/>
    <n v="-251.72"/>
    <x v="0"/>
    <x v="0"/>
    <x v="0"/>
    <n v="0"/>
    <n v="227.34"/>
    <n v="3247.75"/>
    <x v="0"/>
    <s v="TetcoM3 Buy Financial - N73425.8"/>
  </r>
  <r>
    <n v="27285"/>
    <n v="822"/>
    <d v="2001-08-20T00:00:00"/>
    <x v="32"/>
    <n v="9995965"/>
    <x v="6"/>
    <x v="0"/>
    <n v="487.88"/>
    <n v="7451"/>
    <n v="6729.42"/>
    <n v="7451"/>
    <n v="7.2499999999999995E-2"/>
    <n v="0.08"/>
    <x v="0"/>
    <n v="596.08000000000004"/>
    <n v="55.88250000000005"/>
    <n v="50.470650000000049"/>
    <x v="0"/>
    <x v="0"/>
    <x v="0"/>
    <x v="6"/>
    <x v="0"/>
    <x v="1"/>
    <x v="0"/>
    <n v="-100.94"/>
    <n v="-111.77"/>
    <x v="0"/>
    <x v="2"/>
    <x v="0"/>
    <n v="0"/>
    <n v="100.94"/>
    <n v="6729.42"/>
    <x v="0"/>
    <m/>
  </r>
  <r>
    <n v="28304"/>
    <n v="878"/>
    <d v="2001-09-24T00:00:00"/>
    <x v="32"/>
    <n v="9996818"/>
    <x v="8"/>
    <x v="0"/>
    <n v="-18285.47"/>
    <n v="-6485"/>
    <n v="-5856.97"/>
    <n v="6485"/>
    <n v="3.1219999999999999"/>
    <n v="3.32"/>
    <x v="0"/>
    <n v="-21530.2"/>
    <n v="-1284.03"/>
    <n v="-1159.6800599999997"/>
    <x v="1"/>
    <x v="0"/>
    <x v="1"/>
    <x v="8"/>
    <x v="0"/>
    <x v="0"/>
    <x v="0"/>
    <n v="-1388.1"/>
    <n v="-1536.95"/>
    <x v="0"/>
    <x v="2"/>
    <x v="0"/>
    <n v="-5856.97"/>
    <n v="1388.1"/>
    <n v="0"/>
    <x v="0"/>
    <m/>
  </r>
  <r>
    <n v="24870"/>
    <n v="549"/>
    <d v="2001-05-24T00:00:00"/>
    <x v="32"/>
    <n v="9993754"/>
    <x v="8"/>
    <x v="0"/>
    <n v="6344.22"/>
    <n v="1669"/>
    <n v="1507.37"/>
    <n v="1669"/>
    <n v="4.2088000000000001"/>
    <n v="3.35"/>
    <x v="0"/>
    <n v="5591.15"/>
    <n v="-1433.3371999999999"/>
    <n v="-1294.529356"/>
    <x v="1"/>
    <x v="0"/>
    <x v="1"/>
    <x v="8"/>
    <x v="0"/>
    <x v="1"/>
    <x v="0"/>
    <n v="-1280.96"/>
    <n v="-1418.32"/>
    <x v="0"/>
    <x v="0"/>
    <x v="0"/>
    <n v="1507.37"/>
    <n v="1280.96"/>
    <n v="0"/>
    <x v="0"/>
    <m/>
  </r>
  <r>
    <n v="25068"/>
    <n v="593"/>
    <d v="2001-06-06T00:00:00"/>
    <x v="32"/>
    <n v="9993887"/>
    <x v="8"/>
    <x v="0"/>
    <n v="8518.52"/>
    <n v="2326"/>
    <n v="2100.7399999999998"/>
    <n v="2326"/>
    <n v="4.0549999999999997"/>
    <n v="3.35"/>
    <x v="0"/>
    <n v="7792.1"/>
    <n v="-1639.83"/>
    <n v="-1481.0216999999991"/>
    <x v="1"/>
    <x v="0"/>
    <x v="1"/>
    <x v="8"/>
    <x v="0"/>
    <x v="1"/>
    <x v="0"/>
    <n v="-1462.12"/>
    <n v="-1618.9"/>
    <x v="0"/>
    <x v="0"/>
    <x v="0"/>
    <n v="2100.7399999999998"/>
    <n v="1462.12"/>
    <n v="0"/>
    <x v="0"/>
    <m/>
  </r>
  <r>
    <n v="26646"/>
    <n v="725"/>
    <d v="2001-07-09T00:00:00"/>
    <x v="32"/>
    <n v="9995438"/>
    <x v="8"/>
    <x v="0"/>
    <n v="8398.11"/>
    <n v="2458"/>
    <n v="2219.96"/>
    <n v="2458"/>
    <n v="3.7829999999999999"/>
    <n v="3.35"/>
    <x v="0"/>
    <n v="8234.2999999999993"/>
    <n v="-1064.3139999999996"/>
    <n v="-961.24267999999961"/>
    <x v="1"/>
    <x v="0"/>
    <x v="1"/>
    <x v="8"/>
    <x v="0"/>
    <x v="1"/>
    <x v="0"/>
    <n v="-941.26"/>
    <n v="-1042.19"/>
    <x v="0"/>
    <x v="0"/>
    <x v="0"/>
    <n v="2219.96"/>
    <n v="941.26"/>
    <n v="0"/>
    <x v="0"/>
    <m/>
  </r>
  <r>
    <n v="28058"/>
    <n v="782"/>
    <d v="2001-09-10T00:00:00"/>
    <x v="32"/>
    <n v="9995718"/>
    <x v="8"/>
    <x v="0"/>
    <n v="8072.27"/>
    <n v="2352"/>
    <n v="2124.23"/>
    <n v="2352"/>
    <n v="3.8001"/>
    <n v="3.35"/>
    <x v="0"/>
    <n v="7879.2"/>
    <n v="-1058.6351999999999"/>
    <n v="-956.11592299999984"/>
    <x v="1"/>
    <x v="0"/>
    <x v="1"/>
    <x v="8"/>
    <x v="0"/>
    <x v="1"/>
    <x v="0"/>
    <n v="-937"/>
    <n v="-1037.47"/>
    <x v="0"/>
    <x v="2"/>
    <x v="0"/>
    <n v="2124.23"/>
    <n v="937"/>
    <n v="0"/>
    <x v="0"/>
    <m/>
  </r>
  <r>
    <n v="28134"/>
    <n v="823"/>
    <d v="2001-09-19T00:00:00"/>
    <x v="32"/>
    <n v="9995777"/>
    <x v="8"/>
    <x v="0"/>
    <n v="12406.92"/>
    <n v="3736"/>
    <n v="3374.2"/>
    <n v="3736"/>
    <n v="3.677"/>
    <n v="3.35"/>
    <x v="0"/>
    <n v="12515.6"/>
    <n v="-1221.6719999999998"/>
    <n v="-1103.3633999999997"/>
    <x v="1"/>
    <x v="0"/>
    <x v="1"/>
    <x v="8"/>
    <x v="0"/>
    <x v="1"/>
    <x v="0"/>
    <n v="-1072.99"/>
    <n v="-1188.05"/>
    <x v="0"/>
    <x v="2"/>
    <x v="0"/>
    <n v="3374.2"/>
    <n v="1072.99"/>
    <n v="0"/>
    <x v="0"/>
    <m/>
  </r>
  <r>
    <n v="28136"/>
    <n v="856"/>
    <d v="2001-09-19T00:00:00"/>
    <x v="32"/>
    <n v="9996666"/>
    <x v="8"/>
    <x v="0"/>
    <n v="11447.7"/>
    <n v="3834"/>
    <n v="3462.7"/>
    <n v="3834"/>
    <n v="3.306"/>
    <n v="3.35"/>
    <x v="0"/>
    <n v="12843.9"/>
    <n v="168.69600000000014"/>
    <n v="152.35880000000012"/>
    <x v="1"/>
    <x v="0"/>
    <x v="1"/>
    <x v="8"/>
    <x v="0"/>
    <x v="1"/>
    <x v="0"/>
    <n v="183.52"/>
    <n v="203.2"/>
    <x v="0"/>
    <x v="0"/>
    <x v="0"/>
    <n v="3462.7"/>
    <n v="-183.52"/>
    <n v="0"/>
    <x v="0"/>
    <m/>
  </r>
  <r>
    <n v="28140"/>
    <n v="856"/>
    <d v="2001-09-19T00:00:00"/>
    <x v="32"/>
    <n v="9996666"/>
    <x v="8"/>
    <x v="0"/>
    <n v="13824.43"/>
    <n v="4630"/>
    <n v="4181.62"/>
    <n v="4630"/>
    <n v="3.306"/>
    <n v="3.35"/>
    <x v="0"/>
    <n v="15510.5"/>
    <n v="203.72"/>
    <n v="183.99128000000016"/>
    <x v="1"/>
    <x v="0"/>
    <x v="1"/>
    <x v="8"/>
    <x v="0"/>
    <x v="1"/>
    <x v="0"/>
    <n v="221.63"/>
    <n v="245.39"/>
    <x v="0"/>
    <x v="2"/>
    <x v="0"/>
    <n v="4181.62"/>
    <n v="-221.63"/>
    <n v="0"/>
    <x v="0"/>
    <m/>
  </r>
  <r>
    <n v="28142"/>
    <n v="856"/>
    <d v="2001-09-19T00:00:00"/>
    <x v="32"/>
    <n v="9996666"/>
    <x v="8"/>
    <x v="0"/>
    <n v="4654.92"/>
    <n v="1559"/>
    <n v="1408.02"/>
    <n v="1559"/>
    <n v="3.306"/>
    <n v="3.35"/>
    <x v="0"/>
    <n v="5222.6499999999996"/>
    <n v="68.59600000000006"/>
    <n v="61.952880000000057"/>
    <x v="1"/>
    <x v="0"/>
    <x v="1"/>
    <x v="8"/>
    <x v="0"/>
    <x v="1"/>
    <x v="0"/>
    <n v="74.63"/>
    <n v="82.63"/>
    <x v="0"/>
    <x v="9"/>
    <x v="0"/>
    <n v="1408.02"/>
    <n v="-74.63"/>
    <n v="0"/>
    <x v="0"/>
    <m/>
  </r>
  <r>
    <n v="27284"/>
    <n v="824"/>
    <d v="2001-08-20T00:00:00"/>
    <x v="33"/>
    <n v="9995964"/>
    <x v="3"/>
    <x v="0"/>
    <n v="-230.88"/>
    <n v="20548"/>
    <n v="18470.07"/>
    <n v="20548"/>
    <n v="-1.2500000000000001E-2"/>
    <n v="-5.0000000000000001E-3"/>
    <x v="0"/>
    <n v="-102.74"/>
    <n v="154.11000000000001"/>
    <n v="138.52552500000002"/>
    <x v="0"/>
    <x v="0"/>
    <x v="0"/>
    <x v="3"/>
    <x v="0"/>
    <x v="1"/>
    <x v="0"/>
    <n v="-138.53"/>
    <n v="-154.11000000000001"/>
    <x v="0"/>
    <x v="2"/>
    <x v="0"/>
    <n v="0"/>
    <n v="138.53"/>
    <n v="18470.07"/>
    <x v="0"/>
    <m/>
  </r>
  <r>
    <n v="9941"/>
    <m/>
    <d v="2000-07-07T00:00:00"/>
    <x v="33"/>
    <n v="319941"/>
    <x v="4"/>
    <x v="0"/>
    <n v="138.07"/>
    <n v="-3840"/>
    <n v="-3451.68"/>
    <n v="3840"/>
    <n v="-0.04"/>
    <n v="-0.04"/>
    <x v="0"/>
    <n v="153.6"/>
    <n v="0"/>
    <n v="0"/>
    <x v="0"/>
    <x v="0"/>
    <x v="0"/>
    <x v="4"/>
    <x v="0"/>
    <x v="0"/>
    <x v="0"/>
    <n v="79.39"/>
    <n v="88.32"/>
    <x v="0"/>
    <x v="0"/>
    <x v="0"/>
    <n v="0"/>
    <n v="-79.39"/>
    <n v="-3451.68"/>
    <x v="0"/>
    <s v="Tetco-ELA Sale Financial - N73425.A"/>
  </r>
  <r>
    <n v="9952"/>
    <m/>
    <d v="2000-07-07T00:00:00"/>
    <x v="33"/>
    <n v="319952"/>
    <x v="5"/>
    <x v="0"/>
    <n v="1313.79"/>
    <n v="3480"/>
    <n v="3128.08"/>
    <n v="3480"/>
    <n v="0.42"/>
    <n v="0.315"/>
    <x v="0"/>
    <n v="1096.2"/>
    <n v="-365.4"/>
    <n v="-328.44839999999994"/>
    <x v="0"/>
    <x v="0"/>
    <x v="0"/>
    <x v="5"/>
    <x v="0"/>
    <x v="1"/>
    <x v="0"/>
    <n v="-328.45"/>
    <n v="-365.4"/>
    <x v="0"/>
    <x v="0"/>
    <x v="0"/>
    <n v="0"/>
    <n v="328.45"/>
    <n v="3128.08"/>
    <x v="0"/>
    <s v="TetcoM3 Buy Financial - N73425.8"/>
  </r>
  <r>
    <n v="27285"/>
    <n v="822"/>
    <d v="2001-08-20T00:00:00"/>
    <x v="33"/>
    <n v="9995965"/>
    <x v="6"/>
    <x v="0"/>
    <n v="349.3"/>
    <n v="5360"/>
    <n v="4817.97"/>
    <n v="5360"/>
    <n v="7.2499999999999995E-2"/>
    <n v="0.08"/>
    <x v="0"/>
    <n v="428.8"/>
    <n v="40.200000000000003"/>
    <n v="36.134775000000033"/>
    <x v="0"/>
    <x v="0"/>
    <x v="0"/>
    <x v="6"/>
    <x v="0"/>
    <x v="1"/>
    <x v="0"/>
    <n v="-72.27"/>
    <n v="-80.400000000000006"/>
    <x v="0"/>
    <x v="2"/>
    <x v="0"/>
    <n v="0"/>
    <n v="72.27"/>
    <n v="4817.97"/>
    <x v="0"/>
    <m/>
  </r>
  <r>
    <n v="28304"/>
    <n v="878"/>
    <d v="2001-09-24T00:00:00"/>
    <x v="33"/>
    <n v="9996818"/>
    <x v="8"/>
    <x v="0"/>
    <n v="-19517.27"/>
    <n v="-6926"/>
    <n v="-6225.6"/>
    <n v="6926"/>
    <n v="3.1349999999999998"/>
    <n v="3.28"/>
    <x v="0"/>
    <n v="-22717.279999999999"/>
    <n v="-1004.27"/>
    <n v="-902.71200000000022"/>
    <x v="1"/>
    <x v="0"/>
    <x v="1"/>
    <x v="8"/>
    <x v="0"/>
    <x v="0"/>
    <x v="0"/>
    <n v="-1288.7"/>
    <n v="-1433.68"/>
    <x v="0"/>
    <x v="2"/>
    <x v="0"/>
    <n v="-6225.6"/>
    <n v="1288.7"/>
    <n v="0"/>
    <x v="0"/>
    <m/>
  </r>
  <r>
    <n v="25068"/>
    <n v="593"/>
    <d v="2001-06-06T00:00:00"/>
    <x v="33"/>
    <n v="9993887"/>
    <x v="8"/>
    <x v="0"/>
    <n v="4250"/>
    <n v="1166"/>
    <n v="1048.0899999999999"/>
    <n v="1166"/>
    <n v="4.0549999999999997"/>
    <n v="3.31"/>
    <x v="0"/>
    <n v="3859.46"/>
    <n v="-868.67"/>
    <n v="-780.82704999999953"/>
    <x v="1"/>
    <x v="0"/>
    <x v="1"/>
    <x v="8"/>
    <x v="0"/>
    <x v="1"/>
    <x v="0"/>
    <n v="-747.29"/>
    <n v="-831.36"/>
    <x v="0"/>
    <x v="0"/>
    <x v="0"/>
    <n v="1048.0899999999999"/>
    <n v="747.29"/>
    <n v="0"/>
    <x v="0"/>
    <m/>
  </r>
  <r>
    <n v="26646"/>
    <n v="725"/>
    <d v="2001-07-09T00:00:00"/>
    <x v="33"/>
    <n v="9995438"/>
    <x v="8"/>
    <x v="0"/>
    <n v="5209.6499999999996"/>
    <n v="1526"/>
    <n v="1371.68"/>
    <n v="1526"/>
    <n v="3.798"/>
    <n v="3.31"/>
    <x v="0"/>
    <n v="5051.0600000000004"/>
    <n v="-744.68799999999999"/>
    <n v="-669.37984000000006"/>
    <x v="1"/>
    <x v="0"/>
    <x v="1"/>
    <x v="8"/>
    <x v="0"/>
    <x v="1"/>
    <x v="0"/>
    <n v="-625.49"/>
    <n v="-695.86"/>
    <x v="0"/>
    <x v="0"/>
    <x v="0"/>
    <n v="1371.68"/>
    <n v="625.49"/>
    <n v="0"/>
    <x v="0"/>
    <m/>
  </r>
  <r>
    <n v="28058"/>
    <n v="782"/>
    <d v="2001-09-10T00:00:00"/>
    <x v="33"/>
    <n v="9995718"/>
    <x v="8"/>
    <x v="0"/>
    <n v="5684.12"/>
    <n v="1661"/>
    <n v="1493.03"/>
    <n v="1661"/>
    <n v="3.8071000000000002"/>
    <n v="3.31"/>
    <x v="0"/>
    <n v="5497.91"/>
    <n v="-825.68310000000019"/>
    <n v="-742.18521300000009"/>
    <x v="1"/>
    <x v="0"/>
    <x v="1"/>
    <x v="8"/>
    <x v="0"/>
    <x v="1"/>
    <x v="0"/>
    <n v="-694.41"/>
    <n v="-772.53"/>
    <x v="0"/>
    <x v="2"/>
    <x v="0"/>
    <n v="1493.03"/>
    <n v="694.41"/>
    <n v="0"/>
    <x v="0"/>
    <m/>
  </r>
  <r>
    <n v="28134"/>
    <n v="823"/>
    <d v="2001-09-19T00:00:00"/>
    <x v="33"/>
    <n v="9995777"/>
    <x v="8"/>
    <x v="0"/>
    <n v="16257.86"/>
    <n v="4931"/>
    <n v="4432.3500000000004"/>
    <n v="4931"/>
    <n v="3.6680000000000001"/>
    <n v="3.31"/>
    <x v="0"/>
    <n v="16321.61"/>
    <n v="-1765.2980000000005"/>
    <n v="-1586.7813000000006"/>
    <x v="1"/>
    <x v="0"/>
    <x v="1"/>
    <x v="8"/>
    <x v="0"/>
    <x v="1"/>
    <x v="0"/>
    <n v="-1444.95"/>
    <n v="-1607.51"/>
    <x v="0"/>
    <x v="2"/>
    <x v="0"/>
    <n v="4432.3500000000004"/>
    <n v="1444.95"/>
    <n v="0"/>
    <x v="0"/>
    <m/>
  </r>
  <r>
    <n v="28136"/>
    <n v="856"/>
    <d v="2001-09-19T00:00:00"/>
    <x v="33"/>
    <n v="9996666"/>
    <x v="8"/>
    <x v="0"/>
    <n v="21301.22"/>
    <n v="7140"/>
    <n v="6417.96"/>
    <n v="7140"/>
    <n v="3.319"/>
    <n v="3.31"/>
    <x v="0"/>
    <n v="23633.4"/>
    <n v="-64.259999999999266"/>
    <n v="-57.761639999999339"/>
    <x v="1"/>
    <x v="0"/>
    <x v="1"/>
    <x v="8"/>
    <x v="0"/>
    <x v="1"/>
    <x v="0"/>
    <n v="147.61000000000001"/>
    <n v="164.22"/>
    <x v="0"/>
    <x v="0"/>
    <x v="0"/>
    <n v="6417.96"/>
    <n v="-147.61000000000001"/>
    <n v="0"/>
    <x v="0"/>
    <m/>
  </r>
  <r>
    <n v="28140"/>
    <n v="856"/>
    <d v="2001-09-19T00:00:00"/>
    <x v="33"/>
    <n v="9996666"/>
    <x v="8"/>
    <x v="0"/>
    <n v="10379.120000000001"/>
    <n v="3479"/>
    <n v="3127.18"/>
    <n v="3479"/>
    <n v="3.319"/>
    <n v="3.31"/>
    <x v="0"/>
    <n v="11515.49"/>
    <n v="-31.310999999999641"/>
    <n v="-28.144619999999676"/>
    <x v="1"/>
    <x v="0"/>
    <x v="1"/>
    <x v="8"/>
    <x v="0"/>
    <x v="1"/>
    <x v="0"/>
    <n v="71.930000000000007"/>
    <n v="80.02"/>
    <x v="0"/>
    <x v="2"/>
    <x v="0"/>
    <n v="3127.18"/>
    <n v="-71.930000000000007"/>
    <n v="0"/>
    <x v="0"/>
    <m/>
  </r>
  <r>
    <n v="28142"/>
    <n v="856"/>
    <d v="2001-09-19T00:00:00"/>
    <x v="33"/>
    <n v="9996666"/>
    <x v="8"/>
    <x v="0"/>
    <n v="4997.13"/>
    <n v="1675"/>
    <n v="1505.61"/>
    <n v="1675"/>
    <n v="3.319"/>
    <n v="3.31"/>
    <x v="0"/>
    <n v="5544.25"/>
    <n v="-15.074999999999827"/>
    <n v="-13.550489999999844"/>
    <x v="1"/>
    <x v="0"/>
    <x v="1"/>
    <x v="8"/>
    <x v="0"/>
    <x v="1"/>
    <x v="0"/>
    <n v="34.630000000000003"/>
    <n v="38.53"/>
    <x v="0"/>
    <x v="9"/>
    <x v="0"/>
    <n v="1505.61"/>
    <n v="-34.630000000000003"/>
    <n v="0"/>
    <x v="0"/>
    <m/>
  </r>
  <r>
    <n v="27284"/>
    <n v="824"/>
    <d v="2001-08-20T00:00:00"/>
    <x v="34"/>
    <n v="9995964"/>
    <x v="3"/>
    <x v="0"/>
    <n v="-204.29"/>
    <n v="18266"/>
    <n v="16343.26"/>
    <n v="18266"/>
    <n v="-1.2500000000000001E-2"/>
    <n v="-5.0000000000000001E-3"/>
    <x v="0"/>
    <n v="-91.33"/>
    <n v="136.995"/>
    <n v="122.57445000000001"/>
    <x v="0"/>
    <x v="0"/>
    <x v="0"/>
    <x v="3"/>
    <x v="0"/>
    <x v="1"/>
    <x v="0"/>
    <n v="-122.57"/>
    <n v="-136.99"/>
    <x v="0"/>
    <x v="2"/>
    <x v="0"/>
    <n v="0"/>
    <n v="122.57"/>
    <n v="16343.26"/>
    <x v="0"/>
    <m/>
  </r>
  <r>
    <n v="9941"/>
    <m/>
    <d v="2000-07-07T00:00:00"/>
    <x v="34"/>
    <n v="319941"/>
    <x v="4"/>
    <x v="0"/>
    <n v="142.01"/>
    <n v="-3968"/>
    <n v="-3550.32"/>
    <n v="3968"/>
    <n v="-0.04"/>
    <n v="-0.04"/>
    <x v="0"/>
    <n v="158.72"/>
    <n v="0"/>
    <n v="0"/>
    <x v="0"/>
    <x v="0"/>
    <x v="0"/>
    <x v="4"/>
    <x v="0"/>
    <x v="0"/>
    <x v="0"/>
    <n v="81.66"/>
    <n v="91.26"/>
    <x v="0"/>
    <x v="0"/>
    <x v="0"/>
    <n v="0"/>
    <n v="-81.66"/>
    <n v="-3550.32"/>
    <x v="0"/>
    <s v="Tetco-ELA Sale Financial - N73425.A"/>
  </r>
  <r>
    <n v="9952"/>
    <m/>
    <d v="2000-07-07T00:00:00"/>
    <x v="34"/>
    <n v="319952"/>
    <x v="5"/>
    <x v="0"/>
    <n v="1351.34"/>
    <n v="3596"/>
    <n v="3217.47"/>
    <n v="3596"/>
    <n v="0.42"/>
    <n v="0.36"/>
    <x v="0"/>
    <n v="1294.56"/>
    <n v="-215.76"/>
    <n v="-193.04819999999998"/>
    <x v="0"/>
    <x v="0"/>
    <x v="0"/>
    <x v="5"/>
    <x v="0"/>
    <x v="1"/>
    <x v="0"/>
    <n v="-193.05"/>
    <n v="-215.76"/>
    <x v="0"/>
    <x v="0"/>
    <x v="0"/>
    <n v="0"/>
    <n v="193.05"/>
    <n v="3217.47"/>
    <x v="0"/>
    <s v="TetcoM3 Buy Financial - N73425.8"/>
  </r>
  <r>
    <n v="27285"/>
    <n v="822"/>
    <d v="2001-08-20T00:00:00"/>
    <x v="34"/>
    <n v="9995965"/>
    <x v="6"/>
    <x v="0"/>
    <n v="309.10000000000002"/>
    <n v="4765"/>
    <n v="4263.42"/>
    <n v="4765"/>
    <n v="7.2499999999999995E-2"/>
    <n v="0.08"/>
    <x v="0"/>
    <n v="381.2"/>
    <n v="35.737499999999997"/>
    <n v="31.97565000000003"/>
    <x v="0"/>
    <x v="0"/>
    <x v="0"/>
    <x v="6"/>
    <x v="0"/>
    <x v="1"/>
    <x v="0"/>
    <n v="-63.95"/>
    <n v="-71.47"/>
    <x v="0"/>
    <x v="2"/>
    <x v="0"/>
    <n v="0"/>
    <n v="63.95"/>
    <n v="4263.42"/>
    <x v="0"/>
    <m/>
  </r>
  <r>
    <n v="28304"/>
    <n v="878"/>
    <d v="2001-09-24T00:00:00"/>
    <x v="34"/>
    <n v="9996818"/>
    <x v="8"/>
    <x v="0"/>
    <n v="-39572.92"/>
    <n v="-14099"/>
    <n v="-12614.89"/>
    <n v="14099"/>
    <n v="3.137"/>
    <n v="3.33"/>
    <x v="0"/>
    <n v="-46949.67"/>
    <n v="-2721.1070000000009"/>
    <n v="-2434.6737700000008"/>
    <x v="1"/>
    <x v="0"/>
    <x v="1"/>
    <x v="8"/>
    <x v="0"/>
    <x v="0"/>
    <x v="0"/>
    <n v="-2901.43"/>
    <n v="-3242.77"/>
    <x v="0"/>
    <x v="2"/>
    <x v="0"/>
    <n v="-12614.89"/>
    <n v="2901.43"/>
    <n v="0"/>
    <x v="0"/>
    <m/>
  </r>
  <r>
    <n v="28058"/>
    <n v="782"/>
    <d v="2001-09-10T00:00:00"/>
    <x v="34"/>
    <n v="9995718"/>
    <x v="8"/>
    <x v="0"/>
    <n v="9028.2000000000007"/>
    <n v="2640"/>
    <n v="2362.1"/>
    <n v="2640"/>
    <n v="3.8220999999999998"/>
    <n v="3.36"/>
    <x v="0"/>
    <n v="8870.4"/>
    <n v="-1219.944"/>
    <n v="-1091.5264099999999"/>
    <x v="1"/>
    <x v="0"/>
    <x v="1"/>
    <x v="8"/>
    <x v="0"/>
    <x v="1"/>
    <x v="0"/>
    <n v="-1074.99"/>
    <n v="-1201.46"/>
    <x v="0"/>
    <x v="2"/>
    <x v="0"/>
    <n v="2362.1"/>
    <n v="1074.99"/>
    <n v="0"/>
    <x v="0"/>
    <m/>
  </r>
  <r>
    <n v="28134"/>
    <n v="823"/>
    <d v="2001-09-19T00:00:00"/>
    <x v="34"/>
    <n v="9995777"/>
    <x v="8"/>
    <x v="0"/>
    <n v="20202.490000000002"/>
    <n v="6134"/>
    <n v="5488.31"/>
    <n v="6134"/>
    <n v="3.681"/>
    <n v="3.36"/>
    <x v="0"/>
    <n v="20610.240000000002"/>
    <n v="-1969.014000000001"/>
    <n v="-1761.7475100000011"/>
    <x v="1"/>
    <x v="0"/>
    <x v="1"/>
    <x v="8"/>
    <x v="0"/>
    <x v="1"/>
    <x v="0"/>
    <n v="-1723.33"/>
    <n v="-1926.08"/>
    <x v="0"/>
    <x v="2"/>
    <x v="0"/>
    <n v="5488.31"/>
    <n v="1723.33"/>
    <n v="0"/>
    <x v="0"/>
    <m/>
  </r>
  <r>
    <n v="28136"/>
    <n v="856"/>
    <d v="2001-09-19T00:00:00"/>
    <x v="34"/>
    <n v="9996666"/>
    <x v="8"/>
    <x v="0"/>
    <n v="33323.49"/>
    <n v="11181"/>
    <n v="10004.049999999999"/>
    <n v="11181"/>
    <n v="3.331"/>
    <n v="3.36"/>
    <x v="0"/>
    <n v="37568.160000000003"/>
    <n v="324.24899999999906"/>
    <n v="290.11744999999911"/>
    <x v="1"/>
    <x v="0"/>
    <x v="1"/>
    <x v="8"/>
    <x v="0"/>
    <x v="1"/>
    <x v="0"/>
    <n v="360.15"/>
    <n v="402.52"/>
    <x v="0"/>
    <x v="0"/>
    <x v="0"/>
    <n v="10004.049999999999"/>
    <n v="-360.15"/>
    <n v="0"/>
    <x v="0"/>
    <m/>
  </r>
  <r>
    <n v="28140"/>
    <n v="856"/>
    <d v="2001-09-19T00:00:00"/>
    <x v="34"/>
    <n v="9996666"/>
    <x v="8"/>
    <x v="0"/>
    <n v="25395.71"/>
    <n v="8521"/>
    <n v="7624.05"/>
    <n v="8521"/>
    <n v="3.331"/>
    <n v="3.36"/>
    <x v="0"/>
    <n v="28630.560000000001"/>
    <n v="247.10899999999927"/>
    <n v="221.09744999999936"/>
    <x v="1"/>
    <x v="0"/>
    <x v="1"/>
    <x v="8"/>
    <x v="0"/>
    <x v="1"/>
    <x v="0"/>
    <n v="274.47000000000003"/>
    <n v="306.76"/>
    <x v="0"/>
    <x v="2"/>
    <x v="0"/>
    <n v="7624.05"/>
    <n v="-274.47000000000003"/>
    <n v="0"/>
    <x v="0"/>
    <m/>
  </r>
  <r>
    <n v="28142"/>
    <n v="856"/>
    <d v="2001-09-19T00:00:00"/>
    <x v="34"/>
    <n v="9996666"/>
    <x v="8"/>
    <x v="0"/>
    <n v="7185.67"/>
    <n v="2411"/>
    <n v="2157.21"/>
    <n v="2411"/>
    <n v="3.331"/>
    <n v="3.36"/>
    <x v="0"/>
    <n v="8100.96"/>
    <n v="69.918999999999798"/>
    <n v="62.55908999999982"/>
    <x v="1"/>
    <x v="0"/>
    <x v="1"/>
    <x v="8"/>
    <x v="0"/>
    <x v="1"/>
    <x v="0"/>
    <n v="77.66"/>
    <n v="86.8"/>
    <x v="0"/>
    <x v="9"/>
    <x v="0"/>
    <n v="2157.21"/>
    <n v="-77.66"/>
    <n v="0"/>
    <x v="0"/>
    <m/>
  </r>
  <r>
    <n v="27284"/>
    <n v="824"/>
    <d v="2001-08-20T00:00:00"/>
    <x v="35"/>
    <n v="9995964"/>
    <x v="3"/>
    <x v="0"/>
    <n v="-36.04"/>
    <n v="3238"/>
    <n v="2883.34"/>
    <n v="3238"/>
    <n v="-1.2500000000000001E-2"/>
    <n v="0"/>
    <x v="0"/>
    <n v="0"/>
    <n v="40.475000000000001"/>
    <n v="36.04175"/>
    <x v="0"/>
    <x v="0"/>
    <x v="0"/>
    <x v="3"/>
    <x v="0"/>
    <x v="1"/>
    <x v="0"/>
    <n v="-36.04"/>
    <n v="-40.47"/>
    <x v="0"/>
    <x v="2"/>
    <x v="0"/>
    <n v="0"/>
    <n v="36.04"/>
    <n v="2883.34"/>
    <x v="0"/>
    <m/>
  </r>
  <r>
    <n v="9941"/>
    <m/>
    <d v="2000-07-07T00:00:00"/>
    <x v="35"/>
    <n v="319941"/>
    <x v="4"/>
    <x v="0"/>
    <n v="153.87"/>
    <n v="-3840"/>
    <n v="-3419.4"/>
    <n v="3840"/>
    <n v="-4.4999999999999998E-2"/>
    <n v="-0.04"/>
    <x v="0"/>
    <n v="153.6"/>
    <n v="-19.2"/>
    <n v="-17.096999999999991"/>
    <x v="0"/>
    <x v="0"/>
    <x v="0"/>
    <x v="4"/>
    <x v="0"/>
    <x v="0"/>
    <x v="0"/>
    <n v="53"/>
    <n v="59.52"/>
    <x v="0"/>
    <x v="0"/>
    <x v="0"/>
    <n v="0"/>
    <n v="-53"/>
    <n v="-3419.4"/>
    <x v="0"/>
    <s v="Tetco-ELA Sale Financial - N73425.A"/>
  </r>
  <r>
    <n v="9952"/>
    <m/>
    <d v="2000-07-07T00:00:00"/>
    <x v="35"/>
    <n v="319952"/>
    <x v="5"/>
    <x v="0"/>
    <n v="2695.99"/>
    <n v="3480"/>
    <n v="3098.83"/>
    <n v="3480"/>
    <n v="0.87"/>
    <n v="0.5"/>
    <x v="0"/>
    <n v="1740"/>
    <n v="-1287.5999999999999"/>
    <n v="-1146.5671"/>
    <x v="0"/>
    <x v="0"/>
    <x v="0"/>
    <x v="5"/>
    <x v="0"/>
    <x v="1"/>
    <x v="0"/>
    <n v="-1270.52"/>
    <n v="-1426.8"/>
    <x v="0"/>
    <x v="0"/>
    <x v="0"/>
    <n v="0"/>
    <n v="1270.52"/>
    <n v="3098.83"/>
    <x v="0"/>
    <s v="TetcoM3 Buy Financial - N73425.8"/>
  </r>
  <r>
    <n v="27285"/>
    <n v="822"/>
    <d v="2001-08-20T00:00:00"/>
    <x v="35"/>
    <n v="9995965"/>
    <x v="6"/>
    <x v="0"/>
    <n v="54.55"/>
    <n v="845"/>
    <n v="752.45"/>
    <n v="845"/>
    <n v="7.2499999999999995E-2"/>
    <n v="8.5000000000000006E-2"/>
    <x v="0"/>
    <n v="71.825000000000003"/>
    <n v="10.5625"/>
    <n v="9.4056250000000095"/>
    <x v="0"/>
    <x v="0"/>
    <x v="0"/>
    <x v="6"/>
    <x v="0"/>
    <x v="1"/>
    <x v="0"/>
    <n v="-7.9"/>
    <n v="-8.8699999999999992"/>
    <x v="0"/>
    <x v="2"/>
    <x v="0"/>
    <n v="0"/>
    <n v="7.9"/>
    <n v="752.45"/>
    <x v="0"/>
    <m/>
  </r>
  <r>
    <n v="28304"/>
    <n v="878"/>
    <d v="2001-09-24T00:00:00"/>
    <x v="35"/>
    <n v="9996818"/>
    <x v="8"/>
    <x v="0"/>
    <n v="-79232.320000000007"/>
    <n v="-26906"/>
    <n v="-23958.97"/>
    <n v="26906"/>
    <n v="3.3069999999999999"/>
    <n v="3.46"/>
    <x v="0"/>
    <n v="-93094.76"/>
    <n v="-4116.6180000000004"/>
    <n v="-3665.7224100000008"/>
    <x v="1"/>
    <x v="0"/>
    <x v="1"/>
    <x v="8"/>
    <x v="0"/>
    <x v="0"/>
    <x v="0"/>
    <n v="-5079.3"/>
    <n v="-5704.07"/>
    <x v="0"/>
    <x v="2"/>
    <x v="0"/>
    <n v="-23958.97"/>
    <n v="5079.3"/>
    <n v="0"/>
    <x v="0"/>
    <m/>
  </r>
  <r>
    <n v="28136"/>
    <n v="856"/>
    <d v="2001-09-19T00:00:00"/>
    <x v="35"/>
    <n v="9996666"/>
    <x v="8"/>
    <x v="0"/>
    <n v="16958.990000000002"/>
    <n v="5479"/>
    <n v="4878.88"/>
    <n v="5479"/>
    <n v="3.476"/>
    <n v="3.49"/>
    <x v="0"/>
    <n v="19121.71"/>
    <n v="76.706000000001282"/>
    <n v="68.304320000001141"/>
    <x v="1"/>
    <x v="0"/>
    <x v="1"/>
    <x v="8"/>
    <x v="0"/>
    <x v="1"/>
    <x v="0"/>
    <n v="209.79"/>
    <n v="235.6"/>
    <x v="0"/>
    <x v="0"/>
    <x v="0"/>
    <n v="4878.88"/>
    <n v="-209.79"/>
    <n v="0"/>
    <x v="0"/>
    <m/>
  </r>
  <r>
    <n v="28140"/>
    <n v="856"/>
    <d v="2001-09-19T00:00:00"/>
    <x v="35"/>
    <n v="9996666"/>
    <x v="8"/>
    <x v="0"/>
    <n v="87311.43"/>
    <n v="28208"/>
    <n v="25118.36"/>
    <n v="28208"/>
    <n v="3.476"/>
    <n v="3.49"/>
    <x v="0"/>
    <n v="98445.92"/>
    <n v="394.91200000000663"/>
    <n v="351.65704000000591"/>
    <x v="1"/>
    <x v="0"/>
    <x v="1"/>
    <x v="8"/>
    <x v="0"/>
    <x v="1"/>
    <x v="0"/>
    <n v="1080.0899999999999"/>
    <n v="1212.94"/>
    <x v="0"/>
    <x v="2"/>
    <x v="0"/>
    <n v="25118.36"/>
    <n v="-1080.0899999999999"/>
    <n v="0"/>
    <x v="0"/>
    <m/>
  </r>
  <r>
    <n v="28142"/>
    <n v="856"/>
    <d v="2001-09-19T00:00:00"/>
    <x v="35"/>
    <n v="9996666"/>
    <x v="8"/>
    <x v="0"/>
    <n v="7769.13"/>
    <n v="2510"/>
    <n v="2235.08"/>
    <n v="2510"/>
    <n v="3.476"/>
    <n v="3.49"/>
    <x v="0"/>
    <n v="8759.9"/>
    <n v="35.14000000000059"/>
    <n v="31.291120000000522"/>
    <x v="1"/>
    <x v="0"/>
    <x v="1"/>
    <x v="8"/>
    <x v="0"/>
    <x v="1"/>
    <x v="0"/>
    <n v="96.11"/>
    <n v="107.93"/>
    <x v="0"/>
    <x v="9"/>
    <x v="0"/>
    <n v="2235.08"/>
    <n v="-96.11"/>
    <n v="0"/>
    <x v="0"/>
    <m/>
  </r>
  <r>
    <n v="27284"/>
    <n v="824"/>
    <d v="2001-08-20T00:00:00"/>
    <x v="36"/>
    <n v="9995964"/>
    <x v="3"/>
    <x v="0"/>
    <n v="-35.950000000000003"/>
    <n v="3245"/>
    <n v="2876.01"/>
    <n v="3245"/>
    <n v="-1.2500000000000001E-2"/>
    <n v="0"/>
    <x v="0"/>
    <n v="0"/>
    <n v="40.5625"/>
    <n v="35.950125000000007"/>
    <x v="0"/>
    <x v="0"/>
    <x v="0"/>
    <x v="3"/>
    <x v="0"/>
    <x v="1"/>
    <x v="0"/>
    <n v="-35.950000000000003"/>
    <n v="-40.56"/>
    <x v="0"/>
    <x v="2"/>
    <x v="0"/>
    <n v="0"/>
    <n v="35.950000000000003"/>
    <n v="2876.01"/>
    <x v="0"/>
    <m/>
  </r>
  <r>
    <n v="9941"/>
    <m/>
    <d v="2000-07-07T00:00:00"/>
    <x v="36"/>
    <n v="319941"/>
    <x v="4"/>
    <x v="0"/>
    <n v="158.26"/>
    <n v="-3968"/>
    <n v="-3516.79"/>
    <n v="3968"/>
    <n v="-4.4999999999999998E-2"/>
    <n v="-0.04"/>
    <x v="0"/>
    <n v="158.72"/>
    <n v="-19.84"/>
    <n v="-17.583949999999991"/>
    <x v="0"/>
    <x v="0"/>
    <x v="0"/>
    <x v="4"/>
    <x v="0"/>
    <x v="0"/>
    <x v="0"/>
    <n v="54.51"/>
    <n v="61.5"/>
    <x v="0"/>
    <x v="0"/>
    <x v="0"/>
    <n v="0"/>
    <n v="-54.51"/>
    <n v="-3516.79"/>
    <x v="0"/>
    <s v="Tetco-ELA Sale Financial - N73425.A"/>
  </r>
  <r>
    <n v="9952"/>
    <m/>
    <d v="2000-07-07T00:00:00"/>
    <x v="36"/>
    <n v="319952"/>
    <x v="5"/>
    <x v="0"/>
    <n v="2772.77"/>
    <n v="3596"/>
    <n v="3187.09"/>
    <n v="3596"/>
    <n v="0.87"/>
    <n v="0.87"/>
    <x v="0"/>
    <n v="3128.52"/>
    <n v="0"/>
    <n v="0"/>
    <x v="0"/>
    <x v="0"/>
    <x v="0"/>
    <x v="5"/>
    <x v="0"/>
    <x v="1"/>
    <x v="0"/>
    <n v="-318.70999999999998"/>
    <n v="-359.6"/>
    <x v="0"/>
    <x v="0"/>
    <x v="0"/>
    <n v="0"/>
    <n v="318.70999999999998"/>
    <n v="3187.09"/>
    <x v="0"/>
    <s v="TetcoM3 Buy Financial - N73425.8"/>
  </r>
  <r>
    <n v="27285"/>
    <n v="822"/>
    <d v="2001-08-20T00:00:00"/>
    <x v="36"/>
    <n v="9995965"/>
    <x v="6"/>
    <x v="0"/>
    <n v="54.42"/>
    <n v="847"/>
    <n v="750.69"/>
    <n v="847"/>
    <n v="7.2499999999999995E-2"/>
    <n v="8.5000000000000006E-2"/>
    <x v="0"/>
    <n v="71.995000000000005"/>
    <n v="10.5875"/>
    <n v="9.3836250000000092"/>
    <x v="0"/>
    <x v="0"/>
    <x v="0"/>
    <x v="6"/>
    <x v="0"/>
    <x v="1"/>
    <x v="0"/>
    <n v="-7.88"/>
    <n v="-8.89"/>
    <x v="0"/>
    <x v="2"/>
    <x v="0"/>
    <n v="0"/>
    <n v="7.88"/>
    <n v="750.69"/>
    <x v="0"/>
    <m/>
  </r>
  <r>
    <n v="28304"/>
    <n v="878"/>
    <d v="2001-09-24T00:00:00"/>
    <x v="36"/>
    <n v="9996818"/>
    <x v="8"/>
    <x v="0"/>
    <n v="-162215.46"/>
    <n v="-52564"/>
    <n v="-46586.86"/>
    <n v="52564"/>
    <n v="3.4820000000000002"/>
    <n v="3.61"/>
    <x v="0"/>
    <n v="-189756.04"/>
    <n v="-6728.1919999999827"/>
    <n v="-5963.1180799999847"/>
    <x v="1"/>
    <x v="0"/>
    <x v="1"/>
    <x v="8"/>
    <x v="0"/>
    <x v="0"/>
    <x v="0"/>
    <n v="-8385.64"/>
    <n v="-9461.52"/>
    <x v="0"/>
    <x v="2"/>
    <x v="0"/>
    <n v="-46586.86"/>
    <n v="8385.64"/>
    <n v="0"/>
    <x v="0"/>
    <m/>
  </r>
  <r>
    <n v="28136"/>
    <n v="856"/>
    <d v="2001-09-19T00:00:00"/>
    <x v="36"/>
    <n v="9996666"/>
    <x v="8"/>
    <x v="0"/>
    <n v="26057.29"/>
    <n v="8106"/>
    <n v="7184.25"/>
    <n v="8106"/>
    <n v="3.6269999999999998"/>
    <n v="3.64"/>
    <x v="0"/>
    <n v="29505.84"/>
    <n v="105.3780000000028"/>
    <n v="93.395250000002477"/>
    <x v="1"/>
    <x v="0"/>
    <x v="1"/>
    <x v="8"/>
    <x v="0"/>
    <x v="1"/>
    <x v="0"/>
    <n v="251.45"/>
    <n v="283.70999999999998"/>
    <x v="0"/>
    <x v="0"/>
    <x v="0"/>
    <n v="7184.25"/>
    <n v="-251.45"/>
    <n v="0"/>
    <x v="0"/>
    <m/>
  </r>
  <r>
    <n v="28140"/>
    <n v="856"/>
    <d v="2001-09-19T00:00:00"/>
    <x v="36"/>
    <n v="9996666"/>
    <x v="8"/>
    <x v="0"/>
    <n v="153595.28"/>
    <n v="47781"/>
    <n v="42347.75"/>
    <n v="47781"/>
    <n v="3.6269999999999998"/>
    <n v="3.64"/>
    <x v="0"/>
    <n v="173922.84"/>
    <n v="621.1530000000165"/>
    <n v="550.52075000001457"/>
    <x v="1"/>
    <x v="0"/>
    <x v="1"/>
    <x v="8"/>
    <x v="0"/>
    <x v="1"/>
    <x v="0"/>
    <n v="1482.17"/>
    <n v="1672.34"/>
    <x v="0"/>
    <x v="2"/>
    <x v="0"/>
    <n v="42347.75"/>
    <n v="-1482.17"/>
    <n v="0"/>
    <x v="0"/>
    <m/>
  </r>
  <r>
    <n v="28142"/>
    <n v="856"/>
    <d v="2001-09-19T00:00:00"/>
    <x v="36"/>
    <n v="9996666"/>
    <x v="8"/>
    <x v="0"/>
    <n v="4140.3599999999997"/>
    <n v="1288"/>
    <n v="1141.54"/>
    <n v="1288"/>
    <n v="3.6269999999999998"/>
    <n v="3.64"/>
    <x v="0"/>
    <n v="4688.32"/>
    <n v="16.744000000000444"/>
    <n v="14.840020000000393"/>
    <x v="1"/>
    <x v="0"/>
    <x v="1"/>
    <x v="8"/>
    <x v="0"/>
    <x v="1"/>
    <x v="0"/>
    <n v="39.950000000000003"/>
    <n v="45.08"/>
    <x v="0"/>
    <x v="9"/>
    <x v="0"/>
    <n v="1141.54"/>
    <n v="-39.950000000000003"/>
    <n v="0"/>
    <x v="0"/>
    <m/>
  </r>
  <r>
    <n v="27284"/>
    <n v="824"/>
    <d v="2001-08-20T00:00:00"/>
    <x v="37"/>
    <n v="9995964"/>
    <x v="3"/>
    <x v="0"/>
    <n v="-40.54"/>
    <n v="3677"/>
    <n v="3243.02"/>
    <n v="3677"/>
    <n v="-1.2500000000000001E-2"/>
    <n v="0"/>
    <x v="0"/>
    <n v="0"/>
    <n v="45.962499999999999"/>
    <n v="40.537750000000003"/>
    <x v="0"/>
    <x v="0"/>
    <x v="0"/>
    <x v="3"/>
    <x v="0"/>
    <x v="1"/>
    <x v="0"/>
    <n v="-40.54"/>
    <n v="-45.96"/>
    <x v="0"/>
    <x v="2"/>
    <x v="0"/>
    <n v="0"/>
    <n v="40.54"/>
    <n v="3243.02"/>
    <x v="0"/>
    <m/>
  </r>
  <r>
    <n v="9941"/>
    <m/>
    <d v="2000-07-07T00:00:00"/>
    <x v="37"/>
    <n v="319941"/>
    <x v="4"/>
    <x v="0"/>
    <n v="139.99"/>
    <n v="-3968"/>
    <n v="-3499.67"/>
    <n v="3968"/>
    <n v="-0.04"/>
    <n v="-0.04"/>
    <x v="0"/>
    <n v="158.72"/>
    <n v="0"/>
    <n v="0"/>
    <x v="0"/>
    <x v="0"/>
    <x v="0"/>
    <x v="4"/>
    <x v="0"/>
    <x v="0"/>
    <x v="0"/>
    <n v="71.739999999999995"/>
    <n v="81.34"/>
    <x v="0"/>
    <x v="0"/>
    <x v="0"/>
    <n v="0"/>
    <n v="-71.739999999999995"/>
    <n v="-3499.67"/>
    <x v="0"/>
    <s v="Tetco-ELA Sale Financial - N73425.A"/>
  </r>
  <r>
    <n v="9952"/>
    <m/>
    <d v="2000-07-07T00:00:00"/>
    <x v="37"/>
    <n v="319952"/>
    <x v="5"/>
    <x v="0"/>
    <n v="1332.06"/>
    <n v="3596"/>
    <n v="3171.58"/>
    <n v="3596"/>
    <n v="0.42"/>
    <n v="1.2"/>
    <x v="0"/>
    <n v="4315.2"/>
    <n v="2804.88"/>
    <n v="2473.8324000000002"/>
    <x v="0"/>
    <x v="0"/>
    <x v="0"/>
    <x v="5"/>
    <x v="0"/>
    <x v="1"/>
    <x v="0"/>
    <n v="1966.38"/>
    <n v="2229.52"/>
    <x v="0"/>
    <x v="0"/>
    <x v="0"/>
    <n v="0"/>
    <n v="-1966.38"/>
    <n v="3171.58"/>
    <x v="0"/>
    <s v="TetcoM3 Buy Financial - N73425.8"/>
  </r>
  <r>
    <n v="27285"/>
    <n v="822"/>
    <d v="2001-08-20T00:00:00"/>
    <x v="37"/>
    <n v="9995965"/>
    <x v="6"/>
    <x v="0"/>
    <n v="61.32"/>
    <n v="959"/>
    <n v="845.81"/>
    <n v="959"/>
    <n v="7.2499999999999995E-2"/>
    <n v="8.5000000000000006E-2"/>
    <x v="0"/>
    <n v="81.515000000000001"/>
    <n v="11.987500000000001"/>
    <n v="10.572625000000009"/>
    <x v="0"/>
    <x v="0"/>
    <x v="0"/>
    <x v="6"/>
    <x v="0"/>
    <x v="1"/>
    <x v="0"/>
    <n v="-8.8800000000000008"/>
    <n v="-10.07"/>
    <x v="0"/>
    <x v="2"/>
    <x v="0"/>
    <n v="0"/>
    <n v="8.8800000000000008"/>
    <n v="845.81"/>
    <x v="0"/>
    <m/>
  </r>
  <r>
    <n v="27284"/>
    <n v="824"/>
    <d v="2001-08-20T00:00:00"/>
    <x v="38"/>
    <n v="9995964"/>
    <x v="3"/>
    <x v="0"/>
    <n v="-31.53"/>
    <n v="2874"/>
    <n v="2522.39"/>
    <n v="2874"/>
    <n v="-1.2500000000000001E-2"/>
    <n v="0"/>
    <x v="0"/>
    <n v="0"/>
    <n v="35.924999999999997"/>
    <n v="31.529875000000001"/>
    <x v="0"/>
    <x v="0"/>
    <x v="0"/>
    <x v="3"/>
    <x v="0"/>
    <x v="1"/>
    <x v="0"/>
    <n v="-31.53"/>
    <n v="-35.93"/>
    <x v="0"/>
    <x v="2"/>
    <x v="0"/>
    <n v="0"/>
    <n v="31.53"/>
    <n v="2522.39"/>
    <x v="0"/>
    <m/>
  </r>
  <r>
    <n v="9941"/>
    <m/>
    <d v="2000-07-07T00:00:00"/>
    <x v="38"/>
    <n v="319941"/>
    <x v="4"/>
    <x v="0"/>
    <n v="125.82"/>
    <n v="-3584"/>
    <n v="-3145.53"/>
    <n v="3584"/>
    <n v="-0.04"/>
    <n v="-0.04"/>
    <x v="0"/>
    <n v="143.36000000000001"/>
    <n v="0"/>
    <n v="0"/>
    <x v="0"/>
    <x v="0"/>
    <x v="0"/>
    <x v="4"/>
    <x v="0"/>
    <x v="0"/>
    <x v="0"/>
    <n v="64.48"/>
    <n v="73.47"/>
    <x v="0"/>
    <x v="0"/>
    <x v="0"/>
    <n v="0"/>
    <n v="-64.48"/>
    <n v="-3145.53"/>
    <x v="0"/>
    <s v="Tetco-ELA Sale Financial - N73425.A"/>
  </r>
  <r>
    <n v="9952"/>
    <m/>
    <d v="2000-07-07T00:00:00"/>
    <x v="38"/>
    <n v="319952"/>
    <x v="5"/>
    <x v="0"/>
    <n v="1197.27"/>
    <n v="3248"/>
    <n v="2850.63"/>
    <n v="3248"/>
    <n v="0.42"/>
    <n v="1.1499999999999999"/>
    <x v="0"/>
    <n v="3735.2"/>
    <n v="2371.04"/>
    <n v="2080.9598999999998"/>
    <x v="0"/>
    <x v="0"/>
    <x v="0"/>
    <x v="5"/>
    <x v="0"/>
    <x v="1"/>
    <x v="0"/>
    <n v="1767.39"/>
    <n v="2013.76"/>
    <x v="0"/>
    <x v="0"/>
    <x v="0"/>
    <n v="0"/>
    <n v="-1767.39"/>
    <n v="2850.63"/>
    <x v="0"/>
    <s v="TetcoM3 Buy Financial - N73425.8"/>
  </r>
  <r>
    <n v="27285"/>
    <n v="822"/>
    <d v="2001-08-20T00:00:00"/>
    <x v="38"/>
    <n v="9995965"/>
    <x v="6"/>
    <x v="0"/>
    <n v="47.72"/>
    <n v="750"/>
    <n v="658.24"/>
    <n v="750"/>
    <n v="7.2499999999999995E-2"/>
    <n v="8.5000000000000006E-2"/>
    <x v="0"/>
    <n v="63.75"/>
    <n v="9.3750000000000089"/>
    <n v="8.2280000000000069"/>
    <x v="0"/>
    <x v="0"/>
    <x v="0"/>
    <x v="6"/>
    <x v="0"/>
    <x v="1"/>
    <x v="0"/>
    <n v="-6.91"/>
    <n v="-7.88"/>
    <x v="0"/>
    <x v="2"/>
    <x v="0"/>
    <n v="0"/>
    <n v="6.91"/>
    <n v="658.24"/>
    <x v="0"/>
    <m/>
  </r>
  <r>
    <n v="27284"/>
    <n v="824"/>
    <d v="2001-08-20T00:00:00"/>
    <x v="39"/>
    <n v="9995964"/>
    <x v="3"/>
    <x v="0"/>
    <n v="-21.88"/>
    <n v="2003"/>
    <n v="1750.06"/>
    <n v="2003"/>
    <n v="-1.2500000000000001E-2"/>
    <n v="0"/>
    <x v="0"/>
    <n v="0"/>
    <n v="25.037500000000001"/>
    <n v="21.87575"/>
    <x v="0"/>
    <x v="0"/>
    <x v="0"/>
    <x v="3"/>
    <x v="0"/>
    <x v="1"/>
    <x v="0"/>
    <n v="-21.88"/>
    <n v="-25.04"/>
    <x v="0"/>
    <x v="2"/>
    <x v="0"/>
    <n v="0"/>
    <n v="21.88"/>
    <n v="1750.06"/>
    <x v="0"/>
    <m/>
  </r>
  <r>
    <n v="9941"/>
    <m/>
    <d v="2000-07-07T00:00:00"/>
    <x v="39"/>
    <n v="319941"/>
    <x v="4"/>
    <x v="0"/>
    <n v="138.68"/>
    <n v="-3968"/>
    <n v="-3466.92"/>
    <n v="3968"/>
    <n v="-0.04"/>
    <n v="-0.04"/>
    <x v="0"/>
    <n v="158.72"/>
    <n v="0"/>
    <n v="0"/>
    <x v="0"/>
    <x v="0"/>
    <x v="0"/>
    <x v="4"/>
    <x v="0"/>
    <x v="0"/>
    <x v="0"/>
    <n v="71.069999999999993"/>
    <n v="81.34"/>
    <x v="0"/>
    <x v="0"/>
    <x v="0"/>
    <n v="0"/>
    <n v="-71.069999999999993"/>
    <n v="-3466.92"/>
    <x v="0"/>
    <s v="Tetco-ELA Sale Financial - N73425.A"/>
  </r>
  <r>
    <n v="9952"/>
    <m/>
    <d v="2000-07-07T00:00:00"/>
    <x v="39"/>
    <n v="319952"/>
    <x v="5"/>
    <x v="0"/>
    <n v="1319.6"/>
    <n v="3596"/>
    <n v="3141.9"/>
    <n v="3596"/>
    <n v="0.42"/>
    <n v="0.59"/>
    <x v="0"/>
    <n v="2121.64"/>
    <n v="611.32000000000005"/>
    <n v="534.12299999999993"/>
    <x v="0"/>
    <x v="0"/>
    <x v="0"/>
    <x v="5"/>
    <x v="0"/>
    <x v="1"/>
    <x v="0"/>
    <n v="377.03"/>
    <n v="431.52"/>
    <x v="0"/>
    <x v="0"/>
    <x v="0"/>
    <n v="0"/>
    <n v="-377.03"/>
    <n v="3141.9"/>
    <x v="0"/>
    <s v="TetcoM3 Buy Financial - N73425.8"/>
  </r>
  <r>
    <n v="27285"/>
    <n v="822"/>
    <d v="2001-08-20T00:00:00"/>
    <x v="39"/>
    <n v="9995965"/>
    <x v="6"/>
    <x v="0"/>
    <n v="33.130000000000003"/>
    <n v="523"/>
    <n v="456.96"/>
    <n v="523"/>
    <n v="7.2499999999999995E-2"/>
    <n v="8.5000000000000006E-2"/>
    <x v="0"/>
    <n v="44.454999999999998"/>
    <n v="6.5375000000000059"/>
    <n v="5.7120000000000051"/>
    <x v="0"/>
    <x v="0"/>
    <x v="0"/>
    <x v="6"/>
    <x v="0"/>
    <x v="1"/>
    <x v="0"/>
    <n v="-4.8"/>
    <n v="-5.49"/>
    <x v="0"/>
    <x v="2"/>
    <x v="0"/>
    <n v="0"/>
    <n v="4.8"/>
    <n v="456.96"/>
    <x v="0"/>
    <m/>
  </r>
  <r>
    <n v="27284"/>
    <n v="824"/>
    <d v="2001-08-20T00:00:00"/>
    <x v="40"/>
    <n v="9995964"/>
    <x v="3"/>
    <x v="0"/>
    <n v="-11.16"/>
    <n v="1027"/>
    <n v="892.88"/>
    <n v="1027"/>
    <n v="-1.2500000000000001E-2"/>
    <n v="0"/>
    <x v="0"/>
    <n v="0"/>
    <n v="12.8375"/>
    <n v="11.161000000000001"/>
    <x v="0"/>
    <x v="0"/>
    <x v="0"/>
    <x v="3"/>
    <x v="0"/>
    <x v="1"/>
    <x v="0"/>
    <n v="-6.7"/>
    <n v="-7.7"/>
    <x v="0"/>
    <x v="2"/>
    <x v="0"/>
    <n v="0"/>
    <n v="6.7"/>
    <n v="892.88"/>
    <x v="0"/>
    <m/>
  </r>
  <r>
    <n v="9941"/>
    <m/>
    <d v="2000-07-07T00:00:00"/>
    <x v="40"/>
    <n v="319941"/>
    <x v="4"/>
    <x v="0"/>
    <n v="116.85"/>
    <n v="-3840"/>
    <n v="-3338.54"/>
    <n v="3840"/>
    <n v="-3.5000000000000003E-2"/>
    <n v="-0.04"/>
    <x v="0"/>
    <n v="153.6"/>
    <n v="19.2"/>
    <n v="16.692699999999991"/>
    <x v="0"/>
    <x v="0"/>
    <x v="0"/>
    <x v="4"/>
    <x v="0"/>
    <x v="0"/>
    <x v="0"/>
    <n v="86.8"/>
    <n v="99.84"/>
    <x v="0"/>
    <x v="0"/>
    <x v="0"/>
    <n v="0"/>
    <n v="-86.8"/>
    <n v="-3338.54"/>
    <x v="0"/>
    <s v="Tetco-ELA Sale Financial - N73425.A"/>
  </r>
  <r>
    <n v="9952"/>
    <m/>
    <d v="2000-07-07T00:00:00"/>
    <x v="40"/>
    <n v="319952"/>
    <x v="5"/>
    <x v="0"/>
    <n v="-90.77"/>
    <n v="3480"/>
    <n v="3025.55"/>
    <n v="3480"/>
    <n v="-0.03"/>
    <n v="0.36"/>
    <x v="0"/>
    <n v="1252.8"/>
    <n v="1357.2"/>
    <n v="1179.9645"/>
    <x v="0"/>
    <x v="0"/>
    <x v="0"/>
    <x v="5"/>
    <x v="0"/>
    <x v="1"/>
    <x v="0"/>
    <n v="1179.96"/>
    <n v="1357.2"/>
    <x v="0"/>
    <x v="0"/>
    <x v="0"/>
    <n v="0"/>
    <n v="-1179.96"/>
    <n v="3025.55"/>
    <x v="0"/>
    <s v="TetcoM3 Buy Financial - N73425.8"/>
  </r>
  <r>
    <n v="27285"/>
    <n v="822"/>
    <d v="2001-08-20T00:00:00"/>
    <x v="40"/>
    <n v="9995965"/>
    <x v="6"/>
    <x v="0"/>
    <n v="16.89"/>
    <n v="268"/>
    <n v="233"/>
    <n v="268"/>
    <n v="7.2499999999999995E-2"/>
    <n v="0.09"/>
    <x v="0"/>
    <n v="24.12"/>
    <n v="4.6900000000000004"/>
    <n v="4.0774999999999997"/>
    <x v="0"/>
    <x v="0"/>
    <x v="0"/>
    <x v="6"/>
    <x v="0"/>
    <x v="1"/>
    <x v="0"/>
    <n v="-3.03"/>
    <n v="-3.48"/>
    <x v="0"/>
    <x v="2"/>
    <x v="0"/>
    <n v="0"/>
    <n v="3.03"/>
    <n v="233"/>
    <x v="0"/>
    <m/>
  </r>
  <r>
    <n v="27284"/>
    <n v="824"/>
    <d v="2001-08-20T00:00:00"/>
    <x v="41"/>
    <n v="9995964"/>
    <x v="3"/>
    <x v="0"/>
    <n v="-6"/>
    <n v="555"/>
    <n v="480.23"/>
    <n v="555"/>
    <n v="-1.2500000000000001E-2"/>
    <n v="0"/>
    <x v="0"/>
    <n v="0"/>
    <n v="6.9375"/>
    <n v="6.0028750000000004"/>
    <x v="0"/>
    <x v="0"/>
    <x v="0"/>
    <x v="3"/>
    <x v="0"/>
    <x v="1"/>
    <x v="0"/>
    <n v="-3.6"/>
    <n v="-4.16"/>
    <x v="0"/>
    <x v="2"/>
    <x v="0"/>
    <n v="0"/>
    <n v="3.6"/>
    <n v="480.23"/>
    <x v="0"/>
    <m/>
  </r>
  <r>
    <n v="9941"/>
    <m/>
    <d v="2000-07-07T00:00:00"/>
    <x v="41"/>
    <n v="319941"/>
    <x v="4"/>
    <x v="0"/>
    <n v="137.34"/>
    <n v="-3968"/>
    <n v="-3433.44"/>
    <n v="3968"/>
    <n v="-0.04"/>
    <n v="-3.5000000000000003E-2"/>
    <x v="0"/>
    <n v="138.88"/>
    <n v="-19.84"/>
    <n v="-17.16719999999999"/>
    <x v="0"/>
    <x v="0"/>
    <x v="0"/>
    <x v="4"/>
    <x v="0"/>
    <x v="0"/>
    <x v="0"/>
    <n v="72.099999999999994"/>
    <n v="83.33"/>
    <x v="0"/>
    <x v="0"/>
    <x v="0"/>
    <n v="0"/>
    <n v="-72.099999999999994"/>
    <n v="-3433.44"/>
    <x v="0"/>
    <s v="Tetco-ELA Sale Financial - N73425.A"/>
  </r>
  <r>
    <n v="9952"/>
    <m/>
    <d v="2000-07-07T00:00:00"/>
    <x v="41"/>
    <n v="319952"/>
    <x v="5"/>
    <x v="0"/>
    <n v="1306.8499999999999"/>
    <n v="3596"/>
    <n v="3111.56"/>
    <n v="3596"/>
    <n v="0.42"/>
    <n v="0.32500000000000001"/>
    <x v="0"/>
    <n v="1168.7"/>
    <n v="-341.62"/>
    <n v="-295.59819999999991"/>
    <x v="0"/>
    <x v="0"/>
    <x v="0"/>
    <x v="5"/>
    <x v="0"/>
    <x v="1"/>
    <x v="0"/>
    <n v="-295.60000000000002"/>
    <n v="-341.62"/>
    <x v="0"/>
    <x v="0"/>
    <x v="0"/>
    <n v="0"/>
    <n v="295.60000000000002"/>
    <n v="3111.56"/>
    <x v="0"/>
    <s v="TetcoM3 Buy Financial - N73425.8"/>
  </r>
  <r>
    <n v="27285"/>
    <n v="822"/>
    <d v="2001-08-20T00:00:00"/>
    <x v="41"/>
    <n v="9995965"/>
    <x v="6"/>
    <x v="0"/>
    <n v="9.1"/>
    <n v="145"/>
    <n v="125.47"/>
    <n v="145"/>
    <n v="7.2499999999999995E-2"/>
    <n v="0.09"/>
    <x v="0"/>
    <n v="13.05"/>
    <n v="2.5375000000000001"/>
    <n v="2.1957250000000004"/>
    <x v="0"/>
    <x v="0"/>
    <x v="0"/>
    <x v="6"/>
    <x v="0"/>
    <x v="1"/>
    <x v="0"/>
    <n v="-1.63"/>
    <n v="-1.89"/>
    <x v="0"/>
    <x v="2"/>
    <x v="0"/>
    <n v="0"/>
    <n v="1.63"/>
    <n v="125.47"/>
    <x v="0"/>
    <m/>
  </r>
  <r>
    <n v="27284"/>
    <n v="824"/>
    <d v="2001-08-20T00:00:00"/>
    <x v="42"/>
    <n v="9995964"/>
    <x v="3"/>
    <x v="0"/>
    <n v="-4.71"/>
    <n v="438"/>
    <n v="377.11"/>
    <n v="438"/>
    <n v="-1.2500000000000001E-2"/>
    <n v="0"/>
    <x v="0"/>
    <n v="0"/>
    <n v="5.4749999999999996"/>
    <n v="4.7138750000000007"/>
    <x v="0"/>
    <x v="0"/>
    <x v="0"/>
    <x v="3"/>
    <x v="0"/>
    <x v="1"/>
    <x v="0"/>
    <n v="-2.83"/>
    <n v="-3.29"/>
    <x v="0"/>
    <x v="2"/>
    <x v="0"/>
    <n v="0"/>
    <n v="2.83"/>
    <n v="377.11"/>
    <x v="0"/>
    <m/>
  </r>
  <r>
    <n v="9941"/>
    <m/>
    <d v="2000-07-07T00:00:00"/>
    <x v="42"/>
    <n v="319941"/>
    <x v="4"/>
    <x v="0"/>
    <n v="132.25"/>
    <n v="-3840"/>
    <n v="-3306.17"/>
    <n v="3840"/>
    <n v="-0.04"/>
    <n v="-3.5000000000000003E-2"/>
    <x v="0"/>
    <n v="134.4"/>
    <n v="-19.2"/>
    <n v="-16.530849999999994"/>
    <x v="0"/>
    <x v="0"/>
    <x v="0"/>
    <x v="4"/>
    <x v="0"/>
    <x v="0"/>
    <x v="0"/>
    <n v="69.430000000000007"/>
    <n v="80.64"/>
    <x v="0"/>
    <x v="0"/>
    <x v="0"/>
    <n v="0"/>
    <n v="-69.430000000000007"/>
    <n v="-3306.17"/>
    <x v="0"/>
    <s v="Tetco-ELA Sale Financial - N73425.A"/>
  </r>
  <r>
    <n v="9952"/>
    <m/>
    <d v="2000-07-07T00:00:00"/>
    <x v="42"/>
    <n v="319952"/>
    <x v="5"/>
    <x v="0"/>
    <n v="1258.4100000000001"/>
    <n v="3480"/>
    <n v="2996.22"/>
    <n v="3480"/>
    <n v="0.42"/>
    <n v="0.33500000000000002"/>
    <x v="0"/>
    <n v="1165.8"/>
    <n v="-295.8"/>
    <n v="-254.67869999999988"/>
    <x v="0"/>
    <x v="0"/>
    <x v="0"/>
    <x v="5"/>
    <x v="0"/>
    <x v="1"/>
    <x v="0"/>
    <n v="-254.68"/>
    <n v="-295.8"/>
    <x v="0"/>
    <x v="0"/>
    <x v="0"/>
    <n v="0"/>
    <n v="254.68"/>
    <n v="2996.22"/>
    <x v="0"/>
    <s v="TetcoM3 Buy Financial - N73425.8"/>
  </r>
  <r>
    <n v="27285"/>
    <n v="822"/>
    <d v="2001-08-20T00:00:00"/>
    <x v="42"/>
    <n v="9995965"/>
    <x v="6"/>
    <x v="0"/>
    <n v="7.12"/>
    <n v="114"/>
    <n v="98.15"/>
    <n v="114"/>
    <n v="7.2499999999999995E-2"/>
    <n v="0.09"/>
    <x v="0"/>
    <n v="10.26"/>
    <n v="1.9950000000000001"/>
    <n v="1.7176250000000002"/>
    <x v="0"/>
    <x v="0"/>
    <x v="0"/>
    <x v="6"/>
    <x v="0"/>
    <x v="1"/>
    <x v="0"/>
    <n v="-1.28"/>
    <n v="-1.48"/>
    <x v="0"/>
    <x v="2"/>
    <x v="0"/>
    <n v="0"/>
    <n v="1.28"/>
    <n v="98.15"/>
    <x v="0"/>
    <m/>
  </r>
  <r>
    <n v="27284"/>
    <n v="824"/>
    <d v="2001-08-20T00:00:00"/>
    <x v="43"/>
    <n v="9995964"/>
    <x v="3"/>
    <x v="0"/>
    <n v="-4.6399999999999997"/>
    <n v="433"/>
    <n v="371.01"/>
    <n v="433"/>
    <n v="-1.2500000000000001E-2"/>
    <n v="0"/>
    <x v="0"/>
    <n v="0"/>
    <n v="5.4124999999999996"/>
    <n v="4.6376249999999999"/>
    <x v="0"/>
    <x v="0"/>
    <x v="0"/>
    <x v="3"/>
    <x v="0"/>
    <x v="1"/>
    <x v="0"/>
    <n v="-2.78"/>
    <n v="-3.25"/>
    <x v="0"/>
    <x v="2"/>
    <x v="0"/>
    <n v="0"/>
    <n v="2.78"/>
    <n v="371.01"/>
    <x v="0"/>
    <m/>
  </r>
  <r>
    <n v="9941"/>
    <m/>
    <d v="2000-07-07T00:00:00"/>
    <x v="43"/>
    <n v="319941"/>
    <x v="4"/>
    <x v="0"/>
    <n v="136"/>
    <n v="-3968"/>
    <n v="-3399.94"/>
    <n v="3968"/>
    <n v="-0.04"/>
    <n v="-3.5000000000000003E-2"/>
    <x v="0"/>
    <n v="138.88"/>
    <n v="-19.84"/>
    <n v="-16.99969999999999"/>
    <x v="0"/>
    <x v="0"/>
    <x v="0"/>
    <x v="4"/>
    <x v="0"/>
    <x v="0"/>
    <x v="0"/>
    <n v="71.400000000000006"/>
    <n v="83.33"/>
    <x v="0"/>
    <x v="0"/>
    <x v="0"/>
    <n v="0"/>
    <n v="-71.400000000000006"/>
    <n v="-3399.94"/>
    <x v="0"/>
    <s v="Tetco-ELA Sale Financial - N73425.A"/>
  </r>
  <r>
    <n v="9952"/>
    <m/>
    <d v="2000-07-07T00:00:00"/>
    <x v="43"/>
    <n v="319952"/>
    <x v="5"/>
    <x v="0"/>
    <n v="1294.0999999999999"/>
    <n v="3596"/>
    <n v="3081.19"/>
    <n v="3596"/>
    <n v="0.42"/>
    <n v="0.35"/>
    <x v="0"/>
    <n v="1258.5999999999999"/>
    <n v="-251.72"/>
    <n v="-215.68330000000003"/>
    <x v="0"/>
    <x v="0"/>
    <x v="0"/>
    <x v="5"/>
    <x v="0"/>
    <x v="1"/>
    <x v="0"/>
    <n v="-215.68"/>
    <n v="-251.72"/>
    <x v="0"/>
    <x v="0"/>
    <x v="0"/>
    <n v="0"/>
    <n v="215.68"/>
    <n v="3081.19"/>
    <x v="0"/>
    <s v="TetcoM3 Buy Financial - N73425.8"/>
  </r>
  <r>
    <n v="27285"/>
    <n v="822"/>
    <d v="2001-08-20T00:00:00"/>
    <x v="43"/>
    <n v="9995965"/>
    <x v="6"/>
    <x v="0"/>
    <n v="7.02"/>
    <n v="113"/>
    <n v="96.82"/>
    <n v="113"/>
    <n v="7.2499999999999995E-2"/>
    <n v="0.09"/>
    <x v="0"/>
    <n v="10.17"/>
    <n v="1.9775"/>
    <n v="1.69435"/>
    <x v="0"/>
    <x v="0"/>
    <x v="0"/>
    <x v="6"/>
    <x v="0"/>
    <x v="1"/>
    <x v="0"/>
    <n v="-1.26"/>
    <n v="-1.47"/>
    <x v="0"/>
    <x v="2"/>
    <x v="0"/>
    <n v="0"/>
    <n v="1.26"/>
    <n v="96.82"/>
    <x v="0"/>
    <m/>
  </r>
  <r>
    <n v="27284"/>
    <n v="824"/>
    <d v="2001-08-20T00:00:00"/>
    <x v="44"/>
    <n v="9995964"/>
    <x v="3"/>
    <x v="0"/>
    <n v="-4.1399999999999997"/>
    <n v="388"/>
    <n v="330.8"/>
    <n v="388"/>
    <n v="-1.2500000000000001E-2"/>
    <n v="0"/>
    <x v="0"/>
    <n v="0"/>
    <n v="4.8499999999999996"/>
    <n v="4.1349999999999998"/>
    <x v="0"/>
    <x v="0"/>
    <x v="0"/>
    <x v="3"/>
    <x v="0"/>
    <x v="1"/>
    <x v="0"/>
    <n v="-2.48"/>
    <n v="-2.91"/>
    <x v="0"/>
    <x v="2"/>
    <x v="0"/>
    <n v="0"/>
    <n v="2.48"/>
    <n v="330.8"/>
    <x v="0"/>
    <m/>
  </r>
  <r>
    <n v="9941"/>
    <m/>
    <d v="2000-07-07T00:00:00"/>
    <x v="44"/>
    <n v="319941"/>
    <x v="4"/>
    <x v="0"/>
    <n v="135.32"/>
    <n v="-3968"/>
    <n v="-3383.03"/>
    <n v="3968"/>
    <n v="-0.04"/>
    <n v="-3.5000000000000003E-2"/>
    <x v="0"/>
    <n v="138.88"/>
    <n v="-19.84"/>
    <n v="-16.915149999999993"/>
    <x v="0"/>
    <x v="0"/>
    <x v="0"/>
    <x v="4"/>
    <x v="0"/>
    <x v="0"/>
    <x v="0"/>
    <n v="71.040000000000006"/>
    <n v="83.33"/>
    <x v="0"/>
    <x v="0"/>
    <x v="0"/>
    <n v="0"/>
    <n v="-71.040000000000006"/>
    <n v="-3383.03"/>
    <x v="0"/>
    <s v="Tetco-ELA Sale Financial - N73425.A"/>
  </r>
  <r>
    <n v="9952"/>
    <m/>
    <d v="2000-07-07T00:00:00"/>
    <x v="44"/>
    <n v="319952"/>
    <x v="5"/>
    <x v="0"/>
    <n v="1287.67"/>
    <n v="3596"/>
    <n v="3065.87"/>
    <n v="3596"/>
    <n v="0.42"/>
    <n v="0.35"/>
    <x v="0"/>
    <n v="1258.5999999999999"/>
    <n v="-251.72"/>
    <n v="-214.61090000000002"/>
    <x v="0"/>
    <x v="0"/>
    <x v="0"/>
    <x v="5"/>
    <x v="0"/>
    <x v="1"/>
    <x v="0"/>
    <n v="-214.61"/>
    <n v="-251.72"/>
    <x v="0"/>
    <x v="0"/>
    <x v="0"/>
    <n v="0"/>
    <n v="214.61"/>
    <n v="3065.87"/>
    <x v="0"/>
    <s v="TetcoM3 Buy Financial - N73425.8"/>
  </r>
  <r>
    <n v="27285"/>
    <n v="822"/>
    <d v="2001-08-20T00:00:00"/>
    <x v="44"/>
    <n v="9995965"/>
    <x v="6"/>
    <x v="0"/>
    <n v="6.24"/>
    <n v="101"/>
    <n v="86.11"/>
    <n v="101"/>
    <n v="7.2499999999999995E-2"/>
    <n v="0.09"/>
    <x v="0"/>
    <n v="9.09"/>
    <n v="1.7675000000000001"/>
    <n v="1.5069250000000001"/>
    <x v="0"/>
    <x v="0"/>
    <x v="0"/>
    <x v="6"/>
    <x v="0"/>
    <x v="1"/>
    <x v="0"/>
    <n v="-1.1200000000000001"/>
    <n v="-1.31"/>
    <x v="0"/>
    <x v="2"/>
    <x v="0"/>
    <n v="0"/>
    <n v="1.1200000000000001"/>
    <n v="86.11"/>
    <x v="0"/>
    <m/>
  </r>
  <r>
    <n v="27284"/>
    <n v="824"/>
    <d v="2001-08-20T00:00:00"/>
    <x v="45"/>
    <n v="9995964"/>
    <x v="3"/>
    <x v="0"/>
    <n v="-1.65"/>
    <n v="156"/>
    <n v="132.33000000000001"/>
    <n v="156"/>
    <n v="-1.2500000000000001E-2"/>
    <n v="0"/>
    <x v="0"/>
    <n v="0"/>
    <n v="1.95"/>
    <n v="1.6541250000000003"/>
    <x v="0"/>
    <x v="0"/>
    <x v="0"/>
    <x v="3"/>
    <x v="0"/>
    <x v="1"/>
    <x v="0"/>
    <n v="-0.99"/>
    <n v="-1.17"/>
    <x v="0"/>
    <x v="2"/>
    <x v="0"/>
    <n v="0"/>
    <n v="0.99"/>
    <n v="132.33000000000001"/>
    <x v="0"/>
    <m/>
  </r>
  <r>
    <n v="9941"/>
    <m/>
    <d v="2000-07-07T00:00:00"/>
    <x v="45"/>
    <n v="319941"/>
    <x v="4"/>
    <x v="0"/>
    <n v="130.30000000000001"/>
    <n v="-3840"/>
    <n v="-3257.43"/>
    <n v="3840"/>
    <n v="-0.04"/>
    <n v="-3.5000000000000003E-2"/>
    <x v="0"/>
    <n v="134.4"/>
    <n v="-19.2"/>
    <n v="-16.28714999999999"/>
    <x v="0"/>
    <x v="0"/>
    <x v="0"/>
    <x v="4"/>
    <x v="0"/>
    <x v="0"/>
    <x v="0"/>
    <n v="68.41"/>
    <n v="80.64"/>
    <x v="0"/>
    <x v="0"/>
    <x v="0"/>
    <n v="0"/>
    <n v="-68.41"/>
    <n v="-3257.43"/>
    <x v="0"/>
    <s v="Tetco-ELA Sale Financial - N73425.A"/>
  </r>
  <r>
    <n v="9952"/>
    <m/>
    <d v="2000-07-07T00:00:00"/>
    <x v="45"/>
    <n v="319952"/>
    <x v="5"/>
    <x v="0"/>
    <n v="1239.8599999999999"/>
    <n v="3480"/>
    <n v="2952.04"/>
    <n v="3480"/>
    <n v="0.42"/>
    <n v="0.315"/>
    <x v="0"/>
    <n v="1096.2"/>
    <n v="-365.4"/>
    <n v="-309.96419999999995"/>
    <x v="0"/>
    <x v="0"/>
    <x v="0"/>
    <x v="5"/>
    <x v="0"/>
    <x v="1"/>
    <x v="0"/>
    <n v="-309.95999999999998"/>
    <n v="-365.4"/>
    <x v="0"/>
    <x v="0"/>
    <x v="0"/>
    <n v="0"/>
    <n v="309.95999999999998"/>
    <n v="2952.04"/>
    <x v="0"/>
    <s v="TetcoM3 Buy Financial - N73425.8"/>
  </r>
  <r>
    <n v="27285"/>
    <n v="822"/>
    <d v="2001-08-20T00:00:00"/>
    <x v="45"/>
    <n v="9995965"/>
    <x v="6"/>
    <x v="0"/>
    <n v="2.52"/>
    <n v="41"/>
    <n v="34.78"/>
    <n v="41"/>
    <n v="7.2499999999999995E-2"/>
    <n v="0.09"/>
    <x v="0"/>
    <n v="3.69"/>
    <n v="0.71750000000000003"/>
    <n v="0.60865000000000002"/>
    <x v="0"/>
    <x v="0"/>
    <x v="0"/>
    <x v="6"/>
    <x v="0"/>
    <x v="1"/>
    <x v="0"/>
    <n v="-0.45"/>
    <n v="-0.53"/>
    <x v="0"/>
    <x v="2"/>
    <x v="0"/>
    <n v="0"/>
    <n v="0.45"/>
    <n v="34.78"/>
    <x v="0"/>
    <m/>
  </r>
  <r>
    <n v="9941"/>
    <m/>
    <d v="2000-07-07T00:00:00"/>
    <x v="46"/>
    <n v="319941"/>
    <x v="4"/>
    <x v="0"/>
    <n v="133.97999999999999"/>
    <n v="-3968"/>
    <n v="-3349.56"/>
    <n v="3968"/>
    <n v="-0.04"/>
    <n v="-3.5000000000000003E-2"/>
    <x v="0"/>
    <n v="138.88"/>
    <n v="-19.84"/>
    <n v="-16.747799999999991"/>
    <x v="0"/>
    <x v="0"/>
    <x v="0"/>
    <x v="4"/>
    <x v="0"/>
    <x v="0"/>
    <x v="0"/>
    <n v="70.34"/>
    <n v="83.33"/>
    <x v="0"/>
    <x v="0"/>
    <x v="0"/>
    <n v="0"/>
    <n v="-70.34"/>
    <n v="-3349.56"/>
    <x v="0"/>
    <s v="Tetco-ELA Sale Financial - N73425.A"/>
  </r>
  <r>
    <n v="9952"/>
    <m/>
    <d v="2000-07-07T00:00:00"/>
    <x v="46"/>
    <n v="319952"/>
    <x v="5"/>
    <x v="0"/>
    <n v="1274.93"/>
    <n v="3596"/>
    <n v="3035.54"/>
    <n v="3596"/>
    <n v="0.42"/>
    <n v="0.36"/>
    <x v="0"/>
    <n v="1294.56"/>
    <n v="-215.76"/>
    <n v="-182.13239999999999"/>
    <x v="0"/>
    <x v="0"/>
    <x v="0"/>
    <x v="5"/>
    <x v="0"/>
    <x v="1"/>
    <x v="0"/>
    <n v="-182.13"/>
    <n v="-215.76"/>
    <x v="0"/>
    <x v="0"/>
    <x v="0"/>
    <n v="0"/>
    <n v="182.13"/>
    <n v="3035.54"/>
    <x v="0"/>
    <s v="TetcoM3 Buy Financial - N73425.8"/>
  </r>
  <r>
    <n v="9941"/>
    <m/>
    <d v="2000-07-07T00:00:00"/>
    <x v="47"/>
    <n v="319941"/>
    <x v="4"/>
    <x v="0"/>
    <n v="145.13999999999999"/>
    <n v="-3840"/>
    <n v="-3225.23"/>
    <n v="3840"/>
    <n v="-4.4999999999999998E-2"/>
    <n v="-3.5000000000000003E-2"/>
    <x v="0"/>
    <n v="134.4"/>
    <n v="-38.4"/>
    <n v="-32.252299999999984"/>
    <x v="0"/>
    <x v="0"/>
    <x v="0"/>
    <x v="4"/>
    <x v="0"/>
    <x v="0"/>
    <x v="0"/>
    <n v="43.54"/>
    <n v="51.84"/>
    <x v="0"/>
    <x v="0"/>
    <x v="0"/>
    <n v="0"/>
    <n v="-43.54"/>
    <n v="-3225.23"/>
    <x v="0"/>
    <s v="Tetco-ELA Sale Financial - N73425.A"/>
  </r>
  <r>
    <n v="9952"/>
    <m/>
    <d v="2000-07-07T00:00:00"/>
    <x v="47"/>
    <n v="319952"/>
    <x v="5"/>
    <x v="0"/>
    <n v="2542.89"/>
    <n v="3480"/>
    <n v="2922.86"/>
    <n v="3480"/>
    <n v="0.87"/>
    <n v="0.52"/>
    <x v="0"/>
    <n v="1809.6"/>
    <n v="-1218"/>
    <n v="-1023.001"/>
    <x v="0"/>
    <x v="0"/>
    <x v="0"/>
    <x v="5"/>
    <x v="0"/>
    <x v="1"/>
    <x v="0"/>
    <n v="-1198.3699999999999"/>
    <n v="-1426.8"/>
    <x v="0"/>
    <x v="0"/>
    <x v="0"/>
    <n v="0"/>
    <n v="1198.3699999999999"/>
    <n v="2922.86"/>
    <x v="0"/>
    <s v="TetcoM3 Buy Financial - N73425.8"/>
  </r>
  <r>
    <n v="9941"/>
    <m/>
    <d v="2000-07-07T00:00:00"/>
    <x v="48"/>
    <n v="319941"/>
    <x v="4"/>
    <x v="0"/>
    <n v="132.65"/>
    <n v="-3968"/>
    <n v="-3316.36"/>
    <n v="3968"/>
    <n v="-0.04"/>
    <n v="-3.5000000000000003E-2"/>
    <x v="0"/>
    <n v="138.88"/>
    <n v="-19.84"/>
    <n v="-16.581799999999994"/>
    <x v="0"/>
    <x v="0"/>
    <x v="0"/>
    <x v="4"/>
    <x v="0"/>
    <x v="0"/>
    <x v="0"/>
    <n v="61.35"/>
    <n v="73.41"/>
    <x v="0"/>
    <x v="0"/>
    <x v="0"/>
    <n v="0"/>
    <n v="-61.35"/>
    <n v="-3316.36"/>
    <x v="0"/>
    <s v="Tetco-ELA Sale Financial - N73425.A"/>
  </r>
  <r>
    <n v="9952"/>
    <m/>
    <d v="2000-07-07T00:00:00"/>
    <x v="48"/>
    <n v="319952"/>
    <x v="5"/>
    <x v="0"/>
    <n v="1262.29"/>
    <n v="3596"/>
    <n v="3005.46"/>
    <n v="3596"/>
    <n v="0.42"/>
    <n v="1"/>
    <x v="0"/>
    <n v="3596"/>
    <n v="2085.6799999999998"/>
    <n v="1743.1668000000002"/>
    <x v="0"/>
    <x v="0"/>
    <x v="0"/>
    <x v="5"/>
    <x v="0"/>
    <x v="1"/>
    <x v="0"/>
    <n v="1051.9100000000001"/>
    <n v="1258.5999999999999"/>
    <x v="0"/>
    <x v="0"/>
    <x v="0"/>
    <n v="0"/>
    <n v="-1051.9100000000001"/>
    <n v="3005.46"/>
    <x v="0"/>
    <s v="TetcoM3 Buy Financial - N73425.8"/>
  </r>
  <r>
    <n v="9941"/>
    <m/>
    <d v="2000-07-07T00:00:00"/>
    <x v="49"/>
    <n v="319941"/>
    <x v="4"/>
    <x v="0"/>
    <n v="131.99"/>
    <n v="-3968"/>
    <n v="-3299.76"/>
    <n v="3968"/>
    <n v="-0.04"/>
    <n v="-3.5000000000000003E-2"/>
    <x v="0"/>
    <n v="138.88"/>
    <n v="-19.84"/>
    <n v="-16.498799999999992"/>
    <x v="0"/>
    <x v="0"/>
    <x v="0"/>
    <x v="4"/>
    <x v="0"/>
    <x v="0"/>
    <x v="0"/>
    <n v="61.05"/>
    <n v="73.41"/>
    <x v="0"/>
    <x v="0"/>
    <x v="0"/>
    <n v="0"/>
    <n v="-61.05"/>
    <n v="-3299.76"/>
    <x v="0"/>
    <s v="Tetco-ELA Sale Financial - N73425.A"/>
  </r>
  <r>
    <n v="9952"/>
    <m/>
    <d v="2000-07-07T00:00:00"/>
    <x v="49"/>
    <n v="319952"/>
    <x v="5"/>
    <x v="0"/>
    <n v="1255.97"/>
    <n v="3596"/>
    <n v="2990.41"/>
    <n v="3596"/>
    <n v="0.42"/>
    <n v="1.2"/>
    <x v="0"/>
    <n v="4315.2"/>
    <n v="2804.88"/>
    <n v="2332.5198"/>
    <x v="0"/>
    <x v="0"/>
    <x v="0"/>
    <x v="5"/>
    <x v="0"/>
    <x v="1"/>
    <x v="0"/>
    <n v="1854.06"/>
    <n v="2229.52"/>
    <x v="0"/>
    <x v="0"/>
    <x v="0"/>
    <n v="0"/>
    <n v="-1854.06"/>
    <n v="2990.41"/>
    <x v="0"/>
    <s v="TetcoM3 Buy Financial - N73425.8"/>
  </r>
  <r>
    <n v="9941"/>
    <m/>
    <d v="2000-07-07T00:00:00"/>
    <x v="50"/>
    <n v="319941"/>
    <x v="4"/>
    <x v="0"/>
    <n v="118.64"/>
    <n v="-3584"/>
    <n v="-2966.06"/>
    <n v="3584"/>
    <n v="-0.04"/>
    <n v="-3.5000000000000003E-2"/>
    <x v="0"/>
    <n v="125.44"/>
    <n v="-17.920000000000002"/>
    <n v="-14.830299999999992"/>
    <x v="0"/>
    <x v="0"/>
    <x v="0"/>
    <x v="4"/>
    <x v="0"/>
    <x v="0"/>
    <x v="0"/>
    <n v="54.87"/>
    <n v="66.3"/>
    <x v="0"/>
    <x v="0"/>
    <x v="0"/>
    <n v="0"/>
    <n v="-54.87"/>
    <n v="-2966.06"/>
    <x v="0"/>
    <s v="Tetco-ELA Sale Financial - N73425.A"/>
  </r>
  <r>
    <n v="9952"/>
    <m/>
    <d v="2000-07-07T00:00:00"/>
    <x v="50"/>
    <n v="319952"/>
    <x v="5"/>
    <x v="0"/>
    <n v="1128.95"/>
    <n v="3248"/>
    <n v="2687.99"/>
    <n v="3248"/>
    <n v="0.42"/>
    <n v="1.18"/>
    <x v="0"/>
    <n v="3832.64"/>
    <n v="2468.48"/>
    <n v="2042.8724"/>
    <x v="0"/>
    <x v="0"/>
    <x v="0"/>
    <x v="5"/>
    <x v="0"/>
    <x v="1"/>
    <x v="0"/>
    <n v="1666.55"/>
    <n v="2013.76"/>
    <x v="0"/>
    <x v="0"/>
    <x v="0"/>
    <n v="0"/>
    <n v="-1666.55"/>
    <n v="2687.99"/>
    <x v="0"/>
    <s v="TetcoM3 Buy Financial - N73425.8"/>
  </r>
  <r>
    <n v="9941"/>
    <m/>
    <d v="2000-07-07T00:00:00"/>
    <x v="51"/>
    <n v="319941"/>
    <x v="4"/>
    <x v="0"/>
    <n v="130.78"/>
    <n v="-3968"/>
    <n v="-3269.42"/>
    <n v="3968"/>
    <n v="-0.04"/>
    <n v="-3.5000000000000003E-2"/>
    <x v="0"/>
    <n v="138.88"/>
    <n v="-19.84"/>
    <n v="-16.347099999999994"/>
    <x v="0"/>
    <x v="0"/>
    <x v="0"/>
    <x v="4"/>
    <x v="0"/>
    <x v="0"/>
    <x v="0"/>
    <n v="60.48"/>
    <n v="73.41"/>
    <x v="0"/>
    <x v="0"/>
    <x v="0"/>
    <n v="0"/>
    <n v="-60.48"/>
    <n v="-3269.42"/>
    <x v="0"/>
    <s v="Tetco-ELA Sale Financial - N73425.A"/>
  </r>
  <r>
    <n v="9952"/>
    <m/>
    <d v="2000-07-07T00:00:00"/>
    <x v="51"/>
    <n v="319952"/>
    <x v="5"/>
    <x v="0"/>
    <n v="1244.42"/>
    <n v="3596"/>
    <n v="2962.91"/>
    <n v="3596"/>
    <n v="0.42"/>
    <n v="0.6"/>
    <x v="0"/>
    <n v="2157.6"/>
    <n v="647.28"/>
    <n v="533.32380000000001"/>
    <x v="0"/>
    <x v="0"/>
    <x v="0"/>
    <x v="5"/>
    <x v="0"/>
    <x v="1"/>
    <x v="0"/>
    <n v="355.55"/>
    <n v="431.52"/>
    <x v="0"/>
    <x v="0"/>
    <x v="0"/>
    <n v="0"/>
    <n v="-355.55"/>
    <n v="2962.91"/>
    <x v="0"/>
    <s v="TetcoM3 Buy Financial - N73425.8"/>
  </r>
  <r>
    <n v="9941"/>
    <m/>
    <d v="2000-07-07T00:00:00"/>
    <x v="52"/>
    <n v="319941"/>
    <x v="4"/>
    <x v="0"/>
    <n v="125.94"/>
    <n v="-3840"/>
    <n v="-3148.45"/>
    <n v="3840"/>
    <n v="-0.04"/>
    <n v="-3.5000000000000003E-2"/>
    <x v="0"/>
    <n v="134.4"/>
    <n v="-19.2"/>
    <n v="-15.742249999999991"/>
    <x v="0"/>
    <x v="0"/>
    <x v="0"/>
    <x v="4"/>
    <x v="0"/>
    <x v="0"/>
    <x v="0"/>
    <n v="59.82"/>
    <n v="72.959999999999994"/>
    <x v="0"/>
    <x v="0"/>
    <x v="0"/>
    <n v="0"/>
    <n v="-59.82"/>
    <n v="-3148.45"/>
    <x v="0"/>
    <s v="Tetco-ELA Sale Financial - N73425.A"/>
  </r>
  <r>
    <n v="9952"/>
    <m/>
    <d v="2000-07-07T00:00:00"/>
    <x v="52"/>
    <n v="319952"/>
    <x v="5"/>
    <x v="0"/>
    <n v="1198.3800000000001"/>
    <n v="3480"/>
    <n v="2853.28"/>
    <n v="3480"/>
    <n v="0.42"/>
    <n v="0.36"/>
    <x v="0"/>
    <n v="1252.8"/>
    <n v="-208.8"/>
    <n v="-171.1968"/>
    <x v="0"/>
    <x v="0"/>
    <x v="0"/>
    <x v="5"/>
    <x v="0"/>
    <x v="1"/>
    <x v="0"/>
    <n v="-171.2"/>
    <n v="-208.8"/>
    <x v="0"/>
    <x v="0"/>
    <x v="0"/>
    <n v="0"/>
    <n v="171.2"/>
    <n v="2853.28"/>
    <x v="0"/>
    <s v="TetcoM3 Buy Financial - N73425.8"/>
  </r>
  <r>
    <n v="9941"/>
    <m/>
    <d v="2000-07-07T00:00:00"/>
    <x v="53"/>
    <n v="319941"/>
    <x v="4"/>
    <x v="0"/>
    <n v="129.51"/>
    <n v="-3968"/>
    <n v="-3237.84"/>
    <n v="3968"/>
    <n v="-0.04"/>
    <n v="-3.5000000000000003E-2"/>
    <x v="0"/>
    <n v="138.88"/>
    <n v="-19.84"/>
    <n v="-16.189199999999992"/>
    <x v="0"/>
    <x v="0"/>
    <x v="0"/>
    <x v="4"/>
    <x v="0"/>
    <x v="0"/>
    <x v="0"/>
    <n v="61.52"/>
    <n v="75.39"/>
    <x v="0"/>
    <x v="0"/>
    <x v="0"/>
    <n v="0"/>
    <n v="-61.52"/>
    <n v="-3237.84"/>
    <x v="0"/>
    <s v="Tetco-ELA Sale Financial - N73425.A"/>
  </r>
  <r>
    <n v="9952"/>
    <m/>
    <d v="2000-07-07T00:00:00"/>
    <x v="53"/>
    <n v="319952"/>
    <x v="5"/>
    <x v="0"/>
    <n v="1232.4000000000001"/>
    <n v="3596"/>
    <n v="2934.29"/>
    <n v="3596"/>
    <n v="0.42"/>
    <n v="0.32500000000000001"/>
    <x v="0"/>
    <n v="1168.7"/>
    <n v="-341.62"/>
    <n v="-278.75754999999992"/>
    <x v="0"/>
    <x v="0"/>
    <x v="0"/>
    <x v="5"/>
    <x v="0"/>
    <x v="1"/>
    <x v="0"/>
    <n v="-278.76"/>
    <n v="-341.62"/>
    <x v="0"/>
    <x v="0"/>
    <x v="0"/>
    <n v="0"/>
    <n v="278.76"/>
    <n v="2934.29"/>
    <x v="0"/>
    <s v="TetcoM3 Buy Financial - N73425.8"/>
  </r>
  <r>
    <n v="9941"/>
    <m/>
    <d v="2000-07-07T00:00:00"/>
    <x v="54"/>
    <n v="319941"/>
    <x v="4"/>
    <x v="0"/>
    <n v="124.71"/>
    <n v="-3840"/>
    <n v="-3117.79"/>
    <n v="3840"/>
    <n v="-0.04"/>
    <n v="-0.03"/>
    <x v="0"/>
    <n v="115.2"/>
    <n v="-38.4"/>
    <n v="-31.177900000000005"/>
    <x v="0"/>
    <x v="0"/>
    <x v="0"/>
    <x v="4"/>
    <x v="0"/>
    <x v="0"/>
    <x v="0"/>
    <n v="59.24"/>
    <n v="72.959999999999994"/>
    <x v="0"/>
    <x v="0"/>
    <x v="0"/>
    <n v="0"/>
    <n v="-59.24"/>
    <n v="-3117.79"/>
    <x v="0"/>
    <s v="Tetco-ELA Sale Financial - N73425.A"/>
  </r>
  <r>
    <n v="9952"/>
    <m/>
    <d v="2000-07-07T00:00:00"/>
    <x v="54"/>
    <n v="319952"/>
    <x v="5"/>
    <x v="0"/>
    <n v="1186.71"/>
    <n v="3480"/>
    <n v="2825.5"/>
    <n v="3480"/>
    <n v="0.42"/>
    <n v="0.33500000000000002"/>
    <x v="0"/>
    <n v="1165.8"/>
    <n v="-295.8"/>
    <n v="-240.16749999999999"/>
    <x v="0"/>
    <x v="0"/>
    <x v="0"/>
    <x v="5"/>
    <x v="0"/>
    <x v="1"/>
    <x v="0"/>
    <n v="-240.17"/>
    <n v="-295.8"/>
    <x v="0"/>
    <x v="0"/>
    <x v="0"/>
    <n v="0"/>
    <n v="240.17"/>
    <n v="2825.5"/>
    <x v="0"/>
    <s v="TetcoM3 Buy Financial - N73425.8"/>
  </r>
  <r>
    <n v="9941"/>
    <m/>
    <d v="2000-07-07T00:00:00"/>
    <x v="55"/>
    <n v="319941"/>
    <x v="4"/>
    <x v="0"/>
    <n v="128.24"/>
    <n v="-3968"/>
    <n v="-3206.06"/>
    <n v="3968"/>
    <n v="-0.04"/>
    <n v="-0.03"/>
    <x v="0"/>
    <n v="119.04"/>
    <n v="-39.68"/>
    <n v="-32.060600000000008"/>
    <x v="0"/>
    <x v="0"/>
    <x v="0"/>
    <x v="4"/>
    <x v="0"/>
    <x v="0"/>
    <x v="0"/>
    <n v="60.92"/>
    <n v="75.39"/>
    <x v="0"/>
    <x v="0"/>
    <x v="0"/>
    <n v="0"/>
    <n v="-60.92"/>
    <n v="-3206.06"/>
    <x v="0"/>
    <s v="Tetco-ELA Sale Financial - N73425.A"/>
  </r>
  <r>
    <n v="9952"/>
    <m/>
    <d v="2000-07-07T00:00:00"/>
    <x v="55"/>
    <n v="319952"/>
    <x v="5"/>
    <x v="0"/>
    <n v="1220.31"/>
    <n v="3596"/>
    <n v="2905.49"/>
    <n v="3596"/>
    <n v="0.42"/>
    <n v="0.35"/>
    <x v="0"/>
    <n v="1258.5999999999999"/>
    <n v="-251.72"/>
    <n v="-203.3843"/>
    <x v="0"/>
    <x v="0"/>
    <x v="0"/>
    <x v="5"/>
    <x v="0"/>
    <x v="1"/>
    <x v="0"/>
    <n v="-203.38"/>
    <n v="-251.72"/>
    <x v="0"/>
    <x v="0"/>
    <x v="0"/>
    <n v="0"/>
    <n v="203.38"/>
    <n v="2905.49"/>
    <x v="0"/>
    <s v="TetcoM3 Buy Financial - N73425.8"/>
  </r>
  <r>
    <n v="9941"/>
    <m/>
    <d v="2000-07-07T00:00:00"/>
    <x v="56"/>
    <n v="319941"/>
    <x v="4"/>
    <x v="0"/>
    <n v="127.59"/>
    <n v="-3968"/>
    <n v="-3189.84"/>
    <n v="3968"/>
    <n v="-0.04"/>
    <n v="-0.03"/>
    <x v="0"/>
    <n v="119.04"/>
    <n v="-39.68"/>
    <n v="-31.898400000000009"/>
    <x v="0"/>
    <x v="0"/>
    <x v="0"/>
    <x v="4"/>
    <x v="0"/>
    <x v="0"/>
    <x v="0"/>
    <n v="60.61"/>
    <n v="75.39"/>
    <x v="0"/>
    <x v="0"/>
    <x v="0"/>
    <n v="0"/>
    <n v="-60.61"/>
    <n v="-3189.84"/>
    <x v="0"/>
    <s v="Tetco-ELA Sale Financial - N73425.A"/>
  </r>
  <r>
    <n v="9952"/>
    <m/>
    <d v="2000-07-07T00:00:00"/>
    <x v="56"/>
    <n v="319952"/>
    <x v="5"/>
    <x v="0"/>
    <n v="1214.1300000000001"/>
    <n v="3596"/>
    <n v="2890.79"/>
    <n v="3596"/>
    <n v="0.42"/>
    <n v="0.35"/>
    <x v="0"/>
    <n v="1258.5999999999999"/>
    <n v="-251.72"/>
    <n v="-202.35530000000003"/>
    <x v="0"/>
    <x v="0"/>
    <x v="0"/>
    <x v="5"/>
    <x v="0"/>
    <x v="1"/>
    <x v="0"/>
    <n v="-202.36"/>
    <n v="-251.72"/>
    <x v="0"/>
    <x v="0"/>
    <x v="0"/>
    <n v="0"/>
    <n v="202.36"/>
    <n v="2890.79"/>
    <x v="0"/>
    <s v="TetcoM3 Buy Financial - N73425.8"/>
  </r>
  <r>
    <n v="9941"/>
    <m/>
    <d v="2000-07-07T00:00:00"/>
    <x v="57"/>
    <n v="319941"/>
    <x v="4"/>
    <x v="0"/>
    <n v="122.85"/>
    <n v="-3840"/>
    <n v="-3071.19"/>
    <n v="3840"/>
    <n v="-0.04"/>
    <n v="-0.03"/>
    <x v="0"/>
    <n v="115.2"/>
    <n v="-38.4"/>
    <n v="-30.711900000000007"/>
    <x v="0"/>
    <x v="0"/>
    <x v="0"/>
    <x v="4"/>
    <x v="0"/>
    <x v="0"/>
    <x v="0"/>
    <n v="58.35"/>
    <n v="72.959999999999994"/>
    <x v="0"/>
    <x v="0"/>
    <x v="0"/>
    <n v="0"/>
    <n v="-58.35"/>
    <n v="-3071.19"/>
    <x v="0"/>
    <s v="Tetco-ELA Sale Financial - N73425.A"/>
  </r>
  <r>
    <n v="9952"/>
    <m/>
    <d v="2000-07-07T00:00:00"/>
    <x v="57"/>
    <n v="319952"/>
    <x v="5"/>
    <x v="0"/>
    <n v="1168.97"/>
    <n v="3480"/>
    <n v="2783.27"/>
    <n v="3480"/>
    <n v="0.42"/>
    <n v="0.315"/>
    <x v="0"/>
    <n v="1096.2"/>
    <n v="-365.4"/>
    <n v="-292.24334999999996"/>
    <x v="0"/>
    <x v="0"/>
    <x v="0"/>
    <x v="5"/>
    <x v="0"/>
    <x v="1"/>
    <x v="0"/>
    <n v="-292.24"/>
    <n v="-365.4"/>
    <x v="0"/>
    <x v="0"/>
    <x v="0"/>
    <n v="0"/>
    <n v="292.24"/>
    <n v="2783.27"/>
    <x v="0"/>
    <s v="TetcoM3 Buy Financial - N73425.8"/>
  </r>
  <r>
    <n v="9941"/>
    <m/>
    <d v="2000-07-07T00:00:00"/>
    <x v="58"/>
    <n v="319941"/>
    <x v="4"/>
    <x v="0"/>
    <n v="126.31"/>
    <n v="-3968"/>
    <n v="-3157.77"/>
    <n v="3968"/>
    <n v="-0.04"/>
    <n v="-0.03"/>
    <x v="0"/>
    <n v="119.04"/>
    <n v="-39.68"/>
    <n v="-31.577700000000007"/>
    <x v="0"/>
    <x v="0"/>
    <x v="0"/>
    <x v="4"/>
    <x v="0"/>
    <x v="0"/>
    <x v="0"/>
    <n v="60"/>
    <n v="75.39"/>
    <x v="0"/>
    <x v="0"/>
    <x v="0"/>
    <n v="0"/>
    <n v="-60"/>
    <n v="-3157.77"/>
    <x v="0"/>
    <s v="Tetco-ELA Sale Financial - N73425.A"/>
  </r>
  <r>
    <n v="9952"/>
    <m/>
    <d v="2000-07-07T00:00:00"/>
    <x v="58"/>
    <n v="319952"/>
    <x v="5"/>
    <x v="0"/>
    <n v="1201.93"/>
    <n v="3596"/>
    <n v="2861.73"/>
    <n v="3596"/>
    <n v="0.42"/>
    <n v="0.36"/>
    <x v="0"/>
    <n v="1294.56"/>
    <n v="-215.76"/>
    <n v="-171.7038"/>
    <x v="0"/>
    <x v="0"/>
    <x v="0"/>
    <x v="5"/>
    <x v="0"/>
    <x v="1"/>
    <x v="0"/>
    <n v="-171.7"/>
    <n v="-215.76"/>
    <x v="0"/>
    <x v="0"/>
    <x v="0"/>
    <n v="0"/>
    <n v="171.7"/>
    <n v="2861.73"/>
    <x v="0"/>
    <s v="TetcoM3 Buy Financial - N73425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B2:BK15" firstHeaderRow="1" firstDataRow="2" firstDataCol="2"/>
  <pivotFields count="34"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axis="axisCol" compact="0" numFmtId="14" outline="0" subtotalTop="0" showAll="0" includeNewItemsInFilter="1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4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43" outline="0" subtotalTop="0" showAll="0" includeNewItemsInFilter="1"/>
    <pivotField compact="0" numFmtId="44" outline="0" subtotalTop="0" showAll="0" includeNewItemsInFilter="1"/>
    <pivotField compact="0" numFmtId="44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17"/>
    <field x="20"/>
  </rowFields>
  <rowItems count="12">
    <i>
      <x/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 t="grand">
      <x/>
    </i>
  </rowItems>
  <colFields count="1">
    <field x="3"/>
  </colFields>
  <col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colItems>
  <dataFields count="1">
    <dataField name="Sum of Nominal Vol" fld="8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7:BK44" firstHeaderRow="1" firstDataRow="2" firstDataCol="3"/>
  <pivotFields count="34"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axis="axisCol" compact="0" numFmtId="14" outline="0" subtotalTop="0" showAll="0" includeNewItemsInFilter="1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numFmtId="43" outline="0" subtotalTop="0" showAll="0" includeNewItemsInFilter="1"/>
    <pivotField compact="0" numFmtId="44" outline="0" subtotalTop="0" showAll="0" includeNewItemsInFilter="1"/>
    <pivotField compact="0" numFmtId="44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17"/>
    <field x="20"/>
    <field x="22"/>
  </rowFields>
  <rowItems count="26">
    <i>
      <x/>
      <x v="8"/>
      <x/>
    </i>
    <i r="2">
      <x v="1"/>
    </i>
    <i t="default" r="1">
      <x v="8"/>
    </i>
    <i t="default">
      <x/>
    </i>
    <i>
      <x v="1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r="1">
      <x v="3"/>
      <x v="1"/>
    </i>
    <i t="default" r="1">
      <x v="3"/>
    </i>
    <i r="1">
      <x v="4"/>
      <x/>
    </i>
    <i t="default" r="1">
      <x v="4"/>
    </i>
    <i r="1">
      <x v="5"/>
      <x v="1"/>
    </i>
    <i t="default" r="1">
      <x v="5"/>
    </i>
    <i r="1">
      <x v="6"/>
      <x v="1"/>
    </i>
    <i t="default" r="1">
      <x v="6"/>
    </i>
    <i r="1">
      <x v="7"/>
      <x/>
    </i>
    <i r="2">
      <x v="1"/>
    </i>
    <i t="default" r="1">
      <x v="7"/>
    </i>
    <i t="default">
      <x v="1"/>
    </i>
    <i t="grand">
      <x/>
    </i>
  </rowItems>
  <colFields count="1">
    <field x="3"/>
  </colFields>
  <col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colItems>
  <dataFields count="1">
    <dataField name="Average of Bid/Offer" fld="12" subtotal="average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79"/>
  <sheetViews>
    <sheetView topLeftCell="A1948" workbookViewId="0">
      <selection activeCell="M1968" sqref="M1968"/>
    </sheetView>
  </sheetViews>
  <sheetFormatPr defaultRowHeight="13.2" x14ac:dyDescent="0.25"/>
  <cols>
    <col min="6" max="6" width="13.44140625" style="10" customWidth="1"/>
    <col min="7" max="7" width="10.6640625" style="10" customWidth="1"/>
    <col min="8" max="8" width="12.33203125" customWidth="1"/>
    <col min="9" max="9" width="9.109375" style="11" customWidth="1"/>
    <col min="10" max="10" width="12" hidden="1" customWidth="1"/>
    <col min="11" max="11" width="15.44140625" style="9" hidden="1" customWidth="1"/>
    <col min="12" max="12" width="24.33203125" style="12" hidden="1" customWidth="1"/>
    <col min="13" max="13" width="20.44140625" style="12" customWidth="1"/>
    <col min="15" max="15" width="12.88671875" customWidth="1"/>
    <col min="17" max="17" width="17.109375" customWidth="1"/>
  </cols>
  <sheetData>
    <row r="1" spans="1:20" ht="13.5" customHeight="1" x14ac:dyDescent="0.25">
      <c r="A1" t="s">
        <v>2</v>
      </c>
      <c r="B1" t="s">
        <v>3</v>
      </c>
      <c r="C1" t="s">
        <v>4</v>
      </c>
      <c r="D1" t="s">
        <v>13</v>
      </c>
      <c r="E1" t="s">
        <v>14</v>
      </c>
      <c r="F1" s="10" t="s">
        <v>15</v>
      </c>
      <c r="G1" s="10" t="s">
        <v>16</v>
      </c>
      <c r="H1" t="s">
        <v>17</v>
      </c>
      <c r="I1" s="11" t="s">
        <v>5</v>
      </c>
      <c r="J1" t="s">
        <v>18</v>
      </c>
      <c r="K1" s="9" t="s">
        <v>19</v>
      </c>
      <c r="L1" s="34" t="s">
        <v>20</v>
      </c>
      <c r="M1" s="34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0</v>
      </c>
      <c r="T1" t="s">
        <v>6</v>
      </c>
    </row>
    <row r="2" spans="1:20" x14ac:dyDescent="0.25">
      <c r="A2">
        <v>20178</v>
      </c>
      <c r="B2" s="1">
        <v>36818</v>
      </c>
      <c r="C2" s="1">
        <v>37257</v>
      </c>
      <c r="D2" t="s">
        <v>36</v>
      </c>
      <c r="E2" t="s">
        <v>28</v>
      </c>
      <c r="F2" s="10">
        <v>-100000</v>
      </c>
      <c r="G2" s="10">
        <v>-99816.31</v>
      </c>
      <c r="H2">
        <v>0.30499999999999999</v>
      </c>
      <c r="I2" s="11">
        <v>0.14499999999999999</v>
      </c>
      <c r="J2" s="35"/>
      <c r="K2" s="9">
        <f t="shared" ref="K2:K65" si="0">F2*I2</f>
        <v>-14499.999999999998</v>
      </c>
      <c r="L2" s="12">
        <f t="shared" ref="L2:L65" si="1">(+I2-H2)*F2</f>
        <v>16000</v>
      </c>
      <c r="M2" s="12">
        <f t="shared" ref="M2:M65" si="2">(+I2-H2)*G2</f>
        <v>15970.6096</v>
      </c>
      <c r="N2" t="s">
        <v>37</v>
      </c>
      <c r="O2" t="s">
        <v>38</v>
      </c>
      <c r="P2" t="s">
        <v>27</v>
      </c>
      <c r="Q2" t="s">
        <v>39</v>
      </c>
      <c r="R2" t="s">
        <v>28</v>
      </c>
      <c r="S2">
        <v>0</v>
      </c>
      <c r="T2">
        <v>0</v>
      </c>
    </row>
    <row r="3" spans="1:20" x14ac:dyDescent="0.25">
      <c r="A3">
        <v>22109</v>
      </c>
      <c r="B3" s="1">
        <v>36903</v>
      </c>
      <c r="C3" s="1">
        <v>37257</v>
      </c>
      <c r="D3" t="s">
        <v>36</v>
      </c>
      <c r="E3" t="s">
        <v>28</v>
      </c>
      <c r="F3" s="10">
        <v>100000</v>
      </c>
      <c r="G3" s="10">
        <v>99816.31</v>
      </c>
      <c r="H3">
        <v>0.30499999999999999</v>
      </c>
      <c r="I3" s="11">
        <v>0.14499999999999999</v>
      </c>
      <c r="K3" s="9">
        <f t="shared" si="0"/>
        <v>14499.999999999998</v>
      </c>
      <c r="L3" s="12">
        <f t="shared" si="1"/>
        <v>-16000</v>
      </c>
      <c r="M3" s="12">
        <f t="shared" si="2"/>
        <v>-15970.6096</v>
      </c>
      <c r="N3" t="s">
        <v>37</v>
      </c>
      <c r="O3" t="s">
        <v>38</v>
      </c>
      <c r="P3" t="s">
        <v>27</v>
      </c>
      <c r="Q3" t="s">
        <v>39</v>
      </c>
      <c r="R3" t="s">
        <v>28</v>
      </c>
      <c r="S3">
        <v>0</v>
      </c>
      <c r="T3">
        <v>0</v>
      </c>
    </row>
    <row r="4" spans="1:20" x14ac:dyDescent="0.25">
      <c r="A4">
        <v>22110</v>
      </c>
      <c r="B4" s="1">
        <v>36903</v>
      </c>
      <c r="C4" s="1">
        <v>37257</v>
      </c>
      <c r="D4" t="s">
        <v>36</v>
      </c>
      <c r="E4" t="s">
        <v>28</v>
      </c>
      <c r="F4" s="10">
        <v>-100000</v>
      </c>
      <c r="G4" s="10">
        <v>-99816.31</v>
      </c>
      <c r="H4">
        <v>0.30499999999999999</v>
      </c>
      <c r="I4" s="11">
        <v>0.14499999999999999</v>
      </c>
      <c r="K4" s="9">
        <f t="shared" si="0"/>
        <v>-14499.999999999998</v>
      </c>
      <c r="L4" s="12">
        <f t="shared" si="1"/>
        <v>16000</v>
      </c>
      <c r="M4" s="12">
        <f t="shared" si="2"/>
        <v>15970.6096</v>
      </c>
      <c r="N4" t="s">
        <v>37</v>
      </c>
      <c r="O4" t="s">
        <v>38</v>
      </c>
      <c r="P4" t="s">
        <v>27</v>
      </c>
      <c r="Q4" t="s">
        <v>39</v>
      </c>
      <c r="R4" t="s">
        <v>28</v>
      </c>
      <c r="S4">
        <v>0</v>
      </c>
      <c r="T4">
        <v>0</v>
      </c>
    </row>
    <row r="5" spans="1:20" x14ac:dyDescent="0.25">
      <c r="A5">
        <v>22129</v>
      </c>
      <c r="B5" s="1">
        <v>36908</v>
      </c>
      <c r="C5" s="1">
        <v>37257</v>
      </c>
      <c r="D5" t="s">
        <v>36</v>
      </c>
      <c r="E5" t="s">
        <v>28</v>
      </c>
      <c r="F5" s="10">
        <v>-2500000</v>
      </c>
      <c r="G5" s="10">
        <v>-2495407.67</v>
      </c>
      <c r="H5">
        <v>0.31</v>
      </c>
      <c r="I5" s="11">
        <v>0.14499999999999999</v>
      </c>
      <c r="K5" s="9">
        <f t="shared" si="0"/>
        <v>-362500</v>
      </c>
      <c r="L5" s="12">
        <f t="shared" si="1"/>
        <v>412500</v>
      </c>
      <c r="M5" s="12">
        <f t="shared" si="2"/>
        <v>411742.26555000001</v>
      </c>
      <c r="N5" t="s">
        <v>37</v>
      </c>
      <c r="O5" t="s">
        <v>38</v>
      </c>
      <c r="P5" t="s">
        <v>27</v>
      </c>
      <c r="Q5" t="s">
        <v>39</v>
      </c>
      <c r="R5" t="s">
        <v>28</v>
      </c>
      <c r="S5">
        <v>0</v>
      </c>
      <c r="T5">
        <v>0</v>
      </c>
    </row>
    <row r="6" spans="1:20" x14ac:dyDescent="0.25">
      <c r="A6">
        <v>20101</v>
      </c>
      <c r="B6" s="1">
        <v>36774</v>
      </c>
      <c r="C6" s="1">
        <v>37257</v>
      </c>
      <c r="D6" t="s">
        <v>36</v>
      </c>
      <c r="E6" t="s">
        <v>28</v>
      </c>
      <c r="F6" s="10">
        <v>500000</v>
      </c>
      <c r="G6" s="10">
        <v>499081.53</v>
      </c>
      <c r="H6">
        <v>0.30499999999999999</v>
      </c>
      <c r="I6" s="11">
        <v>0.16500000000000001</v>
      </c>
      <c r="K6" s="9">
        <f t="shared" si="0"/>
        <v>82500</v>
      </c>
      <c r="L6" s="12">
        <f t="shared" si="1"/>
        <v>-70000</v>
      </c>
      <c r="M6" s="12">
        <f t="shared" si="2"/>
        <v>-69871.414199999999</v>
      </c>
      <c r="N6" t="s">
        <v>37</v>
      </c>
      <c r="O6" t="s">
        <v>38</v>
      </c>
      <c r="P6" t="s">
        <v>27</v>
      </c>
      <c r="Q6" t="s">
        <v>39</v>
      </c>
      <c r="R6" t="s">
        <v>28</v>
      </c>
      <c r="S6">
        <v>1</v>
      </c>
      <c r="T6">
        <v>0</v>
      </c>
    </row>
    <row r="7" spans="1:20" x14ac:dyDescent="0.25">
      <c r="A7">
        <v>20103</v>
      </c>
      <c r="B7" s="1">
        <v>36776</v>
      </c>
      <c r="C7" s="1">
        <v>37257</v>
      </c>
      <c r="D7" t="s">
        <v>36</v>
      </c>
      <c r="E7" t="s">
        <v>28</v>
      </c>
      <c r="F7" s="10">
        <v>300000</v>
      </c>
      <c r="G7" s="10">
        <v>299448.92</v>
      </c>
      <c r="H7">
        <v>0.33500000000000002</v>
      </c>
      <c r="I7" s="11">
        <v>0.16500000000000001</v>
      </c>
      <c r="K7" s="9">
        <f t="shared" si="0"/>
        <v>49500</v>
      </c>
      <c r="L7" s="12">
        <f t="shared" si="1"/>
        <v>-51000.000000000007</v>
      </c>
      <c r="M7" s="12">
        <f t="shared" si="2"/>
        <v>-50906.316400000003</v>
      </c>
      <c r="N7" t="s">
        <v>37</v>
      </c>
      <c r="O7" t="s">
        <v>38</v>
      </c>
      <c r="P7" t="s">
        <v>27</v>
      </c>
      <c r="Q7" t="s">
        <v>39</v>
      </c>
      <c r="R7" t="s">
        <v>28</v>
      </c>
      <c r="S7">
        <v>1</v>
      </c>
      <c r="T7">
        <v>0</v>
      </c>
    </row>
    <row r="8" spans="1:20" x14ac:dyDescent="0.25">
      <c r="A8">
        <v>20115</v>
      </c>
      <c r="B8" s="1">
        <v>36782</v>
      </c>
      <c r="C8" s="1">
        <v>37257</v>
      </c>
      <c r="D8" t="s">
        <v>36</v>
      </c>
      <c r="E8" t="s">
        <v>28</v>
      </c>
      <c r="F8" s="10">
        <v>300000</v>
      </c>
      <c r="G8" s="10">
        <v>299448.92</v>
      </c>
      <c r="H8">
        <v>0.4</v>
      </c>
      <c r="I8" s="11">
        <v>0.16500000000000001</v>
      </c>
      <c r="K8" s="9">
        <f t="shared" si="0"/>
        <v>49500</v>
      </c>
      <c r="L8" s="12">
        <f t="shared" si="1"/>
        <v>-70500</v>
      </c>
      <c r="M8" s="12">
        <f t="shared" si="2"/>
        <v>-70370.496199999994</v>
      </c>
      <c r="N8" t="s">
        <v>37</v>
      </c>
      <c r="O8" t="s">
        <v>38</v>
      </c>
      <c r="P8" t="s">
        <v>27</v>
      </c>
      <c r="Q8" t="s">
        <v>39</v>
      </c>
      <c r="R8" t="s">
        <v>28</v>
      </c>
      <c r="S8">
        <v>1</v>
      </c>
      <c r="T8">
        <v>0</v>
      </c>
    </row>
    <row r="9" spans="1:20" x14ac:dyDescent="0.25">
      <c r="A9">
        <v>20894</v>
      </c>
      <c r="B9" s="1">
        <v>36837</v>
      </c>
      <c r="C9" s="1">
        <v>37257</v>
      </c>
      <c r="D9" t="s">
        <v>36</v>
      </c>
      <c r="E9" t="s">
        <v>28</v>
      </c>
      <c r="F9" s="10">
        <v>120000</v>
      </c>
      <c r="G9" s="10">
        <v>119779.57</v>
      </c>
      <c r="H9">
        <v>0.28000000000000003</v>
      </c>
      <c r="I9" s="11">
        <v>0.16500000000000001</v>
      </c>
      <c r="K9" s="9">
        <f t="shared" si="0"/>
        <v>19800</v>
      </c>
      <c r="L9" s="12">
        <f t="shared" si="1"/>
        <v>-13800.000000000002</v>
      </c>
      <c r="M9" s="12">
        <f t="shared" si="2"/>
        <v>-13774.650550000004</v>
      </c>
      <c r="N9" t="s">
        <v>37</v>
      </c>
      <c r="O9" t="s">
        <v>38</v>
      </c>
      <c r="P9" t="s">
        <v>27</v>
      </c>
      <c r="Q9" t="s">
        <v>39</v>
      </c>
      <c r="R9" t="s">
        <v>28</v>
      </c>
      <c r="S9">
        <v>1</v>
      </c>
      <c r="T9">
        <v>0</v>
      </c>
    </row>
    <row r="10" spans="1:20" x14ac:dyDescent="0.25">
      <c r="A10">
        <v>21687</v>
      </c>
      <c r="B10" s="1">
        <v>36866</v>
      </c>
      <c r="C10" s="1">
        <v>37257</v>
      </c>
      <c r="D10" t="s">
        <v>36</v>
      </c>
      <c r="E10" t="s">
        <v>28</v>
      </c>
      <c r="F10" s="10">
        <v>150000</v>
      </c>
      <c r="G10" s="10">
        <v>149724.46</v>
      </c>
      <c r="H10">
        <v>0.38250000000000001</v>
      </c>
      <c r="I10" s="11">
        <v>0.16500000000000001</v>
      </c>
      <c r="K10" s="9">
        <f t="shared" si="0"/>
        <v>24750</v>
      </c>
      <c r="L10" s="12">
        <f t="shared" si="1"/>
        <v>-32625</v>
      </c>
      <c r="M10" s="12">
        <f t="shared" si="2"/>
        <v>-32565.070049999998</v>
      </c>
      <c r="N10" t="s">
        <v>37</v>
      </c>
      <c r="O10" t="s">
        <v>38</v>
      </c>
      <c r="P10" t="s">
        <v>27</v>
      </c>
      <c r="Q10" t="s">
        <v>39</v>
      </c>
      <c r="R10" t="s">
        <v>28</v>
      </c>
      <c r="S10">
        <v>1</v>
      </c>
      <c r="T10">
        <v>0</v>
      </c>
    </row>
    <row r="11" spans="1:20" x14ac:dyDescent="0.25">
      <c r="A11">
        <v>21716</v>
      </c>
      <c r="B11" s="1">
        <v>36872</v>
      </c>
      <c r="C11" s="1">
        <v>37257</v>
      </c>
      <c r="D11" t="s">
        <v>36</v>
      </c>
      <c r="E11" t="s">
        <v>28</v>
      </c>
      <c r="F11" s="10">
        <v>300000</v>
      </c>
      <c r="G11" s="10">
        <v>299448.92</v>
      </c>
      <c r="H11">
        <v>0.31</v>
      </c>
      <c r="I11" s="11">
        <v>0.16500000000000001</v>
      </c>
      <c r="K11" s="9">
        <f t="shared" si="0"/>
        <v>49500</v>
      </c>
      <c r="L11" s="12">
        <f t="shared" si="1"/>
        <v>-43500</v>
      </c>
      <c r="M11" s="12">
        <f t="shared" si="2"/>
        <v>-43420.093399999998</v>
      </c>
      <c r="N11" t="s">
        <v>37</v>
      </c>
      <c r="O11" t="s">
        <v>38</v>
      </c>
      <c r="P11" t="s">
        <v>27</v>
      </c>
      <c r="Q11" t="s">
        <v>39</v>
      </c>
      <c r="R11" t="s">
        <v>28</v>
      </c>
      <c r="S11">
        <v>1</v>
      </c>
      <c r="T11">
        <v>0</v>
      </c>
    </row>
    <row r="12" spans="1:20" x14ac:dyDescent="0.25">
      <c r="A12">
        <v>22720</v>
      </c>
      <c r="B12" s="1">
        <v>36952</v>
      </c>
      <c r="C12" s="1">
        <v>37257</v>
      </c>
      <c r="D12" t="s">
        <v>36</v>
      </c>
      <c r="E12" t="s">
        <v>28</v>
      </c>
      <c r="F12" s="10">
        <v>150000</v>
      </c>
      <c r="G12" s="10">
        <v>149724.46</v>
      </c>
      <c r="H12">
        <v>0.34</v>
      </c>
      <c r="I12" s="11">
        <v>0.16500000000000001</v>
      </c>
      <c r="K12" s="9">
        <f t="shared" si="0"/>
        <v>24750</v>
      </c>
      <c r="L12" s="12">
        <f t="shared" si="1"/>
        <v>-26250.000000000004</v>
      </c>
      <c r="M12" s="12">
        <f t="shared" si="2"/>
        <v>-26201.780500000001</v>
      </c>
      <c r="N12" t="s">
        <v>37</v>
      </c>
      <c r="O12" t="s">
        <v>38</v>
      </c>
      <c r="P12" t="s">
        <v>27</v>
      </c>
      <c r="Q12" t="s">
        <v>39</v>
      </c>
      <c r="R12" t="s">
        <v>28</v>
      </c>
      <c r="S12">
        <v>1</v>
      </c>
      <c r="T12">
        <v>0</v>
      </c>
    </row>
    <row r="13" spans="1:20" x14ac:dyDescent="0.25">
      <c r="A13">
        <v>25098</v>
      </c>
      <c r="B13" s="1">
        <v>37049</v>
      </c>
      <c r="C13" s="1">
        <v>37257</v>
      </c>
      <c r="D13" t="s">
        <v>36</v>
      </c>
      <c r="E13" t="s">
        <v>28</v>
      </c>
      <c r="F13" s="10">
        <v>246782</v>
      </c>
      <c r="G13" s="10">
        <v>246328.68</v>
      </c>
      <c r="H13">
        <v>0.26500000000000001</v>
      </c>
      <c r="I13" s="11">
        <v>0.16500000000000001</v>
      </c>
      <c r="K13" s="9">
        <f t="shared" si="0"/>
        <v>40719.03</v>
      </c>
      <c r="L13" s="12">
        <f t="shared" si="1"/>
        <v>-24678.2</v>
      </c>
      <c r="M13" s="12">
        <f t="shared" si="2"/>
        <v>-24632.868000000002</v>
      </c>
      <c r="N13" t="s">
        <v>37</v>
      </c>
      <c r="O13" t="s">
        <v>38</v>
      </c>
      <c r="P13" t="s">
        <v>27</v>
      </c>
      <c r="Q13" t="s">
        <v>39</v>
      </c>
      <c r="R13" t="s">
        <v>28</v>
      </c>
      <c r="S13">
        <v>1</v>
      </c>
      <c r="T13">
        <v>0</v>
      </c>
    </row>
    <row r="14" spans="1:20" x14ac:dyDescent="0.25">
      <c r="A14">
        <v>25442</v>
      </c>
      <c r="B14" s="1">
        <v>37071</v>
      </c>
      <c r="C14" s="1">
        <v>37257</v>
      </c>
      <c r="D14" t="s">
        <v>36</v>
      </c>
      <c r="E14" t="s">
        <v>28</v>
      </c>
      <c r="F14" s="10">
        <v>561495</v>
      </c>
      <c r="G14" s="10">
        <v>560463.56999999995</v>
      </c>
      <c r="H14">
        <v>0.24</v>
      </c>
      <c r="I14" s="11">
        <v>0.16500000000000001</v>
      </c>
      <c r="K14" s="9">
        <f t="shared" si="0"/>
        <v>92646.675000000003</v>
      </c>
      <c r="L14" s="12">
        <f t="shared" si="1"/>
        <v>-42112.124999999993</v>
      </c>
      <c r="M14" s="12">
        <f t="shared" si="2"/>
        <v>-42034.767749999985</v>
      </c>
      <c r="N14" t="s">
        <v>37</v>
      </c>
      <c r="O14" t="s">
        <v>38</v>
      </c>
      <c r="P14" t="s">
        <v>27</v>
      </c>
      <c r="Q14" t="s">
        <v>39</v>
      </c>
      <c r="R14" t="s">
        <v>28</v>
      </c>
      <c r="S14">
        <v>1</v>
      </c>
      <c r="T14">
        <v>0</v>
      </c>
    </row>
    <row r="15" spans="1:20" x14ac:dyDescent="0.25">
      <c r="A15">
        <v>28361</v>
      </c>
      <c r="B15" s="1">
        <v>37167</v>
      </c>
      <c r="C15" s="1">
        <v>37257</v>
      </c>
      <c r="D15" t="s">
        <v>36</v>
      </c>
      <c r="E15" t="s">
        <v>28</v>
      </c>
      <c r="F15" s="10">
        <v>155000</v>
      </c>
      <c r="G15" s="10">
        <v>154715.28</v>
      </c>
      <c r="H15">
        <v>0.23749999999999999</v>
      </c>
      <c r="I15" s="11">
        <v>0.16500000000000001</v>
      </c>
      <c r="K15" s="9">
        <f t="shared" si="0"/>
        <v>25575</v>
      </c>
      <c r="L15" s="12">
        <f t="shared" si="1"/>
        <v>-11237.499999999996</v>
      </c>
      <c r="M15" s="12">
        <f t="shared" si="2"/>
        <v>-11216.857799999996</v>
      </c>
      <c r="N15" t="s">
        <v>37</v>
      </c>
      <c r="O15" t="s">
        <v>38</v>
      </c>
      <c r="P15" t="s">
        <v>27</v>
      </c>
      <c r="Q15" t="s">
        <v>39</v>
      </c>
      <c r="R15" t="s">
        <v>28</v>
      </c>
      <c r="S15">
        <v>1</v>
      </c>
      <c r="T15">
        <v>0</v>
      </c>
    </row>
    <row r="16" spans="1:20" x14ac:dyDescent="0.25">
      <c r="A16">
        <v>28362</v>
      </c>
      <c r="B16" s="1">
        <v>37167</v>
      </c>
      <c r="C16" s="1">
        <v>37257</v>
      </c>
      <c r="D16" t="s">
        <v>36</v>
      </c>
      <c r="E16" t="s">
        <v>28</v>
      </c>
      <c r="F16" s="10">
        <v>155000</v>
      </c>
      <c r="G16" s="10">
        <v>154715.28</v>
      </c>
      <c r="H16">
        <v>0.23749999999999999</v>
      </c>
      <c r="I16" s="11">
        <v>0.16500000000000001</v>
      </c>
      <c r="K16" s="9">
        <f t="shared" si="0"/>
        <v>25575</v>
      </c>
      <c r="L16" s="12">
        <f t="shared" si="1"/>
        <v>-11237.499999999996</v>
      </c>
      <c r="M16" s="12">
        <f t="shared" si="2"/>
        <v>-11216.857799999996</v>
      </c>
      <c r="N16" t="s">
        <v>37</v>
      </c>
      <c r="O16" t="s">
        <v>38</v>
      </c>
      <c r="P16" t="s">
        <v>27</v>
      </c>
      <c r="Q16" t="s">
        <v>39</v>
      </c>
      <c r="R16" t="s">
        <v>28</v>
      </c>
      <c r="S16">
        <v>1</v>
      </c>
      <c r="T16">
        <v>0</v>
      </c>
    </row>
    <row r="17" spans="1:20" x14ac:dyDescent="0.25">
      <c r="A17">
        <v>29002</v>
      </c>
      <c r="B17" s="1">
        <v>37215</v>
      </c>
      <c r="C17" s="1">
        <v>37257</v>
      </c>
      <c r="D17" t="s">
        <v>36</v>
      </c>
      <c r="E17" t="s">
        <v>28</v>
      </c>
      <c r="F17" s="10">
        <v>310000</v>
      </c>
      <c r="G17" s="10">
        <v>309430.55</v>
      </c>
      <c r="H17">
        <v>0.23</v>
      </c>
      <c r="I17" s="11">
        <v>0.16500000000000001</v>
      </c>
      <c r="K17" s="9">
        <f t="shared" si="0"/>
        <v>51150</v>
      </c>
      <c r="L17" s="12">
        <f t="shared" si="1"/>
        <v>-20150</v>
      </c>
      <c r="M17" s="12">
        <f t="shared" si="2"/>
        <v>-20112.98575</v>
      </c>
      <c r="N17" t="s">
        <v>37</v>
      </c>
      <c r="O17" t="s">
        <v>38</v>
      </c>
      <c r="P17" t="s">
        <v>27</v>
      </c>
      <c r="Q17" t="s">
        <v>39</v>
      </c>
      <c r="R17" t="s">
        <v>28</v>
      </c>
      <c r="S17">
        <v>1</v>
      </c>
      <c r="T17">
        <v>0</v>
      </c>
    </row>
    <row r="18" spans="1:20" x14ac:dyDescent="0.25">
      <c r="A18">
        <v>29003</v>
      </c>
      <c r="B18" s="1">
        <v>37215</v>
      </c>
      <c r="C18" s="1">
        <v>37257</v>
      </c>
      <c r="D18" t="s">
        <v>36</v>
      </c>
      <c r="E18" t="s">
        <v>28</v>
      </c>
      <c r="F18" s="10">
        <v>310000</v>
      </c>
      <c r="G18" s="10">
        <v>309430.55</v>
      </c>
      <c r="H18">
        <v>0.23</v>
      </c>
      <c r="I18" s="11">
        <v>0.16500000000000001</v>
      </c>
      <c r="K18" s="9">
        <f t="shared" si="0"/>
        <v>51150</v>
      </c>
      <c r="L18" s="12">
        <f t="shared" si="1"/>
        <v>-20150</v>
      </c>
      <c r="M18" s="12">
        <f t="shared" si="2"/>
        <v>-20112.98575</v>
      </c>
      <c r="N18" t="s">
        <v>37</v>
      </c>
      <c r="O18" t="s">
        <v>38</v>
      </c>
      <c r="P18" t="s">
        <v>27</v>
      </c>
      <c r="Q18" t="s">
        <v>39</v>
      </c>
      <c r="R18" t="s">
        <v>28</v>
      </c>
      <c r="S18">
        <v>1</v>
      </c>
      <c r="T18">
        <v>0</v>
      </c>
    </row>
    <row r="19" spans="1:20" x14ac:dyDescent="0.25">
      <c r="A19">
        <v>9934</v>
      </c>
      <c r="B19" s="1">
        <v>36714</v>
      </c>
      <c r="C19" s="1">
        <v>37257</v>
      </c>
      <c r="D19" t="s">
        <v>42</v>
      </c>
      <c r="E19" t="s">
        <v>28</v>
      </c>
      <c r="F19" s="10">
        <v>532</v>
      </c>
      <c r="G19" s="10">
        <v>531.02</v>
      </c>
      <c r="H19">
        <v>1.2999999999999999E-2</v>
      </c>
      <c r="I19" s="11">
        <v>-0.03</v>
      </c>
      <c r="K19" s="9">
        <f t="shared" si="0"/>
        <v>-15.959999999999999</v>
      </c>
      <c r="L19" s="12">
        <f t="shared" si="1"/>
        <v>-22.875999999999998</v>
      </c>
      <c r="M19" s="12">
        <f t="shared" si="2"/>
        <v>-22.833859999999998</v>
      </c>
      <c r="N19" t="s">
        <v>37</v>
      </c>
      <c r="O19" t="s">
        <v>38</v>
      </c>
      <c r="P19" t="s">
        <v>27</v>
      </c>
      <c r="Q19" t="s">
        <v>43</v>
      </c>
      <c r="R19" t="s">
        <v>28</v>
      </c>
      <c r="S19">
        <v>1</v>
      </c>
      <c r="T19">
        <v>0</v>
      </c>
    </row>
    <row r="20" spans="1:20" x14ac:dyDescent="0.25">
      <c r="A20">
        <v>20890</v>
      </c>
      <c r="B20" s="1">
        <v>36836</v>
      </c>
      <c r="C20" s="1">
        <v>37257</v>
      </c>
      <c r="D20" t="s">
        <v>42</v>
      </c>
      <c r="E20" t="s">
        <v>28</v>
      </c>
      <c r="F20" s="10">
        <v>390</v>
      </c>
      <c r="G20" s="10">
        <v>389.28</v>
      </c>
      <c r="H20">
        <v>-2.5000000000000001E-2</v>
      </c>
      <c r="I20" s="11">
        <v>-0.03</v>
      </c>
      <c r="K20" s="9">
        <f t="shared" si="0"/>
        <v>-11.7</v>
      </c>
      <c r="L20" s="12">
        <f t="shared" si="1"/>
        <v>-1.9499999999999991</v>
      </c>
      <c r="M20" s="12">
        <f t="shared" si="2"/>
        <v>-1.9463999999999988</v>
      </c>
      <c r="N20" t="s">
        <v>37</v>
      </c>
      <c r="O20" t="s">
        <v>38</v>
      </c>
      <c r="P20" t="s">
        <v>27</v>
      </c>
      <c r="Q20" t="s">
        <v>43</v>
      </c>
      <c r="R20" t="s">
        <v>28</v>
      </c>
      <c r="S20">
        <v>1</v>
      </c>
      <c r="T20">
        <v>0</v>
      </c>
    </row>
    <row r="21" spans="1:20" x14ac:dyDescent="0.25">
      <c r="A21">
        <v>22564</v>
      </c>
      <c r="B21" s="1">
        <v>36937</v>
      </c>
      <c r="C21" s="1">
        <v>37257</v>
      </c>
      <c r="D21" t="s">
        <v>42</v>
      </c>
      <c r="E21" t="s">
        <v>28</v>
      </c>
      <c r="F21" s="10">
        <v>100000</v>
      </c>
      <c r="G21" s="10">
        <v>99816.31</v>
      </c>
      <c r="H21">
        <v>-5.0000000000000001E-3</v>
      </c>
      <c r="I21" s="11">
        <v>-0.03</v>
      </c>
      <c r="K21" s="9">
        <f t="shared" si="0"/>
        <v>-3000</v>
      </c>
      <c r="L21" s="12">
        <f t="shared" si="1"/>
        <v>-2500</v>
      </c>
      <c r="M21" s="12">
        <f t="shared" si="2"/>
        <v>-2495.4077499999999</v>
      </c>
      <c r="N21" t="s">
        <v>37</v>
      </c>
      <c r="O21" t="s">
        <v>38</v>
      </c>
      <c r="P21" t="s">
        <v>27</v>
      </c>
      <c r="Q21" t="s">
        <v>43</v>
      </c>
      <c r="R21" t="s">
        <v>28</v>
      </c>
      <c r="S21">
        <v>1</v>
      </c>
      <c r="T21">
        <v>0</v>
      </c>
    </row>
    <row r="22" spans="1:20" x14ac:dyDescent="0.25">
      <c r="A22">
        <v>27284</v>
      </c>
      <c r="B22" s="1">
        <v>37123</v>
      </c>
      <c r="C22" s="1">
        <v>37257</v>
      </c>
      <c r="D22" t="s">
        <v>42</v>
      </c>
      <c r="E22" t="s">
        <v>28</v>
      </c>
      <c r="F22" s="10">
        <v>878702</v>
      </c>
      <c r="G22" s="10">
        <v>877087.88</v>
      </c>
      <c r="H22">
        <v>-1.2500000000000001E-2</v>
      </c>
      <c r="I22" s="11">
        <v>-0.03</v>
      </c>
      <c r="K22" s="9">
        <f t="shared" si="0"/>
        <v>-26361.059999999998</v>
      </c>
      <c r="L22" s="12">
        <f t="shared" si="1"/>
        <v>-15377.284999999998</v>
      </c>
      <c r="M22" s="12">
        <f t="shared" si="2"/>
        <v>-15349.037899999999</v>
      </c>
      <c r="N22" t="s">
        <v>37</v>
      </c>
      <c r="O22" t="s">
        <v>38</v>
      </c>
      <c r="P22" t="s">
        <v>27</v>
      </c>
      <c r="Q22" t="s">
        <v>43</v>
      </c>
      <c r="R22" t="s">
        <v>28</v>
      </c>
      <c r="S22">
        <v>1</v>
      </c>
      <c r="T22">
        <v>0</v>
      </c>
    </row>
    <row r="23" spans="1:20" x14ac:dyDescent="0.25">
      <c r="A23">
        <v>9941</v>
      </c>
      <c r="B23" s="1">
        <v>36714</v>
      </c>
      <c r="C23" s="1">
        <v>37257</v>
      </c>
      <c r="D23" t="s">
        <v>44</v>
      </c>
      <c r="E23" t="s">
        <v>28</v>
      </c>
      <c r="F23" s="10">
        <v>-3968</v>
      </c>
      <c r="G23" s="10">
        <v>-3960.71</v>
      </c>
      <c r="H23">
        <v>-0.04</v>
      </c>
      <c r="I23" s="11">
        <v>-5.5E-2</v>
      </c>
      <c r="K23" s="9">
        <f t="shared" si="0"/>
        <v>218.24</v>
      </c>
      <c r="L23" s="12">
        <f t="shared" si="1"/>
        <v>59.519999999999996</v>
      </c>
      <c r="M23" s="12">
        <f t="shared" si="2"/>
        <v>59.410649999999997</v>
      </c>
      <c r="N23" t="s">
        <v>37</v>
      </c>
      <c r="O23" t="s">
        <v>38</v>
      </c>
      <c r="P23" t="s">
        <v>27</v>
      </c>
      <c r="Q23" t="s">
        <v>45</v>
      </c>
      <c r="R23" t="s">
        <v>28</v>
      </c>
      <c r="S23">
        <v>0</v>
      </c>
      <c r="T23">
        <v>0</v>
      </c>
    </row>
    <row r="24" spans="1:20" x14ac:dyDescent="0.25">
      <c r="A24">
        <v>9952</v>
      </c>
      <c r="B24" s="1">
        <v>36714</v>
      </c>
      <c r="C24" s="1">
        <v>37257</v>
      </c>
      <c r="D24" t="s">
        <v>46</v>
      </c>
      <c r="E24" t="s">
        <v>28</v>
      </c>
      <c r="F24" s="10">
        <v>3596</v>
      </c>
      <c r="G24" s="10">
        <v>3589.39</v>
      </c>
      <c r="H24">
        <v>0.42</v>
      </c>
      <c r="I24" s="11">
        <v>0.82</v>
      </c>
      <c r="K24" s="9">
        <f t="shared" si="0"/>
        <v>2948.72</v>
      </c>
      <c r="L24" s="12">
        <f t="shared" si="1"/>
        <v>1438.3999999999999</v>
      </c>
      <c r="M24" s="12">
        <f t="shared" si="2"/>
        <v>1435.7559999999999</v>
      </c>
      <c r="N24" t="s">
        <v>37</v>
      </c>
      <c r="O24" t="s">
        <v>38</v>
      </c>
      <c r="P24" t="s">
        <v>27</v>
      </c>
      <c r="Q24" t="s">
        <v>47</v>
      </c>
      <c r="R24" t="s">
        <v>28</v>
      </c>
      <c r="S24">
        <v>1</v>
      </c>
      <c r="T24">
        <v>0</v>
      </c>
    </row>
    <row r="25" spans="1:20" x14ac:dyDescent="0.25">
      <c r="A25">
        <v>27285</v>
      </c>
      <c r="B25" s="1">
        <v>37123</v>
      </c>
      <c r="C25" s="1">
        <v>37257</v>
      </c>
      <c r="D25" t="s">
        <v>48</v>
      </c>
      <c r="E25" t="s">
        <v>28</v>
      </c>
      <c r="F25" s="10">
        <v>348451</v>
      </c>
      <c r="G25" s="10">
        <v>347810.92</v>
      </c>
      <c r="H25">
        <v>7.2499999999999995E-2</v>
      </c>
      <c r="I25" s="11">
        <v>3.5000000000000003E-2</v>
      </c>
      <c r="K25" s="9">
        <f t="shared" si="0"/>
        <v>12195.785000000002</v>
      </c>
      <c r="L25" s="12">
        <f t="shared" si="1"/>
        <v>-13066.912499999997</v>
      </c>
      <c r="M25" s="12">
        <f t="shared" si="2"/>
        <v>-13042.909499999996</v>
      </c>
      <c r="N25" t="s">
        <v>37</v>
      </c>
      <c r="O25" t="s">
        <v>38</v>
      </c>
      <c r="P25" t="s">
        <v>27</v>
      </c>
      <c r="Q25" t="s">
        <v>49</v>
      </c>
      <c r="R25" t="s">
        <v>28</v>
      </c>
      <c r="S25">
        <v>1</v>
      </c>
      <c r="T25">
        <v>0</v>
      </c>
    </row>
    <row r="26" spans="1:20" x14ac:dyDescent="0.25">
      <c r="A26">
        <v>26966</v>
      </c>
      <c r="B26" s="1">
        <v>37104</v>
      </c>
      <c r="C26" s="1">
        <v>37257</v>
      </c>
      <c r="D26" t="s">
        <v>50</v>
      </c>
      <c r="E26" t="s">
        <v>28</v>
      </c>
      <c r="F26" s="10">
        <v>-155000</v>
      </c>
      <c r="G26" s="10">
        <v>-154715.28</v>
      </c>
      <c r="H26">
        <v>1.23</v>
      </c>
      <c r="I26" s="11">
        <v>1.41</v>
      </c>
      <c r="K26" s="9">
        <f t="shared" si="0"/>
        <v>-218550</v>
      </c>
      <c r="L26" s="12">
        <f t="shared" si="1"/>
        <v>-27899.999999999989</v>
      </c>
      <c r="M26" s="12">
        <f t="shared" si="2"/>
        <v>-27848.75039999999</v>
      </c>
      <c r="N26" t="s">
        <v>37</v>
      </c>
      <c r="O26" t="s">
        <v>38</v>
      </c>
      <c r="P26" t="s">
        <v>27</v>
      </c>
      <c r="Q26" t="s">
        <v>51</v>
      </c>
      <c r="R26" t="s">
        <v>28</v>
      </c>
      <c r="S26">
        <v>0</v>
      </c>
      <c r="T26">
        <v>0</v>
      </c>
    </row>
    <row r="27" spans="1:20" x14ac:dyDescent="0.25">
      <c r="A27">
        <v>28768</v>
      </c>
      <c r="B27" s="1">
        <v>37210</v>
      </c>
      <c r="C27" s="1">
        <v>37257</v>
      </c>
      <c r="D27" t="s">
        <v>50</v>
      </c>
      <c r="E27" t="s">
        <v>28</v>
      </c>
      <c r="F27" s="10">
        <v>-155000</v>
      </c>
      <c r="G27" s="10">
        <v>-154715.28</v>
      </c>
      <c r="H27">
        <v>1.19</v>
      </c>
      <c r="I27" s="11">
        <v>1.41</v>
      </c>
      <c r="K27" s="9">
        <f t="shared" si="0"/>
        <v>-218550</v>
      </c>
      <c r="L27" s="12">
        <f t="shared" si="1"/>
        <v>-34099.999999999993</v>
      </c>
      <c r="M27" s="12">
        <f t="shared" si="2"/>
        <v>-34037.361599999997</v>
      </c>
      <c r="N27" t="s">
        <v>37</v>
      </c>
      <c r="O27" t="s">
        <v>38</v>
      </c>
      <c r="P27" t="s">
        <v>27</v>
      </c>
      <c r="Q27" t="s">
        <v>51</v>
      </c>
      <c r="R27" t="s">
        <v>28</v>
      </c>
      <c r="S27">
        <v>0</v>
      </c>
      <c r="T27">
        <v>0</v>
      </c>
    </row>
    <row r="28" spans="1:20" x14ac:dyDescent="0.25">
      <c r="A28">
        <v>25097</v>
      </c>
      <c r="B28" s="1">
        <v>37049</v>
      </c>
      <c r="C28" s="1">
        <v>37257</v>
      </c>
      <c r="D28" t="s">
        <v>50</v>
      </c>
      <c r="E28" t="s">
        <v>28</v>
      </c>
      <c r="F28" s="10">
        <v>155000</v>
      </c>
      <c r="G28" s="10">
        <v>154715.28</v>
      </c>
      <c r="H28">
        <v>1.3149999999999999</v>
      </c>
      <c r="I28" s="11">
        <v>1.5</v>
      </c>
      <c r="K28" s="9">
        <f t="shared" si="0"/>
        <v>232500</v>
      </c>
      <c r="L28" s="12">
        <f t="shared" si="1"/>
        <v>28675.000000000007</v>
      </c>
      <c r="M28" s="12">
        <f t="shared" si="2"/>
        <v>28622.32680000001</v>
      </c>
      <c r="N28" t="s">
        <v>37</v>
      </c>
      <c r="O28" t="s">
        <v>38</v>
      </c>
      <c r="P28" t="s">
        <v>27</v>
      </c>
      <c r="Q28" t="s">
        <v>51</v>
      </c>
      <c r="R28" t="s">
        <v>28</v>
      </c>
      <c r="S28">
        <v>1</v>
      </c>
      <c r="T28">
        <v>0</v>
      </c>
    </row>
    <row r="29" spans="1:20" x14ac:dyDescent="0.25">
      <c r="A29">
        <v>25263</v>
      </c>
      <c r="B29" s="1">
        <v>37061</v>
      </c>
      <c r="C29" s="1">
        <v>37257</v>
      </c>
      <c r="D29" t="s">
        <v>50</v>
      </c>
      <c r="E29" t="s">
        <v>28</v>
      </c>
      <c r="F29" s="10">
        <v>155000</v>
      </c>
      <c r="G29" s="10">
        <v>154715.28</v>
      </c>
      <c r="H29">
        <v>1.29</v>
      </c>
      <c r="I29" s="11">
        <v>1.5</v>
      </c>
      <c r="K29" s="9">
        <f t="shared" si="0"/>
        <v>232500</v>
      </c>
      <c r="L29" s="12">
        <f t="shared" si="1"/>
        <v>32549.999999999993</v>
      </c>
      <c r="M29" s="12">
        <f t="shared" si="2"/>
        <v>32490.208799999993</v>
      </c>
      <c r="N29" t="s">
        <v>37</v>
      </c>
      <c r="O29" t="s">
        <v>38</v>
      </c>
      <c r="P29" t="s">
        <v>27</v>
      </c>
      <c r="Q29" t="s">
        <v>51</v>
      </c>
      <c r="R29" t="s">
        <v>28</v>
      </c>
      <c r="S29">
        <v>1</v>
      </c>
      <c r="T29">
        <v>0</v>
      </c>
    </row>
    <row r="30" spans="1:20" x14ac:dyDescent="0.25">
      <c r="A30">
        <v>20175</v>
      </c>
      <c r="B30" s="1">
        <v>36818</v>
      </c>
      <c r="C30" s="1">
        <v>37257</v>
      </c>
      <c r="D30" t="s">
        <v>27</v>
      </c>
      <c r="E30" t="s">
        <v>28</v>
      </c>
      <c r="F30" s="10">
        <v>-100000</v>
      </c>
      <c r="G30" s="10">
        <v>-99816.31</v>
      </c>
      <c r="H30">
        <v>4.7</v>
      </c>
      <c r="I30" s="11">
        <v>2.66</v>
      </c>
      <c r="K30" s="9">
        <f t="shared" si="0"/>
        <v>-266000</v>
      </c>
      <c r="L30" s="12">
        <f t="shared" si="1"/>
        <v>204000</v>
      </c>
      <c r="M30" s="12">
        <f t="shared" si="2"/>
        <v>203625.27239999999</v>
      </c>
      <c r="N30" t="s">
        <v>29</v>
      </c>
      <c r="O30" t="s">
        <v>38</v>
      </c>
      <c r="P30" t="s">
        <v>27</v>
      </c>
      <c r="Q30" t="s">
        <v>27</v>
      </c>
      <c r="R30" t="s">
        <v>28</v>
      </c>
      <c r="S30">
        <v>0</v>
      </c>
      <c r="T30">
        <v>0</v>
      </c>
    </row>
    <row r="31" spans="1:20" x14ac:dyDescent="0.25">
      <c r="A31">
        <v>22104</v>
      </c>
      <c r="B31" s="1">
        <v>36902</v>
      </c>
      <c r="C31" s="1">
        <v>37257</v>
      </c>
      <c r="D31" t="s">
        <v>27</v>
      </c>
      <c r="E31" t="s">
        <v>28</v>
      </c>
      <c r="F31" s="10">
        <v>-100000</v>
      </c>
      <c r="G31" s="10">
        <v>-99816.31</v>
      </c>
      <c r="H31">
        <v>5.95</v>
      </c>
      <c r="I31" s="11">
        <v>2.66</v>
      </c>
      <c r="K31" s="9">
        <f t="shared" si="0"/>
        <v>-266000</v>
      </c>
      <c r="L31" s="12">
        <f t="shared" si="1"/>
        <v>329000</v>
      </c>
      <c r="M31" s="12">
        <f t="shared" si="2"/>
        <v>328395.65989999997</v>
      </c>
      <c r="N31" t="s">
        <v>29</v>
      </c>
      <c r="O31" t="s">
        <v>38</v>
      </c>
      <c r="P31" t="s">
        <v>27</v>
      </c>
      <c r="Q31" t="s">
        <v>27</v>
      </c>
      <c r="R31" t="s">
        <v>28</v>
      </c>
      <c r="S31">
        <v>0</v>
      </c>
      <c r="T31">
        <v>0</v>
      </c>
    </row>
    <row r="32" spans="1:20" x14ac:dyDescent="0.25">
      <c r="A32">
        <v>22113</v>
      </c>
      <c r="B32" s="1">
        <v>36907</v>
      </c>
      <c r="C32" s="1">
        <v>37257</v>
      </c>
      <c r="D32" t="s">
        <v>27</v>
      </c>
      <c r="E32" t="s">
        <v>28</v>
      </c>
      <c r="F32" s="10">
        <v>-400000</v>
      </c>
      <c r="G32" s="10">
        <v>-399265.23</v>
      </c>
      <c r="H32">
        <v>5.9950000000000001</v>
      </c>
      <c r="I32" s="11">
        <v>2.66</v>
      </c>
      <c r="K32" s="9">
        <f t="shared" si="0"/>
        <v>-1064000</v>
      </c>
      <c r="L32" s="12">
        <f t="shared" si="1"/>
        <v>1334000</v>
      </c>
      <c r="M32" s="12">
        <f t="shared" si="2"/>
        <v>1331549.5420499998</v>
      </c>
      <c r="N32" t="s">
        <v>29</v>
      </c>
      <c r="O32" t="s">
        <v>38</v>
      </c>
      <c r="P32" t="s">
        <v>12</v>
      </c>
      <c r="Q32" t="s">
        <v>27</v>
      </c>
      <c r="R32" t="s">
        <v>28</v>
      </c>
      <c r="S32">
        <v>0</v>
      </c>
      <c r="T32">
        <v>0</v>
      </c>
    </row>
    <row r="33" spans="1:20" x14ac:dyDescent="0.25">
      <c r="A33">
        <v>22114</v>
      </c>
      <c r="B33" s="1">
        <v>36907</v>
      </c>
      <c r="C33" s="1">
        <v>37257</v>
      </c>
      <c r="D33" t="s">
        <v>27</v>
      </c>
      <c r="E33" t="s">
        <v>28</v>
      </c>
      <c r="F33" s="10">
        <v>-150000</v>
      </c>
      <c r="G33" s="10">
        <v>-149724.46</v>
      </c>
      <c r="H33">
        <v>5.98</v>
      </c>
      <c r="I33" s="11">
        <v>2.66</v>
      </c>
      <c r="K33" s="9">
        <f t="shared" si="0"/>
        <v>-399000</v>
      </c>
      <c r="L33" s="12">
        <f t="shared" si="1"/>
        <v>498000.00000000006</v>
      </c>
      <c r="M33" s="12">
        <f t="shared" si="2"/>
        <v>497085.2072</v>
      </c>
      <c r="N33" t="s">
        <v>29</v>
      </c>
      <c r="O33" t="s">
        <v>38</v>
      </c>
      <c r="P33" t="s">
        <v>12</v>
      </c>
      <c r="Q33" t="s">
        <v>27</v>
      </c>
      <c r="R33" t="s">
        <v>28</v>
      </c>
      <c r="S33">
        <v>0</v>
      </c>
      <c r="T33">
        <v>0</v>
      </c>
    </row>
    <row r="34" spans="1:20" x14ac:dyDescent="0.25">
      <c r="A34">
        <v>22130</v>
      </c>
      <c r="B34" s="1">
        <v>36908</v>
      </c>
      <c r="C34" s="1">
        <v>37257</v>
      </c>
      <c r="D34" t="s">
        <v>27</v>
      </c>
      <c r="E34" t="s">
        <v>28</v>
      </c>
      <c r="F34" s="10">
        <v>-2850000</v>
      </c>
      <c r="G34" s="10">
        <v>-2844764.75</v>
      </c>
      <c r="H34">
        <v>5.7450000000000001</v>
      </c>
      <c r="I34" s="11">
        <v>2.66</v>
      </c>
      <c r="K34" s="9">
        <f t="shared" si="0"/>
        <v>-7581000</v>
      </c>
      <c r="L34" s="12">
        <f t="shared" si="1"/>
        <v>8792250</v>
      </c>
      <c r="M34" s="12">
        <f t="shared" si="2"/>
        <v>8776099.2537500001</v>
      </c>
      <c r="N34" t="s">
        <v>29</v>
      </c>
      <c r="O34" t="s">
        <v>38</v>
      </c>
      <c r="P34" t="s">
        <v>12</v>
      </c>
      <c r="Q34" t="s">
        <v>27</v>
      </c>
      <c r="R34" t="s">
        <v>28</v>
      </c>
      <c r="S34">
        <v>0</v>
      </c>
      <c r="T34">
        <v>0</v>
      </c>
    </row>
    <row r="35" spans="1:20" x14ac:dyDescent="0.25">
      <c r="A35">
        <v>22160</v>
      </c>
      <c r="B35" s="1">
        <v>36916</v>
      </c>
      <c r="C35" s="1">
        <v>37257</v>
      </c>
      <c r="D35" t="s">
        <v>27</v>
      </c>
      <c r="E35" t="s">
        <v>28</v>
      </c>
      <c r="F35" s="10">
        <v>-70000</v>
      </c>
      <c r="G35" s="10">
        <v>-69871.41</v>
      </c>
      <c r="H35">
        <v>5.6150000000000002</v>
      </c>
      <c r="I35" s="11">
        <v>2.66</v>
      </c>
      <c r="K35" s="9">
        <f t="shared" si="0"/>
        <v>-186200</v>
      </c>
      <c r="L35" s="12">
        <f t="shared" si="1"/>
        <v>206850</v>
      </c>
      <c r="M35" s="12">
        <f t="shared" si="2"/>
        <v>206470.01655000003</v>
      </c>
      <c r="N35" t="s">
        <v>29</v>
      </c>
      <c r="O35" t="s">
        <v>38</v>
      </c>
      <c r="P35" t="s">
        <v>12</v>
      </c>
      <c r="Q35" t="s">
        <v>27</v>
      </c>
      <c r="R35" t="s">
        <v>28</v>
      </c>
      <c r="S35">
        <v>0</v>
      </c>
      <c r="T35">
        <v>0</v>
      </c>
    </row>
    <row r="36" spans="1:20" x14ac:dyDescent="0.25">
      <c r="A36">
        <v>22313</v>
      </c>
      <c r="B36" s="1">
        <v>36921</v>
      </c>
      <c r="C36" s="1">
        <v>37257</v>
      </c>
      <c r="D36" t="s">
        <v>27</v>
      </c>
      <c r="E36" t="s">
        <v>28</v>
      </c>
      <c r="F36" s="10">
        <v>-248000</v>
      </c>
      <c r="G36" s="10">
        <v>-247544.44</v>
      </c>
      <c r="H36">
        <v>5.4950000000000001</v>
      </c>
      <c r="I36" s="11">
        <v>2.66</v>
      </c>
      <c r="K36" s="9">
        <f t="shared" si="0"/>
        <v>-659680</v>
      </c>
      <c r="L36" s="12">
        <f t="shared" si="1"/>
        <v>703080</v>
      </c>
      <c r="M36" s="12">
        <f t="shared" si="2"/>
        <v>701788.48739999998</v>
      </c>
      <c r="N36" t="s">
        <v>29</v>
      </c>
      <c r="O36" t="s">
        <v>38</v>
      </c>
      <c r="P36" t="s">
        <v>12</v>
      </c>
      <c r="Q36" t="s">
        <v>27</v>
      </c>
      <c r="R36" t="s">
        <v>28</v>
      </c>
      <c r="S36">
        <v>0</v>
      </c>
      <c r="T36">
        <v>0</v>
      </c>
    </row>
    <row r="37" spans="1:20" x14ac:dyDescent="0.25">
      <c r="A37">
        <v>22314</v>
      </c>
      <c r="B37" s="1">
        <v>36921</v>
      </c>
      <c r="C37" s="1">
        <v>37257</v>
      </c>
      <c r="D37" t="s">
        <v>27</v>
      </c>
      <c r="E37" t="s">
        <v>28</v>
      </c>
      <c r="F37" s="10">
        <v>-93000</v>
      </c>
      <c r="G37" s="10">
        <v>-92829.17</v>
      </c>
      <c r="H37">
        <v>5.4950000000000001</v>
      </c>
      <c r="I37" s="11">
        <v>2.66</v>
      </c>
      <c r="K37" s="9">
        <f t="shared" si="0"/>
        <v>-247380</v>
      </c>
      <c r="L37" s="12">
        <f t="shared" si="1"/>
        <v>263655</v>
      </c>
      <c r="M37" s="12">
        <f t="shared" si="2"/>
        <v>263170.69695000001</v>
      </c>
      <c r="N37" t="s">
        <v>29</v>
      </c>
      <c r="O37" t="s">
        <v>38</v>
      </c>
      <c r="P37" t="s">
        <v>12</v>
      </c>
      <c r="Q37" t="s">
        <v>27</v>
      </c>
      <c r="R37" t="s">
        <v>28</v>
      </c>
      <c r="S37">
        <v>0</v>
      </c>
      <c r="T37">
        <v>0</v>
      </c>
    </row>
    <row r="38" spans="1:20" x14ac:dyDescent="0.25">
      <c r="A38">
        <v>22315</v>
      </c>
      <c r="B38" s="1">
        <v>36921</v>
      </c>
      <c r="C38" s="1">
        <v>37257</v>
      </c>
      <c r="D38" t="s">
        <v>27</v>
      </c>
      <c r="E38" t="s">
        <v>28</v>
      </c>
      <c r="F38" s="10">
        <v>-525000</v>
      </c>
      <c r="G38" s="10">
        <v>-524035.61</v>
      </c>
      <c r="H38">
        <v>5.4950000000000001</v>
      </c>
      <c r="I38" s="11">
        <v>2.66</v>
      </c>
      <c r="K38" s="9">
        <f t="shared" si="0"/>
        <v>-1396500</v>
      </c>
      <c r="L38" s="12">
        <f t="shared" si="1"/>
        <v>1488375</v>
      </c>
      <c r="M38" s="12">
        <f t="shared" si="2"/>
        <v>1485640.95435</v>
      </c>
      <c r="N38" t="s">
        <v>29</v>
      </c>
      <c r="O38" t="s">
        <v>38</v>
      </c>
      <c r="P38" t="s">
        <v>12</v>
      </c>
      <c r="Q38" t="s">
        <v>27</v>
      </c>
      <c r="R38" t="s">
        <v>28</v>
      </c>
      <c r="S38">
        <v>0</v>
      </c>
      <c r="T38">
        <v>0</v>
      </c>
    </row>
    <row r="39" spans="1:20" x14ac:dyDescent="0.25">
      <c r="A39">
        <v>22325</v>
      </c>
      <c r="B39" s="1">
        <v>36921</v>
      </c>
      <c r="C39" s="1">
        <v>37257</v>
      </c>
      <c r="D39" t="s">
        <v>27</v>
      </c>
      <c r="E39" t="s">
        <v>28</v>
      </c>
      <c r="F39" s="10">
        <v>-325000</v>
      </c>
      <c r="G39" s="10">
        <v>-324403</v>
      </c>
      <c r="H39">
        <v>5.585</v>
      </c>
      <c r="I39" s="11">
        <v>2.66</v>
      </c>
      <c r="K39" s="9">
        <f t="shared" si="0"/>
        <v>-864500</v>
      </c>
      <c r="L39" s="12">
        <f t="shared" si="1"/>
        <v>950625</v>
      </c>
      <c r="M39" s="12">
        <f t="shared" si="2"/>
        <v>948878.77499999991</v>
      </c>
      <c r="N39" t="s">
        <v>29</v>
      </c>
      <c r="O39" t="s">
        <v>38</v>
      </c>
      <c r="P39" t="s">
        <v>12</v>
      </c>
      <c r="Q39" t="s">
        <v>27</v>
      </c>
      <c r="R39" t="s">
        <v>28</v>
      </c>
      <c r="S39">
        <v>0</v>
      </c>
      <c r="T39">
        <v>0</v>
      </c>
    </row>
    <row r="40" spans="1:20" x14ac:dyDescent="0.25">
      <c r="A40">
        <v>23918</v>
      </c>
      <c r="B40" s="1">
        <v>36980</v>
      </c>
      <c r="C40" s="1">
        <v>37257</v>
      </c>
      <c r="D40" t="s">
        <v>27</v>
      </c>
      <c r="E40" t="s">
        <v>28</v>
      </c>
      <c r="F40" s="10">
        <v>-22000</v>
      </c>
      <c r="G40" s="10">
        <v>-21959.59</v>
      </c>
      <c r="H40">
        <v>5.16</v>
      </c>
      <c r="I40" s="11">
        <v>2.66</v>
      </c>
      <c r="K40" s="9">
        <f t="shared" si="0"/>
        <v>-58520</v>
      </c>
      <c r="L40" s="12">
        <f t="shared" si="1"/>
        <v>55000</v>
      </c>
      <c r="M40" s="12">
        <f t="shared" si="2"/>
        <v>54898.974999999999</v>
      </c>
      <c r="N40" t="s">
        <v>29</v>
      </c>
      <c r="O40" t="s">
        <v>38</v>
      </c>
      <c r="P40" t="s">
        <v>12</v>
      </c>
      <c r="Q40" t="s">
        <v>27</v>
      </c>
      <c r="R40" t="s">
        <v>28</v>
      </c>
      <c r="S40">
        <v>0</v>
      </c>
      <c r="T40">
        <v>0</v>
      </c>
    </row>
    <row r="41" spans="1:20" x14ac:dyDescent="0.25">
      <c r="A41">
        <v>24215</v>
      </c>
      <c r="B41" s="1">
        <v>36999</v>
      </c>
      <c r="C41" s="1">
        <v>37257</v>
      </c>
      <c r="D41" t="s">
        <v>27</v>
      </c>
      <c r="E41" t="s">
        <v>28</v>
      </c>
      <c r="F41" s="10">
        <v>-90205</v>
      </c>
      <c r="G41" s="10">
        <v>-90039.3</v>
      </c>
      <c r="H41">
        <v>5.7889999999999997</v>
      </c>
      <c r="I41" s="11">
        <v>2.66</v>
      </c>
      <c r="K41" s="9">
        <f t="shared" si="0"/>
        <v>-239945.30000000002</v>
      </c>
      <c r="L41" s="12">
        <f t="shared" si="1"/>
        <v>282251.44499999995</v>
      </c>
      <c r="M41" s="12">
        <f t="shared" si="2"/>
        <v>281732.96969999996</v>
      </c>
      <c r="N41" t="s">
        <v>29</v>
      </c>
      <c r="O41" t="s">
        <v>38</v>
      </c>
      <c r="P41" t="s">
        <v>12</v>
      </c>
      <c r="Q41" t="s">
        <v>27</v>
      </c>
      <c r="R41" t="s">
        <v>28</v>
      </c>
      <c r="S41">
        <v>0</v>
      </c>
      <c r="T41">
        <v>0</v>
      </c>
    </row>
    <row r="42" spans="1:20" x14ac:dyDescent="0.25">
      <c r="A42">
        <v>25057</v>
      </c>
      <c r="B42" s="1">
        <v>37048</v>
      </c>
      <c r="C42" s="1">
        <v>37257</v>
      </c>
      <c r="D42" t="s">
        <v>27</v>
      </c>
      <c r="E42" t="s">
        <v>28</v>
      </c>
      <c r="F42" s="10">
        <v>-155536</v>
      </c>
      <c r="G42" s="10">
        <v>-155250.29</v>
      </c>
      <c r="H42">
        <v>5.4649999999999999</v>
      </c>
      <c r="I42" s="11">
        <v>2.66</v>
      </c>
      <c r="K42" s="9">
        <f t="shared" si="0"/>
        <v>-413725.76</v>
      </c>
      <c r="L42" s="12">
        <f t="shared" si="1"/>
        <v>436278.48</v>
      </c>
      <c r="M42" s="12">
        <f t="shared" si="2"/>
        <v>435477.06344999996</v>
      </c>
      <c r="N42" t="s">
        <v>29</v>
      </c>
      <c r="O42" t="s">
        <v>38</v>
      </c>
      <c r="P42" t="s">
        <v>12</v>
      </c>
      <c r="Q42" t="s">
        <v>27</v>
      </c>
      <c r="R42" t="s">
        <v>28</v>
      </c>
      <c r="S42">
        <v>0</v>
      </c>
      <c r="T42">
        <v>0</v>
      </c>
    </row>
    <row r="43" spans="1:20" x14ac:dyDescent="0.25">
      <c r="A43">
        <v>25193</v>
      </c>
      <c r="B43" s="1">
        <v>37056</v>
      </c>
      <c r="C43" s="1">
        <v>37257</v>
      </c>
      <c r="D43" t="s">
        <v>27</v>
      </c>
      <c r="E43" t="s">
        <v>28</v>
      </c>
      <c r="F43" s="10">
        <v>-126087</v>
      </c>
      <c r="G43" s="10">
        <v>-125855.39</v>
      </c>
      <c r="H43">
        <v>4.5250000000000004</v>
      </c>
      <c r="I43" s="11">
        <v>2.66</v>
      </c>
      <c r="K43" s="9">
        <f t="shared" si="0"/>
        <v>-335391.42000000004</v>
      </c>
      <c r="L43" s="12">
        <f t="shared" si="1"/>
        <v>235152.25500000003</v>
      </c>
      <c r="M43" s="12">
        <f t="shared" si="2"/>
        <v>234720.30235000001</v>
      </c>
      <c r="N43" t="s">
        <v>29</v>
      </c>
      <c r="O43" t="s">
        <v>38</v>
      </c>
      <c r="P43" t="s">
        <v>12</v>
      </c>
      <c r="Q43" t="s">
        <v>27</v>
      </c>
      <c r="R43" t="s">
        <v>28</v>
      </c>
      <c r="S43">
        <v>0</v>
      </c>
      <c r="T43">
        <v>0</v>
      </c>
    </row>
    <row r="44" spans="1:20" x14ac:dyDescent="0.25">
      <c r="A44">
        <v>25345</v>
      </c>
      <c r="B44" s="1">
        <v>37067</v>
      </c>
      <c r="C44" s="1">
        <v>37257</v>
      </c>
      <c r="D44" t="s">
        <v>27</v>
      </c>
      <c r="E44" t="s">
        <v>28</v>
      </c>
      <c r="F44" s="10">
        <v>-3390</v>
      </c>
      <c r="G44" s="10">
        <v>-3383.77</v>
      </c>
      <c r="H44">
        <v>3.9950000000000001</v>
      </c>
      <c r="I44" s="11">
        <v>2.66</v>
      </c>
      <c r="K44" s="9">
        <f t="shared" si="0"/>
        <v>-9017.4</v>
      </c>
      <c r="L44" s="12">
        <f t="shared" si="1"/>
        <v>4525.6499999999996</v>
      </c>
      <c r="M44" s="12">
        <f t="shared" si="2"/>
        <v>4517.33295</v>
      </c>
      <c r="N44" t="s">
        <v>29</v>
      </c>
      <c r="O44" t="s">
        <v>38</v>
      </c>
      <c r="P44" t="s">
        <v>12</v>
      </c>
      <c r="Q44" t="s">
        <v>27</v>
      </c>
      <c r="R44" t="s">
        <v>28</v>
      </c>
      <c r="S44">
        <v>0</v>
      </c>
      <c r="T44">
        <v>0</v>
      </c>
    </row>
    <row r="45" spans="1:20" x14ac:dyDescent="0.25">
      <c r="A45">
        <v>25346</v>
      </c>
      <c r="B45" s="1">
        <v>37067</v>
      </c>
      <c r="C45" s="1">
        <v>37257</v>
      </c>
      <c r="D45" t="s">
        <v>27</v>
      </c>
      <c r="E45" t="s">
        <v>28</v>
      </c>
      <c r="F45" s="10">
        <v>-153927</v>
      </c>
      <c r="G45" s="10">
        <v>-153644.25</v>
      </c>
      <c r="H45">
        <v>3.9950000000000001</v>
      </c>
      <c r="I45" s="11">
        <v>2.66</v>
      </c>
      <c r="K45" s="9">
        <f t="shared" si="0"/>
        <v>-409445.82</v>
      </c>
      <c r="L45" s="12">
        <f t="shared" si="1"/>
        <v>205492.54499999998</v>
      </c>
      <c r="M45" s="12">
        <f t="shared" si="2"/>
        <v>205115.07374999998</v>
      </c>
      <c r="N45" t="s">
        <v>29</v>
      </c>
      <c r="O45" t="s">
        <v>38</v>
      </c>
      <c r="P45" t="s">
        <v>12</v>
      </c>
      <c r="Q45" t="s">
        <v>27</v>
      </c>
      <c r="R45" t="s">
        <v>28</v>
      </c>
      <c r="S45">
        <v>0</v>
      </c>
      <c r="T45">
        <v>0</v>
      </c>
    </row>
    <row r="46" spans="1:20" x14ac:dyDescent="0.25">
      <c r="A46">
        <v>25404</v>
      </c>
      <c r="B46" s="1">
        <v>37070</v>
      </c>
      <c r="C46" s="1">
        <v>37257</v>
      </c>
      <c r="D46" t="s">
        <v>27</v>
      </c>
      <c r="E46" t="s">
        <v>28</v>
      </c>
      <c r="F46" s="10">
        <v>-77500</v>
      </c>
      <c r="G46" s="10">
        <v>-77357.64</v>
      </c>
      <c r="H46">
        <v>3.915</v>
      </c>
      <c r="I46" s="11">
        <v>2.66</v>
      </c>
      <c r="K46" s="9">
        <f t="shared" si="0"/>
        <v>-206150</v>
      </c>
      <c r="L46" s="12">
        <f t="shared" si="1"/>
        <v>97262.499999999985</v>
      </c>
      <c r="M46" s="12">
        <f t="shared" si="2"/>
        <v>97083.838199999984</v>
      </c>
      <c r="N46" t="s">
        <v>29</v>
      </c>
      <c r="O46" t="s">
        <v>38</v>
      </c>
      <c r="P46" t="s">
        <v>12</v>
      </c>
      <c r="Q46" t="s">
        <v>27</v>
      </c>
      <c r="R46" t="s">
        <v>28</v>
      </c>
      <c r="S46">
        <v>0</v>
      </c>
      <c r="T46">
        <v>0</v>
      </c>
    </row>
    <row r="47" spans="1:20" x14ac:dyDescent="0.25">
      <c r="A47">
        <v>26611</v>
      </c>
      <c r="B47" s="1">
        <v>37077</v>
      </c>
      <c r="C47" s="1">
        <v>37257</v>
      </c>
      <c r="D47" t="s">
        <v>27</v>
      </c>
      <c r="E47" t="s">
        <v>28</v>
      </c>
      <c r="F47" s="10">
        <v>-155000</v>
      </c>
      <c r="G47" s="10">
        <v>-154715.28</v>
      </c>
      <c r="H47">
        <v>3.835</v>
      </c>
      <c r="I47" s="11">
        <v>2.66</v>
      </c>
      <c r="K47" s="9">
        <f t="shared" si="0"/>
        <v>-412300</v>
      </c>
      <c r="L47" s="12">
        <f t="shared" si="1"/>
        <v>182124.99999999997</v>
      </c>
      <c r="M47" s="12">
        <f t="shared" si="2"/>
        <v>181790.45399999997</v>
      </c>
      <c r="N47" t="s">
        <v>29</v>
      </c>
      <c r="O47" t="s">
        <v>38</v>
      </c>
      <c r="P47" t="s">
        <v>12</v>
      </c>
      <c r="Q47" t="s">
        <v>27</v>
      </c>
      <c r="R47" t="s">
        <v>28</v>
      </c>
      <c r="S47">
        <v>0</v>
      </c>
      <c r="T47">
        <v>0</v>
      </c>
    </row>
    <row r="48" spans="1:20" x14ac:dyDescent="0.25">
      <c r="A48">
        <v>26682</v>
      </c>
      <c r="B48" s="1">
        <v>37083</v>
      </c>
      <c r="C48" s="1">
        <v>37257</v>
      </c>
      <c r="D48" t="s">
        <v>27</v>
      </c>
      <c r="E48" t="s">
        <v>28</v>
      </c>
      <c r="F48" s="10">
        <v>-70000</v>
      </c>
      <c r="G48" s="10">
        <v>-69871.41</v>
      </c>
      <c r="H48">
        <v>3.81</v>
      </c>
      <c r="I48" s="11">
        <v>2.66</v>
      </c>
      <c r="K48" s="9">
        <f t="shared" si="0"/>
        <v>-186200</v>
      </c>
      <c r="L48" s="12">
        <f t="shared" si="1"/>
        <v>80500</v>
      </c>
      <c r="M48" s="12">
        <f t="shared" si="2"/>
        <v>80352.121499999994</v>
      </c>
      <c r="N48" t="s">
        <v>29</v>
      </c>
      <c r="O48" t="s">
        <v>38</v>
      </c>
      <c r="P48" t="s">
        <v>12</v>
      </c>
      <c r="Q48" t="s">
        <v>27</v>
      </c>
      <c r="R48" t="s">
        <v>28</v>
      </c>
      <c r="S48">
        <v>0</v>
      </c>
      <c r="T48">
        <v>0</v>
      </c>
    </row>
    <row r="49" spans="1:20" x14ac:dyDescent="0.25">
      <c r="A49">
        <v>26695</v>
      </c>
      <c r="B49" s="1">
        <v>37084</v>
      </c>
      <c r="C49" s="1">
        <v>37257</v>
      </c>
      <c r="D49" t="s">
        <v>27</v>
      </c>
      <c r="E49" t="s">
        <v>28</v>
      </c>
      <c r="F49" s="10">
        <v>-77500</v>
      </c>
      <c r="G49" s="10">
        <v>-77357.64</v>
      </c>
      <c r="H49">
        <v>3.9950000000000001</v>
      </c>
      <c r="I49" s="11">
        <v>2.66</v>
      </c>
      <c r="K49" s="9">
        <f t="shared" si="0"/>
        <v>-206150</v>
      </c>
      <c r="L49" s="12">
        <f t="shared" si="1"/>
        <v>103462.5</v>
      </c>
      <c r="M49" s="12">
        <f t="shared" si="2"/>
        <v>103272.4494</v>
      </c>
      <c r="N49" t="s">
        <v>29</v>
      </c>
      <c r="O49" t="s">
        <v>38</v>
      </c>
      <c r="P49" t="s">
        <v>12</v>
      </c>
      <c r="Q49" t="s">
        <v>27</v>
      </c>
      <c r="R49" t="s">
        <v>28</v>
      </c>
      <c r="S49">
        <v>0</v>
      </c>
      <c r="T49">
        <v>0</v>
      </c>
    </row>
    <row r="50" spans="1:20" x14ac:dyDescent="0.25">
      <c r="A50">
        <v>26698</v>
      </c>
      <c r="B50" s="1">
        <v>37084</v>
      </c>
      <c r="C50" s="1">
        <v>37257</v>
      </c>
      <c r="D50" t="s">
        <v>27</v>
      </c>
      <c r="E50" t="s">
        <v>28</v>
      </c>
      <c r="F50" s="10">
        <v>-77500</v>
      </c>
      <c r="G50" s="10">
        <v>-77357.64</v>
      </c>
      <c r="H50">
        <v>3.9649999999999999</v>
      </c>
      <c r="I50" s="11">
        <v>2.66</v>
      </c>
      <c r="K50" s="9">
        <f t="shared" si="0"/>
        <v>-206150</v>
      </c>
      <c r="L50" s="12">
        <f t="shared" si="1"/>
        <v>101137.49999999997</v>
      </c>
      <c r="M50" s="12">
        <f t="shared" si="2"/>
        <v>100951.72019999998</v>
      </c>
      <c r="N50" t="s">
        <v>29</v>
      </c>
      <c r="O50" t="s">
        <v>38</v>
      </c>
      <c r="P50" t="s">
        <v>12</v>
      </c>
      <c r="Q50" t="s">
        <v>27</v>
      </c>
      <c r="R50" t="s">
        <v>28</v>
      </c>
      <c r="S50">
        <v>0</v>
      </c>
      <c r="T50">
        <v>0</v>
      </c>
    </row>
    <row r="51" spans="1:20" x14ac:dyDescent="0.25">
      <c r="A51">
        <v>26850</v>
      </c>
      <c r="B51" s="1">
        <v>37099</v>
      </c>
      <c r="C51" s="1">
        <v>37257</v>
      </c>
      <c r="D51" t="s">
        <v>27</v>
      </c>
      <c r="E51" t="s">
        <v>28</v>
      </c>
      <c r="F51" s="10">
        <v>-77500</v>
      </c>
      <c r="G51" s="10">
        <v>-77357.64</v>
      </c>
      <c r="H51">
        <v>3.835</v>
      </c>
      <c r="I51" s="11">
        <v>2.66</v>
      </c>
      <c r="K51" s="9">
        <f t="shared" si="0"/>
        <v>-206150</v>
      </c>
      <c r="L51" s="12">
        <f t="shared" si="1"/>
        <v>91062.499999999985</v>
      </c>
      <c r="M51" s="12">
        <f t="shared" si="2"/>
        <v>90895.226999999984</v>
      </c>
      <c r="N51" t="s">
        <v>29</v>
      </c>
      <c r="O51" t="s">
        <v>38</v>
      </c>
      <c r="P51" t="s">
        <v>12</v>
      </c>
      <c r="Q51" t="s">
        <v>27</v>
      </c>
      <c r="R51" t="s">
        <v>28</v>
      </c>
      <c r="S51">
        <v>0</v>
      </c>
      <c r="T51">
        <v>0</v>
      </c>
    </row>
    <row r="52" spans="1:20" x14ac:dyDescent="0.25">
      <c r="A52">
        <v>28117</v>
      </c>
      <c r="B52" s="1">
        <v>37152</v>
      </c>
      <c r="C52" s="1">
        <v>37257</v>
      </c>
      <c r="D52" t="s">
        <v>27</v>
      </c>
      <c r="E52" t="s">
        <v>28</v>
      </c>
      <c r="F52" s="10">
        <v>-63247</v>
      </c>
      <c r="G52" s="10">
        <v>-63130.82</v>
      </c>
      <c r="H52">
        <v>3.14</v>
      </c>
      <c r="I52" s="11">
        <v>2.66</v>
      </c>
      <c r="K52" s="9">
        <f t="shared" si="0"/>
        <v>-168237.02000000002</v>
      </c>
      <c r="L52" s="12">
        <f t="shared" si="1"/>
        <v>30358.559999999998</v>
      </c>
      <c r="M52" s="12">
        <f t="shared" si="2"/>
        <v>30302.793599999997</v>
      </c>
      <c r="N52" t="s">
        <v>29</v>
      </c>
      <c r="O52" t="s">
        <v>38</v>
      </c>
      <c r="P52" t="s">
        <v>12</v>
      </c>
      <c r="Q52" t="s">
        <v>27</v>
      </c>
      <c r="R52" t="s">
        <v>28</v>
      </c>
      <c r="S52">
        <v>0</v>
      </c>
      <c r="T52">
        <v>0</v>
      </c>
    </row>
    <row r="53" spans="1:20" x14ac:dyDescent="0.25">
      <c r="A53">
        <v>28119</v>
      </c>
      <c r="B53" s="1">
        <v>37153</v>
      </c>
      <c r="C53" s="1">
        <v>37257</v>
      </c>
      <c r="D53" t="s">
        <v>27</v>
      </c>
      <c r="E53" t="s">
        <v>28</v>
      </c>
      <c r="F53" s="10">
        <v>-33034</v>
      </c>
      <c r="G53" s="10">
        <v>-32973.32</v>
      </c>
      <c r="H53">
        <v>3.14</v>
      </c>
      <c r="I53" s="11">
        <v>2.66</v>
      </c>
      <c r="K53" s="9">
        <f t="shared" si="0"/>
        <v>-87870.44</v>
      </c>
      <c r="L53" s="12">
        <f t="shared" si="1"/>
        <v>15856.32</v>
      </c>
      <c r="M53" s="12">
        <f t="shared" si="2"/>
        <v>15827.193599999999</v>
      </c>
      <c r="N53" t="s">
        <v>29</v>
      </c>
      <c r="O53" t="s">
        <v>38</v>
      </c>
      <c r="P53" t="s">
        <v>12</v>
      </c>
      <c r="Q53" t="s">
        <v>27</v>
      </c>
      <c r="R53" t="s">
        <v>28</v>
      </c>
      <c r="S53">
        <v>0</v>
      </c>
      <c r="T53">
        <v>0</v>
      </c>
    </row>
    <row r="54" spans="1:20" x14ac:dyDescent="0.25">
      <c r="A54">
        <v>28121</v>
      </c>
      <c r="B54" s="1">
        <v>37153</v>
      </c>
      <c r="C54" s="1">
        <v>37257</v>
      </c>
      <c r="D54" t="s">
        <v>27</v>
      </c>
      <c r="E54" t="s">
        <v>28</v>
      </c>
      <c r="F54" s="10">
        <v>-25690</v>
      </c>
      <c r="G54" s="10">
        <v>-25642.81</v>
      </c>
      <c r="H54">
        <v>3.14</v>
      </c>
      <c r="I54" s="11">
        <v>2.66</v>
      </c>
      <c r="K54" s="9">
        <f t="shared" si="0"/>
        <v>-68335.400000000009</v>
      </c>
      <c r="L54" s="12">
        <f t="shared" si="1"/>
        <v>12331.199999999999</v>
      </c>
      <c r="M54" s="12">
        <f t="shared" si="2"/>
        <v>12308.5488</v>
      </c>
      <c r="N54" t="s">
        <v>29</v>
      </c>
      <c r="O54" t="s">
        <v>38</v>
      </c>
      <c r="P54" t="s">
        <v>12</v>
      </c>
      <c r="Q54" t="s">
        <v>27</v>
      </c>
      <c r="R54" t="s">
        <v>28</v>
      </c>
      <c r="S54">
        <v>0</v>
      </c>
      <c r="T54">
        <v>0</v>
      </c>
    </row>
    <row r="55" spans="1:20" x14ac:dyDescent="0.25">
      <c r="A55">
        <v>28127</v>
      </c>
      <c r="B55" s="1">
        <v>37153</v>
      </c>
      <c r="C55" s="1">
        <v>37257</v>
      </c>
      <c r="D55" t="s">
        <v>27</v>
      </c>
      <c r="E55" t="s">
        <v>28</v>
      </c>
      <c r="F55" s="10">
        <v>-60239</v>
      </c>
      <c r="G55" s="10">
        <v>-60128.35</v>
      </c>
      <c r="H55">
        <v>3.1280000000000001</v>
      </c>
      <c r="I55" s="11">
        <v>2.66</v>
      </c>
      <c r="K55" s="9">
        <f t="shared" si="0"/>
        <v>-160235.74000000002</v>
      </c>
      <c r="L55" s="12">
        <f t="shared" si="1"/>
        <v>28191.851999999999</v>
      </c>
      <c r="M55" s="12">
        <f t="shared" si="2"/>
        <v>28140.067799999997</v>
      </c>
      <c r="N55" t="s">
        <v>29</v>
      </c>
      <c r="O55" t="s">
        <v>38</v>
      </c>
      <c r="P55" t="s">
        <v>12</v>
      </c>
      <c r="Q55" t="s">
        <v>27</v>
      </c>
      <c r="R55" t="s">
        <v>28</v>
      </c>
      <c r="S55">
        <v>0</v>
      </c>
      <c r="T55">
        <v>0</v>
      </c>
    </row>
    <row r="56" spans="1:20" x14ac:dyDescent="0.25">
      <c r="A56">
        <v>28129</v>
      </c>
      <c r="B56" s="1">
        <v>37153</v>
      </c>
      <c r="C56" s="1">
        <v>37257</v>
      </c>
      <c r="D56" t="s">
        <v>27</v>
      </c>
      <c r="E56" t="s">
        <v>28</v>
      </c>
      <c r="F56" s="10">
        <v>-99083</v>
      </c>
      <c r="G56" s="10">
        <v>-98900.99</v>
      </c>
      <c r="H56">
        <v>3.1280000000000001</v>
      </c>
      <c r="I56" s="11">
        <v>2.66</v>
      </c>
      <c r="K56" s="9">
        <f t="shared" si="0"/>
        <v>-263560.78000000003</v>
      </c>
      <c r="L56" s="12">
        <f t="shared" si="1"/>
        <v>46370.843999999997</v>
      </c>
      <c r="M56" s="12">
        <f t="shared" si="2"/>
        <v>46285.66332</v>
      </c>
      <c r="N56" t="s">
        <v>29</v>
      </c>
      <c r="O56" t="s">
        <v>38</v>
      </c>
      <c r="P56" t="s">
        <v>12</v>
      </c>
      <c r="Q56" t="s">
        <v>27</v>
      </c>
      <c r="R56" t="s">
        <v>28</v>
      </c>
      <c r="S56">
        <v>0</v>
      </c>
      <c r="T56">
        <v>0</v>
      </c>
    </row>
    <row r="57" spans="1:20" x14ac:dyDescent="0.25">
      <c r="A57">
        <v>28457</v>
      </c>
      <c r="B57" s="1">
        <v>37180</v>
      </c>
      <c r="C57" s="1">
        <v>37257</v>
      </c>
      <c r="D57" t="s">
        <v>27</v>
      </c>
      <c r="E57" t="s">
        <v>28</v>
      </c>
      <c r="F57" s="10">
        <v>-1000000</v>
      </c>
      <c r="G57" s="10">
        <v>-998163.07</v>
      </c>
      <c r="H57">
        <v>3.0525000000000002</v>
      </c>
      <c r="I57" s="11">
        <v>2.66</v>
      </c>
      <c r="K57" s="9">
        <f t="shared" si="0"/>
        <v>-2660000</v>
      </c>
      <c r="L57" s="12">
        <f t="shared" si="1"/>
        <v>392500.00000000006</v>
      </c>
      <c r="M57" s="12">
        <f t="shared" si="2"/>
        <v>391779.00497500005</v>
      </c>
      <c r="N57" t="s">
        <v>29</v>
      </c>
      <c r="O57" t="s">
        <v>38</v>
      </c>
      <c r="P57" t="s">
        <v>12</v>
      </c>
      <c r="Q57" t="s">
        <v>27</v>
      </c>
      <c r="R57" t="s">
        <v>28</v>
      </c>
      <c r="S57">
        <v>0</v>
      </c>
      <c r="T57">
        <v>0</v>
      </c>
    </row>
    <row r="58" spans="1:20" x14ac:dyDescent="0.25">
      <c r="A58">
        <v>28462</v>
      </c>
      <c r="B58" s="1">
        <v>37182</v>
      </c>
      <c r="C58" s="1">
        <v>37257</v>
      </c>
      <c r="D58" t="s">
        <v>27</v>
      </c>
      <c r="E58" t="s">
        <v>28</v>
      </c>
      <c r="F58" s="10">
        <v>-900000</v>
      </c>
      <c r="G58" s="10">
        <v>-898346.76</v>
      </c>
      <c r="H58">
        <v>2.85</v>
      </c>
      <c r="I58" s="11">
        <v>2.66</v>
      </c>
      <c r="K58" s="9">
        <f t="shared" si="0"/>
        <v>-2394000</v>
      </c>
      <c r="L58" s="12">
        <f t="shared" si="1"/>
        <v>170999.99999999994</v>
      </c>
      <c r="M58" s="12">
        <f t="shared" si="2"/>
        <v>170685.88439999995</v>
      </c>
      <c r="N58" t="s">
        <v>29</v>
      </c>
      <c r="O58" t="s">
        <v>38</v>
      </c>
      <c r="P58" t="s">
        <v>12</v>
      </c>
      <c r="Q58" t="s">
        <v>27</v>
      </c>
      <c r="R58" t="s">
        <v>28</v>
      </c>
      <c r="S58">
        <v>0</v>
      </c>
      <c r="T58">
        <v>0</v>
      </c>
    </row>
    <row r="59" spans="1:20" x14ac:dyDescent="0.25">
      <c r="A59">
        <v>28463</v>
      </c>
      <c r="B59" s="1">
        <v>37182</v>
      </c>
      <c r="C59" s="1">
        <v>37257</v>
      </c>
      <c r="D59" t="s">
        <v>27</v>
      </c>
      <c r="E59" t="s">
        <v>28</v>
      </c>
      <c r="F59" s="10">
        <v>-200000</v>
      </c>
      <c r="G59" s="10">
        <v>-199632.61</v>
      </c>
      <c r="H59">
        <v>2.99</v>
      </c>
      <c r="I59" s="11">
        <v>2.66</v>
      </c>
      <c r="K59" s="9">
        <f t="shared" si="0"/>
        <v>-532000</v>
      </c>
      <c r="L59" s="12">
        <f t="shared" si="1"/>
        <v>66000.000000000015</v>
      </c>
      <c r="M59" s="12">
        <f t="shared" si="2"/>
        <v>65878.761300000013</v>
      </c>
      <c r="N59" t="s">
        <v>29</v>
      </c>
      <c r="O59" t="s">
        <v>38</v>
      </c>
      <c r="P59" t="s">
        <v>12</v>
      </c>
      <c r="Q59" t="s">
        <v>27</v>
      </c>
      <c r="R59" t="s">
        <v>28</v>
      </c>
      <c r="S59">
        <v>0</v>
      </c>
      <c r="T59">
        <v>0</v>
      </c>
    </row>
    <row r="60" spans="1:20" x14ac:dyDescent="0.25">
      <c r="A60">
        <v>28465</v>
      </c>
      <c r="B60" s="1">
        <v>37182</v>
      </c>
      <c r="C60" s="1">
        <v>37257</v>
      </c>
      <c r="D60" t="s">
        <v>27</v>
      </c>
      <c r="E60" t="s">
        <v>28</v>
      </c>
      <c r="F60" s="10">
        <v>-443338</v>
      </c>
      <c r="G60" s="10">
        <v>-442523.62</v>
      </c>
      <c r="H60">
        <v>2.8450000000000002</v>
      </c>
      <c r="I60" s="11">
        <v>2.66</v>
      </c>
      <c r="K60" s="9">
        <f t="shared" si="0"/>
        <v>-1179279.08</v>
      </c>
      <c r="L60" s="12">
        <f t="shared" si="1"/>
        <v>82017.530000000028</v>
      </c>
      <c r="M60" s="12">
        <f t="shared" si="2"/>
        <v>81866.869700000025</v>
      </c>
      <c r="N60" t="s">
        <v>29</v>
      </c>
      <c r="O60" t="s">
        <v>38</v>
      </c>
      <c r="P60" t="s">
        <v>12</v>
      </c>
      <c r="Q60" t="s">
        <v>27</v>
      </c>
      <c r="R60" t="s">
        <v>28</v>
      </c>
      <c r="S60">
        <v>0</v>
      </c>
      <c r="T60">
        <v>0</v>
      </c>
    </row>
    <row r="61" spans="1:20" x14ac:dyDescent="0.25">
      <c r="A61">
        <v>28611</v>
      </c>
      <c r="B61" s="1">
        <v>37200</v>
      </c>
      <c r="C61" s="1">
        <v>37257</v>
      </c>
      <c r="D61" t="s">
        <v>27</v>
      </c>
      <c r="E61" t="s">
        <v>28</v>
      </c>
      <c r="F61" s="10">
        <v>-50000</v>
      </c>
      <c r="G61" s="10">
        <v>-49908.15</v>
      </c>
      <c r="H61">
        <v>4.8949999999999996</v>
      </c>
      <c r="I61" s="11">
        <v>2.66</v>
      </c>
      <c r="K61" s="9">
        <f t="shared" si="0"/>
        <v>-133000</v>
      </c>
      <c r="L61" s="12">
        <f t="shared" si="1"/>
        <v>111749.99999999997</v>
      </c>
      <c r="M61" s="12">
        <f t="shared" si="2"/>
        <v>111544.71524999998</v>
      </c>
      <c r="N61" t="s">
        <v>29</v>
      </c>
      <c r="O61" t="s">
        <v>38</v>
      </c>
      <c r="P61" t="s">
        <v>12</v>
      </c>
      <c r="Q61" t="s">
        <v>27</v>
      </c>
      <c r="R61" t="s">
        <v>28</v>
      </c>
      <c r="S61">
        <v>0</v>
      </c>
      <c r="T61">
        <v>0</v>
      </c>
    </row>
    <row r="62" spans="1:20" x14ac:dyDescent="0.25">
      <c r="A62">
        <v>9916</v>
      </c>
      <c r="B62" s="1">
        <v>36714</v>
      </c>
      <c r="C62" s="1">
        <v>37257</v>
      </c>
      <c r="D62" t="s">
        <v>27</v>
      </c>
      <c r="E62" t="s">
        <v>28</v>
      </c>
      <c r="F62" s="10">
        <v>-5273</v>
      </c>
      <c r="G62" s="10">
        <v>-5263.31</v>
      </c>
      <c r="H62">
        <v>2.4390000000000001</v>
      </c>
      <c r="I62" s="11">
        <v>2.68</v>
      </c>
      <c r="K62" s="9">
        <f t="shared" si="0"/>
        <v>-14131.640000000001</v>
      </c>
      <c r="L62" s="12">
        <f t="shared" si="1"/>
        <v>-1270.7930000000006</v>
      </c>
      <c r="M62" s="12">
        <f t="shared" si="2"/>
        <v>-1268.4577100000006</v>
      </c>
      <c r="N62" t="s">
        <v>29</v>
      </c>
      <c r="O62" t="s">
        <v>38</v>
      </c>
      <c r="P62" t="s">
        <v>12</v>
      </c>
      <c r="Q62" t="s">
        <v>27</v>
      </c>
      <c r="R62" t="s">
        <v>28</v>
      </c>
      <c r="S62">
        <v>1</v>
      </c>
      <c r="T62">
        <v>0</v>
      </c>
    </row>
    <row r="63" spans="1:20" x14ac:dyDescent="0.25">
      <c r="A63">
        <v>9917</v>
      </c>
      <c r="B63" s="1">
        <v>36714</v>
      </c>
      <c r="C63" s="1">
        <v>37257</v>
      </c>
      <c r="D63" t="s">
        <v>27</v>
      </c>
      <c r="E63" t="s">
        <v>28</v>
      </c>
      <c r="F63" s="10">
        <v>390</v>
      </c>
      <c r="G63" s="10">
        <v>389.28</v>
      </c>
      <c r="H63">
        <v>2.8128000000000002</v>
      </c>
      <c r="I63" s="11">
        <v>2.68</v>
      </c>
      <c r="K63" s="9">
        <f t="shared" si="0"/>
        <v>1045.2</v>
      </c>
      <c r="L63" s="12">
        <f t="shared" si="1"/>
        <v>-51.792000000000009</v>
      </c>
      <c r="M63" s="12">
        <f t="shared" si="2"/>
        <v>-51.696384000000009</v>
      </c>
      <c r="N63" t="s">
        <v>29</v>
      </c>
      <c r="O63" t="s">
        <v>38</v>
      </c>
      <c r="P63" t="s">
        <v>12</v>
      </c>
      <c r="Q63" t="s">
        <v>27</v>
      </c>
      <c r="R63" t="s">
        <v>28</v>
      </c>
      <c r="S63">
        <v>1</v>
      </c>
      <c r="T63">
        <v>0</v>
      </c>
    </row>
    <row r="64" spans="1:20" x14ac:dyDescent="0.25">
      <c r="A64">
        <v>20106</v>
      </c>
      <c r="B64" s="1">
        <v>36777</v>
      </c>
      <c r="C64" s="1">
        <v>37257</v>
      </c>
      <c r="D64" t="s">
        <v>27</v>
      </c>
      <c r="E64" t="s">
        <v>28</v>
      </c>
      <c r="F64" s="10">
        <v>50000</v>
      </c>
      <c r="G64" s="10">
        <v>49908.15</v>
      </c>
      <c r="H64">
        <v>4.28</v>
      </c>
      <c r="I64" s="11">
        <v>2.68</v>
      </c>
      <c r="K64" s="9">
        <f t="shared" si="0"/>
        <v>134000</v>
      </c>
      <c r="L64" s="12">
        <f t="shared" si="1"/>
        <v>-80000</v>
      </c>
      <c r="M64" s="12">
        <f t="shared" si="2"/>
        <v>-79853.040000000008</v>
      </c>
      <c r="N64" t="s">
        <v>29</v>
      </c>
      <c r="O64" t="s">
        <v>38</v>
      </c>
      <c r="P64" t="s">
        <v>12</v>
      </c>
      <c r="Q64" t="s">
        <v>27</v>
      </c>
      <c r="R64" t="s">
        <v>28</v>
      </c>
      <c r="S64">
        <v>1</v>
      </c>
      <c r="T64">
        <v>0</v>
      </c>
    </row>
    <row r="65" spans="1:20" x14ac:dyDescent="0.25">
      <c r="A65">
        <v>20177</v>
      </c>
      <c r="B65" s="1">
        <v>36818</v>
      </c>
      <c r="C65" s="1">
        <v>37257</v>
      </c>
      <c r="D65" t="s">
        <v>27</v>
      </c>
      <c r="E65" t="s">
        <v>28</v>
      </c>
      <c r="F65" s="10">
        <v>270000</v>
      </c>
      <c r="G65" s="10">
        <v>269504.03000000003</v>
      </c>
      <c r="H65">
        <v>4.57</v>
      </c>
      <c r="I65" s="11">
        <v>2.68</v>
      </c>
      <c r="K65" s="9">
        <f t="shared" si="0"/>
        <v>723600</v>
      </c>
      <c r="L65" s="12">
        <f t="shared" si="1"/>
        <v>-510300.00000000006</v>
      </c>
      <c r="M65" s="12">
        <f t="shared" si="2"/>
        <v>-509362.61670000007</v>
      </c>
      <c r="N65" t="s">
        <v>29</v>
      </c>
      <c r="O65" t="s">
        <v>38</v>
      </c>
      <c r="P65" t="s">
        <v>27</v>
      </c>
      <c r="Q65" t="s">
        <v>27</v>
      </c>
      <c r="R65" t="s">
        <v>28</v>
      </c>
      <c r="S65">
        <v>1</v>
      </c>
      <c r="T65">
        <v>0</v>
      </c>
    </row>
    <row r="66" spans="1:20" x14ac:dyDescent="0.25">
      <c r="A66">
        <v>20980</v>
      </c>
      <c r="B66" s="1">
        <v>36840</v>
      </c>
      <c r="C66" s="1">
        <v>37257</v>
      </c>
      <c r="D66" t="s">
        <v>27</v>
      </c>
      <c r="E66" t="s">
        <v>28</v>
      </c>
      <c r="F66" s="10">
        <v>100000</v>
      </c>
      <c r="G66" s="10">
        <v>99816.31</v>
      </c>
      <c r="H66">
        <v>4.5999999999999996</v>
      </c>
      <c r="I66" s="11">
        <v>2.68</v>
      </c>
      <c r="K66" s="9">
        <f t="shared" ref="K66:K129" si="3">F66*I66</f>
        <v>268000</v>
      </c>
      <c r="L66" s="12">
        <f t="shared" ref="L66:L129" si="4">(+I66-H66)*F66</f>
        <v>-191999.99999999994</v>
      </c>
      <c r="M66" s="12">
        <f t="shared" ref="M66:M129" si="5">(+I66-H66)*G66</f>
        <v>-191647.31519999995</v>
      </c>
      <c r="N66" t="s">
        <v>29</v>
      </c>
      <c r="O66" t="s">
        <v>38</v>
      </c>
      <c r="P66" t="s">
        <v>27</v>
      </c>
      <c r="Q66" t="s">
        <v>27</v>
      </c>
      <c r="R66" t="s">
        <v>28</v>
      </c>
      <c r="S66">
        <v>1</v>
      </c>
      <c r="T66">
        <v>0</v>
      </c>
    </row>
    <row r="67" spans="1:20" x14ac:dyDescent="0.25">
      <c r="A67">
        <v>21724</v>
      </c>
      <c r="B67" s="1">
        <v>36873</v>
      </c>
      <c r="C67" s="1">
        <v>37257</v>
      </c>
      <c r="D67" t="s">
        <v>27</v>
      </c>
      <c r="E67" t="s">
        <v>28</v>
      </c>
      <c r="F67" s="10">
        <v>80000</v>
      </c>
      <c r="G67" s="10">
        <v>79853.05</v>
      </c>
      <c r="H67">
        <v>4.72</v>
      </c>
      <c r="I67" s="11">
        <v>2.68</v>
      </c>
      <c r="K67" s="9">
        <f t="shared" si="3"/>
        <v>214400</v>
      </c>
      <c r="L67" s="12">
        <f t="shared" si="4"/>
        <v>-163199.99999999997</v>
      </c>
      <c r="M67" s="12">
        <f t="shared" si="5"/>
        <v>-162900.22199999998</v>
      </c>
      <c r="N67" t="s">
        <v>29</v>
      </c>
      <c r="O67" t="s">
        <v>38</v>
      </c>
      <c r="P67" t="s">
        <v>12</v>
      </c>
      <c r="Q67" t="s">
        <v>27</v>
      </c>
      <c r="R67" t="s">
        <v>28</v>
      </c>
      <c r="S67">
        <v>1</v>
      </c>
      <c r="T67">
        <v>0</v>
      </c>
    </row>
    <row r="68" spans="1:20" x14ac:dyDescent="0.25">
      <c r="A68">
        <v>21752</v>
      </c>
      <c r="B68" s="1">
        <v>36874</v>
      </c>
      <c r="C68" s="1">
        <v>37257</v>
      </c>
      <c r="D68" t="s">
        <v>27</v>
      </c>
      <c r="E68" t="s">
        <v>28</v>
      </c>
      <c r="F68" s="10">
        <v>30000</v>
      </c>
      <c r="G68" s="10">
        <v>29944.89</v>
      </c>
      <c r="H68">
        <v>5.0549999999999997</v>
      </c>
      <c r="I68" s="11">
        <v>2.68</v>
      </c>
      <c r="K68" s="9">
        <f t="shared" si="3"/>
        <v>80400</v>
      </c>
      <c r="L68" s="12">
        <f t="shared" si="4"/>
        <v>-71249.999999999985</v>
      </c>
      <c r="M68" s="12">
        <f t="shared" si="5"/>
        <v>-71119.11374999999</v>
      </c>
      <c r="N68" t="s">
        <v>29</v>
      </c>
      <c r="O68" t="s">
        <v>38</v>
      </c>
      <c r="P68" t="s">
        <v>27</v>
      </c>
      <c r="Q68" t="s">
        <v>27</v>
      </c>
      <c r="R68" t="s">
        <v>28</v>
      </c>
      <c r="S68">
        <v>1</v>
      </c>
      <c r="T68">
        <v>0</v>
      </c>
    </row>
    <row r="69" spans="1:20" x14ac:dyDescent="0.25">
      <c r="A69">
        <v>22093</v>
      </c>
      <c r="B69" s="1">
        <v>36901</v>
      </c>
      <c r="C69" s="1">
        <v>37257</v>
      </c>
      <c r="D69" t="s">
        <v>27</v>
      </c>
      <c r="E69" t="s">
        <v>28</v>
      </c>
      <c r="F69" s="10">
        <v>100000</v>
      </c>
      <c r="G69" s="10">
        <v>99816.31</v>
      </c>
      <c r="H69">
        <v>6.18</v>
      </c>
      <c r="I69" s="11">
        <v>2.68</v>
      </c>
      <c r="K69" s="9">
        <f t="shared" si="3"/>
        <v>268000</v>
      </c>
      <c r="L69" s="12">
        <f t="shared" si="4"/>
        <v>-349999.99999999994</v>
      </c>
      <c r="M69" s="12">
        <f t="shared" si="5"/>
        <v>-349357.08499999996</v>
      </c>
      <c r="N69" t="s">
        <v>29</v>
      </c>
      <c r="O69" t="s">
        <v>38</v>
      </c>
      <c r="P69" t="s">
        <v>27</v>
      </c>
      <c r="Q69" t="s">
        <v>27</v>
      </c>
      <c r="R69" t="s">
        <v>28</v>
      </c>
      <c r="S69">
        <v>1</v>
      </c>
      <c r="T69">
        <v>0</v>
      </c>
    </row>
    <row r="70" spans="1:20" x14ac:dyDescent="0.25">
      <c r="A70">
        <v>22094</v>
      </c>
      <c r="B70" s="1">
        <v>36901</v>
      </c>
      <c r="C70" s="1">
        <v>37257</v>
      </c>
      <c r="D70" t="s">
        <v>27</v>
      </c>
      <c r="E70" t="s">
        <v>28</v>
      </c>
      <c r="F70" s="10">
        <v>100000</v>
      </c>
      <c r="G70" s="10">
        <v>99816.31</v>
      </c>
      <c r="H70">
        <v>6.0650000000000004</v>
      </c>
      <c r="I70" s="11">
        <v>2.68</v>
      </c>
      <c r="K70" s="9">
        <f t="shared" si="3"/>
        <v>268000</v>
      </c>
      <c r="L70" s="12">
        <f t="shared" si="4"/>
        <v>-338500</v>
      </c>
      <c r="M70" s="12">
        <f t="shared" si="5"/>
        <v>-337878.20935000002</v>
      </c>
      <c r="N70" t="s">
        <v>29</v>
      </c>
      <c r="O70" t="s">
        <v>38</v>
      </c>
      <c r="P70" t="s">
        <v>27</v>
      </c>
      <c r="Q70" t="s">
        <v>27</v>
      </c>
      <c r="R70" t="s">
        <v>28</v>
      </c>
      <c r="S70">
        <v>1</v>
      </c>
      <c r="T70">
        <v>0</v>
      </c>
    </row>
    <row r="71" spans="1:20" x14ac:dyDescent="0.25">
      <c r="A71">
        <v>22095</v>
      </c>
      <c r="B71" s="1">
        <v>36901</v>
      </c>
      <c r="C71" s="1">
        <v>37257</v>
      </c>
      <c r="D71" t="s">
        <v>27</v>
      </c>
      <c r="E71" t="s">
        <v>28</v>
      </c>
      <c r="F71" s="10">
        <v>150000</v>
      </c>
      <c r="G71" s="10">
        <v>149724.46</v>
      </c>
      <c r="H71">
        <v>6.09</v>
      </c>
      <c r="I71" s="11">
        <v>2.68</v>
      </c>
      <c r="K71" s="9">
        <f t="shared" si="3"/>
        <v>402000</v>
      </c>
      <c r="L71" s="12">
        <f t="shared" si="4"/>
        <v>-511499.99999999994</v>
      </c>
      <c r="M71" s="12">
        <f t="shared" si="5"/>
        <v>-510560.40859999991</v>
      </c>
      <c r="N71" t="s">
        <v>29</v>
      </c>
      <c r="O71" t="s">
        <v>38</v>
      </c>
      <c r="P71" t="s">
        <v>27</v>
      </c>
      <c r="Q71" t="s">
        <v>27</v>
      </c>
      <c r="R71" t="s">
        <v>28</v>
      </c>
      <c r="S71">
        <v>1</v>
      </c>
      <c r="T71">
        <v>0</v>
      </c>
    </row>
    <row r="72" spans="1:20" x14ac:dyDescent="0.25">
      <c r="A72">
        <v>22186</v>
      </c>
      <c r="B72" s="1">
        <v>36917</v>
      </c>
      <c r="C72" s="1">
        <v>37257</v>
      </c>
      <c r="D72" t="s">
        <v>27</v>
      </c>
      <c r="E72" t="s">
        <v>28</v>
      </c>
      <c r="F72" s="10">
        <v>42000</v>
      </c>
      <c r="G72" s="10">
        <v>41922.85</v>
      </c>
      <c r="H72">
        <v>5.6349999999999998</v>
      </c>
      <c r="I72" s="11">
        <v>2.68</v>
      </c>
      <c r="K72" s="9">
        <f t="shared" si="3"/>
        <v>112560</v>
      </c>
      <c r="L72" s="12">
        <f t="shared" si="4"/>
        <v>-124109.99999999999</v>
      </c>
      <c r="M72" s="12">
        <f t="shared" si="5"/>
        <v>-123882.02174999999</v>
      </c>
      <c r="N72" t="s">
        <v>29</v>
      </c>
      <c r="O72" t="s">
        <v>38</v>
      </c>
      <c r="P72" t="s">
        <v>12</v>
      </c>
      <c r="Q72" t="s">
        <v>27</v>
      </c>
      <c r="R72" t="s">
        <v>28</v>
      </c>
      <c r="S72">
        <v>1</v>
      </c>
      <c r="T72">
        <v>0</v>
      </c>
    </row>
    <row r="73" spans="1:20" x14ac:dyDescent="0.25">
      <c r="A73">
        <v>22187</v>
      </c>
      <c r="B73" s="1">
        <v>36917</v>
      </c>
      <c r="C73" s="1">
        <v>37257</v>
      </c>
      <c r="D73" t="s">
        <v>27</v>
      </c>
      <c r="E73" t="s">
        <v>28</v>
      </c>
      <c r="F73" s="10">
        <v>24000</v>
      </c>
      <c r="G73" s="10">
        <v>23955.91</v>
      </c>
      <c r="H73">
        <v>5.6349999999999998</v>
      </c>
      <c r="I73" s="11">
        <v>2.68</v>
      </c>
      <c r="K73" s="9">
        <f t="shared" si="3"/>
        <v>64320.000000000007</v>
      </c>
      <c r="L73" s="12">
        <f t="shared" si="4"/>
        <v>-70919.999999999985</v>
      </c>
      <c r="M73" s="12">
        <f t="shared" si="5"/>
        <v>-70789.714049999995</v>
      </c>
      <c r="N73" t="s">
        <v>29</v>
      </c>
      <c r="O73" t="s">
        <v>38</v>
      </c>
      <c r="P73" t="s">
        <v>12</v>
      </c>
      <c r="Q73" t="s">
        <v>27</v>
      </c>
      <c r="R73" t="s">
        <v>28</v>
      </c>
      <c r="S73">
        <v>1</v>
      </c>
      <c r="T73">
        <v>0</v>
      </c>
    </row>
    <row r="74" spans="1:20" x14ac:dyDescent="0.25">
      <c r="A74">
        <v>22188</v>
      </c>
      <c r="B74" s="1">
        <v>36917</v>
      </c>
      <c r="C74" s="1">
        <v>37257</v>
      </c>
      <c r="D74" t="s">
        <v>27</v>
      </c>
      <c r="E74" t="s">
        <v>28</v>
      </c>
      <c r="F74" s="10">
        <v>4000</v>
      </c>
      <c r="G74" s="10">
        <v>3992.65</v>
      </c>
      <c r="H74">
        <v>5.6349999999999998</v>
      </c>
      <c r="I74" s="11">
        <v>2.68</v>
      </c>
      <c r="K74" s="9">
        <f t="shared" si="3"/>
        <v>10720</v>
      </c>
      <c r="L74" s="12">
        <f t="shared" si="4"/>
        <v>-11819.999999999998</v>
      </c>
      <c r="M74" s="12">
        <f t="shared" si="5"/>
        <v>-11798.280749999998</v>
      </c>
      <c r="N74" t="s">
        <v>29</v>
      </c>
      <c r="O74" t="s">
        <v>38</v>
      </c>
      <c r="P74" t="s">
        <v>12</v>
      </c>
      <c r="Q74" t="s">
        <v>27</v>
      </c>
      <c r="R74" t="s">
        <v>28</v>
      </c>
      <c r="S74">
        <v>1</v>
      </c>
      <c r="T74">
        <v>0</v>
      </c>
    </row>
    <row r="75" spans="1:20" x14ac:dyDescent="0.25">
      <c r="A75">
        <v>22246</v>
      </c>
      <c r="B75" s="1">
        <v>36917</v>
      </c>
      <c r="C75" s="1">
        <v>37257</v>
      </c>
      <c r="D75" t="s">
        <v>27</v>
      </c>
      <c r="E75" t="s">
        <v>28</v>
      </c>
      <c r="F75" s="10">
        <v>400000</v>
      </c>
      <c r="G75" s="10">
        <v>399265.23</v>
      </c>
      <c r="H75">
        <v>6.07</v>
      </c>
      <c r="I75" s="11">
        <v>2.68</v>
      </c>
      <c r="K75" s="9">
        <f t="shared" si="3"/>
        <v>1072000</v>
      </c>
      <c r="L75" s="12">
        <f t="shared" si="4"/>
        <v>-1356000</v>
      </c>
      <c r="M75" s="12">
        <f t="shared" si="5"/>
        <v>-1353509.1296999999</v>
      </c>
      <c r="N75" t="s">
        <v>29</v>
      </c>
      <c r="O75" t="s">
        <v>38</v>
      </c>
      <c r="P75" t="s">
        <v>12</v>
      </c>
      <c r="Q75" t="s">
        <v>27</v>
      </c>
      <c r="R75" t="s">
        <v>28</v>
      </c>
      <c r="S75">
        <v>1</v>
      </c>
      <c r="T75">
        <v>0</v>
      </c>
    </row>
    <row r="76" spans="1:20" x14ac:dyDescent="0.25">
      <c r="A76">
        <v>22251</v>
      </c>
      <c r="B76" s="1">
        <v>36917</v>
      </c>
      <c r="C76" s="1">
        <v>37257</v>
      </c>
      <c r="D76" t="s">
        <v>27</v>
      </c>
      <c r="E76" t="s">
        <v>28</v>
      </c>
      <c r="F76" s="10">
        <v>120000</v>
      </c>
      <c r="G76" s="10">
        <v>119779.57</v>
      </c>
      <c r="H76">
        <v>5.4950000000000001</v>
      </c>
      <c r="I76" s="11">
        <v>2.68</v>
      </c>
      <c r="K76" s="9">
        <f t="shared" si="3"/>
        <v>321600</v>
      </c>
      <c r="L76" s="12">
        <f t="shared" si="4"/>
        <v>-337800</v>
      </c>
      <c r="M76" s="12">
        <f t="shared" si="5"/>
        <v>-337179.48955</v>
      </c>
      <c r="N76" t="s">
        <v>29</v>
      </c>
      <c r="O76" t="s">
        <v>38</v>
      </c>
      <c r="P76" t="s">
        <v>12</v>
      </c>
      <c r="Q76" t="s">
        <v>27</v>
      </c>
      <c r="R76" t="s">
        <v>28</v>
      </c>
      <c r="S76">
        <v>1</v>
      </c>
      <c r="T76">
        <v>0</v>
      </c>
    </row>
    <row r="77" spans="1:20" x14ac:dyDescent="0.25">
      <c r="A77">
        <v>22253</v>
      </c>
      <c r="B77" s="1">
        <v>36917</v>
      </c>
      <c r="C77" s="1">
        <v>37257</v>
      </c>
      <c r="D77" t="s">
        <v>27</v>
      </c>
      <c r="E77" t="s">
        <v>28</v>
      </c>
      <c r="F77" s="10">
        <v>100000</v>
      </c>
      <c r="G77" s="10">
        <v>99816.31</v>
      </c>
      <c r="H77">
        <v>5.4950000000000001</v>
      </c>
      <c r="I77" s="11">
        <v>2.68</v>
      </c>
      <c r="K77" s="9">
        <f t="shared" si="3"/>
        <v>268000</v>
      </c>
      <c r="L77" s="12">
        <f t="shared" si="4"/>
        <v>-281500</v>
      </c>
      <c r="M77" s="12">
        <f t="shared" si="5"/>
        <v>-280982.91265000001</v>
      </c>
      <c r="N77" t="s">
        <v>29</v>
      </c>
      <c r="O77" t="s">
        <v>38</v>
      </c>
      <c r="P77" t="s">
        <v>12</v>
      </c>
      <c r="Q77" t="s">
        <v>27</v>
      </c>
      <c r="R77" t="s">
        <v>28</v>
      </c>
      <c r="S77">
        <v>1</v>
      </c>
      <c r="T77">
        <v>0</v>
      </c>
    </row>
    <row r="78" spans="1:20" x14ac:dyDescent="0.25">
      <c r="A78">
        <v>22293</v>
      </c>
      <c r="B78" s="1">
        <v>36921</v>
      </c>
      <c r="C78" s="1">
        <v>37257</v>
      </c>
      <c r="D78" t="s">
        <v>27</v>
      </c>
      <c r="E78" t="s">
        <v>28</v>
      </c>
      <c r="F78" s="10">
        <v>55000</v>
      </c>
      <c r="G78" s="10">
        <v>54898.97</v>
      </c>
      <c r="H78">
        <v>5.8849999999999998</v>
      </c>
      <c r="I78" s="11">
        <v>2.68</v>
      </c>
      <c r="K78" s="9">
        <f t="shared" si="3"/>
        <v>147400</v>
      </c>
      <c r="L78" s="12">
        <f t="shared" si="4"/>
        <v>-176274.99999999997</v>
      </c>
      <c r="M78" s="12">
        <f t="shared" si="5"/>
        <v>-175951.19884999999</v>
      </c>
      <c r="N78" t="s">
        <v>29</v>
      </c>
      <c r="O78" t="s">
        <v>38</v>
      </c>
      <c r="P78" t="s">
        <v>12</v>
      </c>
      <c r="Q78" t="s">
        <v>27</v>
      </c>
      <c r="R78" t="s">
        <v>28</v>
      </c>
      <c r="S78">
        <v>1</v>
      </c>
      <c r="T78">
        <v>0</v>
      </c>
    </row>
    <row r="79" spans="1:20" x14ac:dyDescent="0.25">
      <c r="A79">
        <v>22294</v>
      </c>
      <c r="B79" s="1">
        <v>36921</v>
      </c>
      <c r="C79" s="1">
        <v>37257</v>
      </c>
      <c r="D79" t="s">
        <v>27</v>
      </c>
      <c r="E79" t="s">
        <v>28</v>
      </c>
      <c r="F79" s="10">
        <v>110000</v>
      </c>
      <c r="G79" s="10">
        <v>109797.94</v>
      </c>
      <c r="H79">
        <v>5.8849999999999998</v>
      </c>
      <c r="I79" s="11">
        <v>2.68</v>
      </c>
      <c r="K79" s="9">
        <f t="shared" si="3"/>
        <v>294800</v>
      </c>
      <c r="L79" s="12">
        <f t="shared" si="4"/>
        <v>-352549.99999999994</v>
      </c>
      <c r="M79" s="12">
        <f t="shared" si="5"/>
        <v>-351902.39769999997</v>
      </c>
      <c r="N79" t="s">
        <v>29</v>
      </c>
      <c r="O79" t="s">
        <v>38</v>
      </c>
      <c r="P79" t="s">
        <v>12</v>
      </c>
      <c r="Q79" t="s">
        <v>27</v>
      </c>
      <c r="R79" t="s">
        <v>28</v>
      </c>
      <c r="S79">
        <v>1</v>
      </c>
      <c r="T79">
        <v>0</v>
      </c>
    </row>
    <row r="80" spans="1:20" x14ac:dyDescent="0.25">
      <c r="A80">
        <v>22295</v>
      </c>
      <c r="B80" s="1">
        <v>36921</v>
      </c>
      <c r="C80" s="1">
        <v>37257</v>
      </c>
      <c r="D80" t="s">
        <v>27</v>
      </c>
      <c r="E80" t="s">
        <v>28</v>
      </c>
      <c r="F80" s="10">
        <v>150000</v>
      </c>
      <c r="G80" s="10">
        <v>149724.46</v>
      </c>
      <c r="H80">
        <v>5.8849999999999998</v>
      </c>
      <c r="I80" s="11">
        <v>2.68</v>
      </c>
      <c r="K80" s="9">
        <f t="shared" si="3"/>
        <v>402000</v>
      </c>
      <c r="L80" s="12">
        <f t="shared" si="4"/>
        <v>-480749.99999999994</v>
      </c>
      <c r="M80" s="12">
        <f t="shared" si="5"/>
        <v>-479866.89429999993</v>
      </c>
      <c r="N80" t="s">
        <v>29</v>
      </c>
      <c r="O80" t="s">
        <v>38</v>
      </c>
      <c r="P80" t="s">
        <v>12</v>
      </c>
      <c r="Q80" t="s">
        <v>27</v>
      </c>
      <c r="R80" t="s">
        <v>28</v>
      </c>
      <c r="S80">
        <v>1</v>
      </c>
      <c r="T80">
        <v>0</v>
      </c>
    </row>
    <row r="81" spans="1:20" x14ac:dyDescent="0.25">
      <c r="A81">
        <v>22297</v>
      </c>
      <c r="B81" s="1">
        <v>36921</v>
      </c>
      <c r="C81" s="1">
        <v>37257</v>
      </c>
      <c r="D81" t="s">
        <v>27</v>
      </c>
      <c r="E81" t="s">
        <v>28</v>
      </c>
      <c r="F81" s="10">
        <v>10000</v>
      </c>
      <c r="G81" s="10">
        <v>9981.6299999999992</v>
      </c>
      <c r="H81">
        <v>5.8849999999999998</v>
      </c>
      <c r="I81" s="11">
        <v>2.68</v>
      </c>
      <c r="K81" s="9">
        <f t="shared" si="3"/>
        <v>26800</v>
      </c>
      <c r="L81" s="12">
        <f t="shared" si="4"/>
        <v>-32049.999999999996</v>
      </c>
      <c r="M81" s="12">
        <f t="shared" si="5"/>
        <v>-31991.124149999992</v>
      </c>
      <c r="N81" t="s">
        <v>29</v>
      </c>
      <c r="O81" t="s">
        <v>38</v>
      </c>
      <c r="P81" t="s">
        <v>12</v>
      </c>
      <c r="Q81" t="s">
        <v>27</v>
      </c>
      <c r="R81" t="s">
        <v>28</v>
      </c>
      <c r="S81">
        <v>1</v>
      </c>
      <c r="T81">
        <v>0</v>
      </c>
    </row>
    <row r="82" spans="1:20" x14ac:dyDescent="0.25">
      <c r="A82">
        <v>22298</v>
      </c>
      <c r="B82" s="1">
        <v>36921</v>
      </c>
      <c r="C82" s="1">
        <v>37257</v>
      </c>
      <c r="D82" t="s">
        <v>27</v>
      </c>
      <c r="E82" t="s">
        <v>28</v>
      </c>
      <c r="F82" s="10">
        <v>50000</v>
      </c>
      <c r="G82" s="10">
        <v>49908.15</v>
      </c>
      <c r="H82">
        <v>5.8849999999999998</v>
      </c>
      <c r="I82" s="11">
        <v>2.68</v>
      </c>
      <c r="K82" s="9">
        <f t="shared" si="3"/>
        <v>134000</v>
      </c>
      <c r="L82" s="12">
        <f t="shared" si="4"/>
        <v>-160249.99999999997</v>
      </c>
      <c r="M82" s="12">
        <f t="shared" si="5"/>
        <v>-159955.62074999997</v>
      </c>
      <c r="N82" t="s">
        <v>29</v>
      </c>
      <c r="O82" t="s">
        <v>38</v>
      </c>
      <c r="P82" t="s">
        <v>12</v>
      </c>
      <c r="Q82" t="s">
        <v>27</v>
      </c>
      <c r="R82" t="s">
        <v>28</v>
      </c>
      <c r="S82">
        <v>1</v>
      </c>
      <c r="T82">
        <v>0</v>
      </c>
    </row>
    <row r="83" spans="1:20" x14ac:dyDescent="0.25">
      <c r="A83">
        <v>22299</v>
      </c>
      <c r="B83" s="1">
        <v>36921</v>
      </c>
      <c r="C83" s="1">
        <v>37257</v>
      </c>
      <c r="D83" t="s">
        <v>27</v>
      </c>
      <c r="E83" t="s">
        <v>28</v>
      </c>
      <c r="F83" s="10">
        <v>40000</v>
      </c>
      <c r="G83" s="10">
        <v>39926.519999999997</v>
      </c>
      <c r="H83">
        <v>5.8849999999999998</v>
      </c>
      <c r="I83" s="11">
        <v>2.68</v>
      </c>
      <c r="K83" s="9">
        <f t="shared" si="3"/>
        <v>107200</v>
      </c>
      <c r="L83" s="12">
        <f t="shared" si="4"/>
        <v>-128199.99999999999</v>
      </c>
      <c r="M83" s="12">
        <f t="shared" si="5"/>
        <v>-127964.49659999997</v>
      </c>
      <c r="N83" t="s">
        <v>29</v>
      </c>
      <c r="O83" t="s">
        <v>38</v>
      </c>
      <c r="P83" t="s">
        <v>12</v>
      </c>
      <c r="Q83" t="s">
        <v>27</v>
      </c>
      <c r="R83" t="s">
        <v>28</v>
      </c>
      <c r="S83">
        <v>1</v>
      </c>
      <c r="T83">
        <v>0</v>
      </c>
    </row>
    <row r="84" spans="1:20" x14ac:dyDescent="0.25">
      <c r="A84">
        <v>22300</v>
      </c>
      <c r="B84" s="1">
        <v>36921</v>
      </c>
      <c r="C84" s="1">
        <v>37257</v>
      </c>
      <c r="D84" t="s">
        <v>27</v>
      </c>
      <c r="E84" t="s">
        <v>28</v>
      </c>
      <c r="F84" s="10">
        <v>70000</v>
      </c>
      <c r="G84" s="10">
        <v>69871.41</v>
      </c>
      <c r="H84">
        <v>5.8849999999999998</v>
      </c>
      <c r="I84" s="11">
        <v>2.68</v>
      </c>
      <c r="K84" s="9">
        <f t="shared" si="3"/>
        <v>187600</v>
      </c>
      <c r="L84" s="12">
        <f t="shared" si="4"/>
        <v>-224349.99999999997</v>
      </c>
      <c r="M84" s="12">
        <f t="shared" si="5"/>
        <v>-223937.86904999998</v>
      </c>
      <c r="N84" t="s">
        <v>29</v>
      </c>
      <c r="O84" t="s">
        <v>38</v>
      </c>
      <c r="P84" t="s">
        <v>12</v>
      </c>
      <c r="Q84" t="s">
        <v>27</v>
      </c>
      <c r="R84" t="s">
        <v>28</v>
      </c>
      <c r="S84">
        <v>1</v>
      </c>
      <c r="T84">
        <v>0</v>
      </c>
    </row>
    <row r="85" spans="1:20" x14ac:dyDescent="0.25">
      <c r="A85">
        <v>22301</v>
      </c>
      <c r="B85" s="1">
        <v>36921</v>
      </c>
      <c r="C85" s="1">
        <v>37257</v>
      </c>
      <c r="D85" t="s">
        <v>27</v>
      </c>
      <c r="E85" t="s">
        <v>28</v>
      </c>
      <c r="F85" s="10">
        <v>15000</v>
      </c>
      <c r="G85" s="10">
        <v>14972.45</v>
      </c>
      <c r="H85">
        <v>5.8849999999999998</v>
      </c>
      <c r="I85" s="11">
        <v>2.68</v>
      </c>
      <c r="K85" s="9">
        <f t="shared" si="3"/>
        <v>40200</v>
      </c>
      <c r="L85" s="12">
        <f t="shared" si="4"/>
        <v>-48074.999999999993</v>
      </c>
      <c r="M85" s="12">
        <f t="shared" si="5"/>
        <v>-47986.702249999995</v>
      </c>
      <c r="N85" t="s">
        <v>29</v>
      </c>
      <c r="O85" t="s">
        <v>38</v>
      </c>
      <c r="P85" t="s">
        <v>12</v>
      </c>
      <c r="Q85" t="s">
        <v>27</v>
      </c>
      <c r="R85" t="s">
        <v>28</v>
      </c>
      <c r="S85">
        <v>1</v>
      </c>
      <c r="T85">
        <v>0</v>
      </c>
    </row>
    <row r="86" spans="1:20" x14ac:dyDescent="0.25">
      <c r="A86">
        <v>22407</v>
      </c>
      <c r="B86" s="1">
        <v>36929</v>
      </c>
      <c r="C86" s="1">
        <v>37257</v>
      </c>
      <c r="D86" t="s">
        <v>27</v>
      </c>
      <c r="E86" t="s">
        <v>28</v>
      </c>
      <c r="F86" s="10">
        <v>60000</v>
      </c>
      <c r="G86" s="10">
        <v>59889.78</v>
      </c>
      <c r="H86">
        <v>5.51</v>
      </c>
      <c r="I86" s="11">
        <v>2.68</v>
      </c>
      <c r="K86" s="9">
        <f t="shared" si="3"/>
        <v>160800</v>
      </c>
      <c r="L86" s="12">
        <f t="shared" si="4"/>
        <v>-169799.99999999997</v>
      </c>
      <c r="M86" s="12">
        <f t="shared" si="5"/>
        <v>-169488.07739999998</v>
      </c>
      <c r="N86" t="s">
        <v>29</v>
      </c>
      <c r="O86" t="s">
        <v>38</v>
      </c>
      <c r="P86" t="s">
        <v>12</v>
      </c>
      <c r="Q86" t="s">
        <v>27</v>
      </c>
      <c r="R86" t="s">
        <v>28</v>
      </c>
      <c r="S86">
        <v>1</v>
      </c>
      <c r="T86">
        <v>0</v>
      </c>
    </row>
    <row r="87" spans="1:20" x14ac:dyDescent="0.25">
      <c r="A87">
        <v>22581</v>
      </c>
      <c r="B87" s="1">
        <v>36938</v>
      </c>
      <c r="C87" s="1">
        <v>37257</v>
      </c>
      <c r="D87" t="s">
        <v>27</v>
      </c>
      <c r="E87" t="s">
        <v>28</v>
      </c>
      <c r="F87" s="10">
        <v>185000</v>
      </c>
      <c r="G87" s="10">
        <v>184660.17</v>
      </c>
      <c r="H87">
        <v>5.71</v>
      </c>
      <c r="I87" s="11">
        <v>2.68</v>
      </c>
      <c r="K87" s="9">
        <f t="shared" si="3"/>
        <v>495800.00000000006</v>
      </c>
      <c r="L87" s="12">
        <f t="shared" si="4"/>
        <v>-560550</v>
      </c>
      <c r="M87" s="12">
        <f t="shared" si="5"/>
        <v>-559520.31510000001</v>
      </c>
      <c r="N87" t="s">
        <v>29</v>
      </c>
      <c r="O87" t="s">
        <v>38</v>
      </c>
      <c r="P87" t="s">
        <v>12</v>
      </c>
      <c r="Q87" t="s">
        <v>27</v>
      </c>
      <c r="R87" t="s">
        <v>28</v>
      </c>
      <c r="S87">
        <v>1</v>
      </c>
      <c r="T87">
        <v>0</v>
      </c>
    </row>
    <row r="88" spans="1:20" x14ac:dyDescent="0.25">
      <c r="A88">
        <v>22584</v>
      </c>
      <c r="B88" s="1">
        <v>36938</v>
      </c>
      <c r="C88" s="1">
        <v>37257</v>
      </c>
      <c r="D88" t="s">
        <v>27</v>
      </c>
      <c r="E88" t="s">
        <v>28</v>
      </c>
      <c r="F88" s="10">
        <v>170000</v>
      </c>
      <c r="G88" s="10">
        <v>169687.72</v>
      </c>
      <c r="H88">
        <v>5.71</v>
      </c>
      <c r="I88" s="11">
        <v>2.68</v>
      </c>
      <c r="K88" s="9">
        <f t="shared" si="3"/>
        <v>455600</v>
      </c>
      <c r="L88" s="12">
        <f t="shared" si="4"/>
        <v>-515099.99999999994</v>
      </c>
      <c r="M88" s="12">
        <f t="shared" si="5"/>
        <v>-514153.7916</v>
      </c>
      <c r="N88" t="s">
        <v>29</v>
      </c>
      <c r="O88" t="s">
        <v>38</v>
      </c>
      <c r="P88" t="s">
        <v>12</v>
      </c>
      <c r="Q88" t="s">
        <v>27</v>
      </c>
      <c r="R88" t="s">
        <v>28</v>
      </c>
      <c r="S88">
        <v>1</v>
      </c>
      <c r="T88">
        <v>0</v>
      </c>
    </row>
    <row r="89" spans="1:20" x14ac:dyDescent="0.25">
      <c r="A89">
        <v>22585</v>
      </c>
      <c r="B89" s="1">
        <v>36938</v>
      </c>
      <c r="C89" s="1">
        <v>37257</v>
      </c>
      <c r="D89" t="s">
        <v>27</v>
      </c>
      <c r="E89" t="s">
        <v>28</v>
      </c>
      <c r="F89" s="10">
        <v>25000</v>
      </c>
      <c r="G89" s="10">
        <v>24954.080000000002</v>
      </c>
      <c r="H89">
        <v>5.71</v>
      </c>
      <c r="I89" s="11">
        <v>2.68</v>
      </c>
      <c r="K89" s="9">
        <f t="shared" si="3"/>
        <v>67000</v>
      </c>
      <c r="L89" s="12">
        <f t="shared" si="4"/>
        <v>-75750</v>
      </c>
      <c r="M89" s="12">
        <f t="shared" si="5"/>
        <v>-75610.862399999998</v>
      </c>
      <c r="N89" t="s">
        <v>29</v>
      </c>
      <c r="O89" t="s">
        <v>38</v>
      </c>
      <c r="P89" t="s">
        <v>12</v>
      </c>
      <c r="Q89" t="s">
        <v>27</v>
      </c>
      <c r="R89" t="s">
        <v>28</v>
      </c>
      <c r="S89">
        <v>1</v>
      </c>
      <c r="T89">
        <v>0</v>
      </c>
    </row>
    <row r="90" spans="1:20" x14ac:dyDescent="0.25">
      <c r="A90">
        <v>22609</v>
      </c>
      <c r="B90" s="1">
        <v>36938</v>
      </c>
      <c r="C90" s="1">
        <v>37257</v>
      </c>
      <c r="D90" t="s">
        <v>27</v>
      </c>
      <c r="E90" t="s">
        <v>28</v>
      </c>
      <c r="F90" s="10">
        <v>165000</v>
      </c>
      <c r="G90" s="10">
        <v>164696.91</v>
      </c>
      <c r="H90">
        <v>5.71</v>
      </c>
      <c r="I90" s="11">
        <v>2.68</v>
      </c>
      <c r="K90" s="9">
        <f t="shared" si="3"/>
        <v>442200</v>
      </c>
      <c r="L90" s="12">
        <f t="shared" si="4"/>
        <v>-499949.99999999994</v>
      </c>
      <c r="M90" s="12">
        <f t="shared" si="5"/>
        <v>-499031.6373</v>
      </c>
      <c r="N90" t="s">
        <v>29</v>
      </c>
      <c r="O90" t="s">
        <v>38</v>
      </c>
      <c r="P90" t="s">
        <v>12</v>
      </c>
      <c r="Q90" t="s">
        <v>27</v>
      </c>
      <c r="R90" t="s">
        <v>28</v>
      </c>
      <c r="S90">
        <v>1</v>
      </c>
      <c r="T90">
        <v>0</v>
      </c>
    </row>
    <row r="91" spans="1:20" x14ac:dyDescent="0.25">
      <c r="A91">
        <v>22611</v>
      </c>
      <c r="B91" s="1">
        <v>36938</v>
      </c>
      <c r="C91" s="1">
        <v>37257</v>
      </c>
      <c r="D91" t="s">
        <v>27</v>
      </c>
      <c r="E91" t="s">
        <v>28</v>
      </c>
      <c r="F91" s="10">
        <v>85000</v>
      </c>
      <c r="G91" s="10">
        <v>84843.86</v>
      </c>
      <c r="H91">
        <v>5.71</v>
      </c>
      <c r="I91" s="11">
        <v>2.68</v>
      </c>
      <c r="K91" s="9">
        <f t="shared" si="3"/>
        <v>227800</v>
      </c>
      <c r="L91" s="12">
        <f t="shared" si="4"/>
        <v>-257549.99999999997</v>
      </c>
      <c r="M91" s="12">
        <f t="shared" si="5"/>
        <v>-257076.8958</v>
      </c>
      <c r="N91" t="s">
        <v>29</v>
      </c>
      <c r="O91" t="s">
        <v>38</v>
      </c>
      <c r="P91" t="s">
        <v>12</v>
      </c>
      <c r="Q91" t="s">
        <v>27</v>
      </c>
      <c r="R91" t="s">
        <v>28</v>
      </c>
      <c r="S91">
        <v>1</v>
      </c>
      <c r="T91">
        <v>0</v>
      </c>
    </row>
    <row r="92" spans="1:20" x14ac:dyDescent="0.25">
      <c r="A92">
        <v>22637</v>
      </c>
      <c r="B92" s="1">
        <v>36942</v>
      </c>
      <c r="C92" s="1">
        <v>37257</v>
      </c>
      <c r="D92" t="s">
        <v>27</v>
      </c>
      <c r="E92" t="s">
        <v>28</v>
      </c>
      <c r="F92" s="10">
        <v>190000</v>
      </c>
      <c r="G92" s="10">
        <v>189650.98</v>
      </c>
      <c r="H92">
        <v>5.6050000000000004</v>
      </c>
      <c r="I92" s="11">
        <v>2.68</v>
      </c>
      <c r="K92" s="9">
        <f t="shared" si="3"/>
        <v>509200.00000000006</v>
      </c>
      <c r="L92" s="12">
        <f t="shared" si="4"/>
        <v>-555750</v>
      </c>
      <c r="M92" s="12">
        <f t="shared" si="5"/>
        <v>-554729.11650000012</v>
      </c>
      <c r="N92" t="s">
        <v>29</v>
      </c>
      <c r="O92" t="s">
        <v>38</v>
      </c>
      <c r="P92" t="s">
        <v>12</v>
      </c>
      <c r="Q92" t="s">
        <v>27</v>
      </c>
      <c r="R92" t="s">
        <v>28</v>
      </c>
      <c r="S92">
        <v>1</v>
      </c>
      <c r="T92">
        <v>0</v>
      </c>
    </row>
    <row r="93" spans="1:20" x14ac:dyDescent="0.25">
      <c r="A93">
        <v>22638</v>
      </c>
      <c r="B93" s="1">
        <v>36942</v>
      </c>
      <c r="C93" s="1">
        <v>37257</v>
      </c>
      <c r="D93" t="s">
        <v>27</v>
      </c>
      <c r="E93" t="s">
        <v>28</v>
      </c>
      <c r="F93" s="10">
        <v>40000</v>
      </c>
      <c r="G93" s="10">
        <v>39926.519999999997</v>
      </c>
      <c r="H93">
        <v>5.6050000000000004</v>
      </c>
      <c r="I93" s="11">
        <v>2.68</v>
      </c>
      <c r="K93" s="9">
        <f t="shared" si="3"/>
        <v>107200</v>
      </c>
      <c r="L93" s="12">
        <f t="shared" si="4"/>
        <v>-117000.00000000001</v>
      </c>
      <c r="M93" s="12">
        <f t="shared" si="5"/>
        <v>-116785.071</v>
      </c>
      <c r="N93" t="s">
        <v>29</v>
      </c>
      <c r="O93" t="s">
        <v>38</v>
      </c>
      <c r="P93" t="s">
        <v>12</v>
      </c>
      <c r="Q93" t="s">
        <v>27</v>
      </c>
      <c r="R93" t="s">
        <v>28</v>
      </c>
      <c r="S93">
        <v>1</v>
      </c>
      <c r="T93">
        <v>0</v>
      </c>
    </row>
    <row r="94" spans="1:20" x14ac:dyDescent="0.25">
      <c r="A94">
        <v>22829</v>
      </c>
      <c r="B94" s="1">
        <v>36956</v>
      </c>
      <c r="C94" s="1">
        <v>37257</v>
      </c>
      <c r="D94" t="s">
        <v>27</v>
      </c>
      <c r="E94" t="s">
        <v>28</v>
      </c>
      <c r="F94" s="10">
        <v>65000</v>
      </c>
      <c r="G94" s="10">
        <v>64880.6</v>
      </c>
      <c r="H94">
        <v>5.4649999999999999</v>
      </c>
      <c r="I94" s="11">
        <v>2.68</v>
      </c>
      <c r="K94" s="9">
        <f t="shared" si="3"/>
        <v>174200</v>
      </c>
      <c r="L94" s="12">
        <f t="shared" si="4"/>
        <v>-181024.99999999997</v>
      </c>
      <c r="M94" s="12">
        <f t="shared" si="5"/>
        <v>-180692.47099999999</v>
      </c>
      <c r="N94" t="s">
        <v>29</v>
      </c>
      <c r="O94" t="s">
        <v>38</v>
      </c>
      <c r="P94" t="s">
        <v>12</v>
      </c>
      <c r="Q94" t="s">
        <v>27</v>
      </c>
      <c r="R94" t="s">
        <v>28</v>
      </c>
      <c r="S94">
        <v>1</v>
      </c>
      <c r="T94">
        <v>0</v>
      </c>
    </row>
    <row r="95" spans="1:20" x14ac:dyDescent="0.25">
      <c r="A95">
        <v>22834</v>
      </c>
      <c r="B95" s="1">
        <v>36956</v>
      </c>
      <c r="C95" s="1">
        <v>37257</v>
      </c>
      <c r="D95" t="s">
        <v>27</v>
      </c>
      <c r="E95" t="s">
        <v>28</v>
      </c>
      <c r="F95" s="10">
        <v>10000</v>
      </c>
      <c r="G95" s="10">
        <v>9981.6299999999992</v>
      </c>
      <c r="H95">
        <v>5.4649999999999999</v>
      </c>
      <c r="I95" s="11">
        <v>2.68</v>
      </c>
      <c r="K95" s="9">
        <f t="shared" si="3"/>
        <v>26800</v>
      </c>
      <c r="L95" s="12">
        <f t="shared" si="4"/>
        <v>-27849.999999999996</v>
      </c>
      <c r="M95" s="12">
        <f t="shared" si="5"/>
        <v>-27798.839549999993</v>
      </c>
      <c r="N95" t="s">
        <v>29</v>
      </c>
      <c r="O95" t="s">
        <v>38</v>
      </c>
      <c r="P95" t="s">
        <v>12</v>
      </c>
      <c r="Q95" t="s">
        <v>27</v>
      </c>
      <c r="R95" t="s">
        <v>28</v>
      </c>
      <c r="S95">
        <v>1</v>
      </c>
      <c r="T95">
        <v>0</v>
      </c>
    </row>
    <row r="96" spans="1:20" x14ac:dyDescent="0.25">
      <c r="A96">
        <v>22835</v>
      </c>
      <c r="B96" s="1">
        <v>36956</v>
      </c>
      <c r="C96" s="1">
        <v>37257</v>
      </c>
      <c r="D96" t="s">
        <v>27</v>
      </c>
      <c r="E96" t="s">
        <v>28</v>
      </c>
      <c r="F96" s="10">
        <v>5000</v>
      </c>
      <c r="G96" s="10">
        <v>4990.82</v>
      </c>
      <c r="H96">
        <v>5.4649999999999999</v>
      </c>
      <c r="I96" s="11">
        <v>2.68</v>
      </c>
      <c r="K96" s="9">
        <f t="shared" si="3"/>
        <v>13400</v>
      </c>
      <c r="L96" s="12">
        <f t="shared" si="4"/>
        <v>-13924.999999999998</v>
      </c>
      <c r="M96" s="12">
        <f t="shared" si="5"/>
        <v>-13899.433699999998</v>
      </c>
      <c r="N96" t="s">
        <v>29</v>
      </c>
      <c r="O96" t="s">
        <v>38</v>
      </c>
      <c r="P96" t="s">
        <v>12</v>
      </c>
      <c r="Q96" t="s">
        <v>27</v>
      </c>
      <c r="R96" t="s">
        <v>28</v>
      </c>
      <c r="S96">
        <v>1</v>
      </c>
      <c r="T96">
        <v>0</v>
      </c>
    </row>
    <row r="97" spans="1:20" x14ac:dyDescent="0.25">
      <c r="A97">
        <v>22836</v>
      </c>
      <c r="B97" s="1">
        <v>36956</v>
      </c>
      <c r="C97" s="1">
        <v>37257</v>
      </c>
      <c r="D97" t="s">
        <v>27</v>
      </c>
      <c r="E97" t="s">
        <v>28</v>
      </c>
      <c r="F97" s="10">
        <v>5000</v>
      </c>
      <c r="G97" s="10">
        <v>4990.82</v>
      </c>
      <c r="H97">
        <v>5.4649999999999999</v>
      </c>
      <c r="I97" s="11">
        <v>2.68</v>
      </c>
      <c r="K97" s="9">
        <f t="shared" si="3"/>
        <v>13400</v>
      </c>
      <c r="L97" s="12">
        <f t="shared" si="4"/>
        <v>-13924.999999999998</v>
      </c>
      <c r="M97" s="12">
        <f t="shared" si="5"/>
        <v>-13899.433699999998</v>
      </c>
      <c r="N97" t="s">
        <v>29</v>
      </c>
      <c r="O97" t="s">
        <v>38</v>
      </c>
      <c r="P97" t="s">
        <v>12</v>
      </c>
      <c r="Q97" t="s">
        <v>27</v>
      </c>
      <c r="R97" t="s">
        <v>28</v>
      </c>
      <c r="S97">
        <v>1</v>
      </c>
      <c r="T97">
        <v>0</v>
      </c>
    </row>
    <row r="98" spans="1:20" x14ac:dyDescent="0.25">
      <c r="A98">
        <v>23777</v>
      </c>
      <c r="B98" s="1">
        <v>36969</v>
      </c>
      <c r="C98" s="1">
        <v>37257</v>
      </c>
      <c r="D98" t="s">
        <v>27</v>
      </c>
      <c r="E98" t="s">
        <v>28</v>
      </c>
      <c r="F98" s="10">
        <v>144917</v>
      </c>
      <c r="G98" s="10">
        <v>144650.79999999999</v>
      </c>
      <c r="H98">
        <v>5.4530000000000003</v>
      </c>
      <c r="I98" s="11">
        <v>2.68</v>
      </c>
      <c r="K98" s="9">
        <f t="shared" si="3"/>
        <v>388377.56</v>
      </c>
      <c r="L98" s="12">
        <f t="shared" si="4"/>
        <v>-401854.84100000001</v>
      </c>
      <c r="M98" s="12">
        <f t="shared" si="5"/>
        <v>-401116.66839999997</v>
      </c>
      <c r="N98" t="s">
        <v>29</v>
      </c>
      <c r="O98" t="s">
        <v>38</v>
      </c>
      <c r="P98" t="s">
        <v>12</v>
      </c>
      <c r="Q98" t="s">
        <v>27</v>
      </c>
      <c r="R98" t="s">
        <v>28</v>
      </c>
      <c r="S98">
        <v>1</v>
      </c>
      <c r="T98">
        <v>0</v>
      </c>
    </row>
    <row r="99" spans="1:20" x14ac:dyDescent="0.25">
      <c r="A99">
        <v>23778</v>
      </c>
      <c r="B99" s="1">
        <v>36969</v>
      </c>
      <c r="C99" s="1">
        <v>37257</v>
      </c>
      <c r="D99" t="s">
        <v>27</v>
      </c>
      <c r="E99" t="s">
        <v>28</v>
      </c>
      <c r="F99" s="10">
        <v>62000</v>
      </c>
      <c r="G99" s="10">
        <v>61886.11</v>
      </c>
      <c r="H99">
        <v>5.4530000000000003</v>
      </c>
      <c r="I99" s="11">
        <v>2.68</v>
      </c>
      <c r="K99" s="9">
        <f t="shared" si="3"/>
        <v>166160</v>
      </c>
      <c r="L99" s="12">
        <f t="shared" si="4"/>
        <v>-171926</v>
      </c>
      <c r="M99" s="12">
        <f t="shared" si="5"/>
        <v>-171610.18303000001</v>
      </c>
      <c r="N99" t="s">
        <v>29</v>
      </c>
      <c r="O99" t="s">
        <v>38</v>
      </c>
      <c r="P99" t="s">
        <v>12</v>
      </c>
      <c r="Q99" t="s">
        <v>27</v>
      </c>
      <c r="R99" t="s">
        <v>28</v>
      </c>
      <c r="S99">
        <v>1</v>
      </c>
      <c r="T99">
        <v>0</v>
      </c>
    </row>
    <row r="100" spans="1:20" x14ac:dyDescent="0.25">
      <c r="A100">
        <v>23779</v>
      </c>
      <c r="B100" s="1">
        <v>36969</v>
      </c>
      <c r="C100" s="1">
        <v>37257</v>
      </c>
      <c r="D100" t="s">
        <v>27</v>
      </c>
      <c r="E100" t="s">
        <v>28</v>
      </c>
      <c r="F100" s="10">
        <v>1500</v>
      </c>
      <c r="G100" s="10">
        <v>1497.24</v>
      </c>
      <c r="H100">
        <v>5.4530000000000003</v>
      </c>
      <c r="I100" s="11">
        <v>2.68</v>
      </c>
      <c r="K100" s="9">
        <f t="shared" si="3"/>
        <v>4020.0000000000005</v>
      </c>
      <c r="L100" s="12">
        <f t="shared" si="4"/>
        <v>-4159.5</v>
      </c>
      <c r="M100" s="12">
        <f t="shared" si="5"/>
        <v>-4151.8465200000001</v>
      </c>
      <c r="N100" t="s">
        <v>29</v>
      </c>
      <c r="O100" t="s">
        <v>38</v>
      </c>
      <c r="P100" t="s">
        <v>12</v>
      </c>
      <c r="Q100" t="s">
        <v>27</v>
      </c>
      <c r="R100" t="s">
        <v>28</v>
      </c>
      <c r="S100">
        <v>1</v>
      </c>
      <c r="T100">
        <v>0</v>
      </c>
    </row>
    <row r="101" spans="1:20" x14ac:dyDescent="0.25">
      <c r="A101">
        <v>23780</v>
      </c>
      <c r="B101" s="1">
        <v>36969</v>
      </c>
      <c r="C101" s="1">
        <v>37257</v>
      </c>
      <c r="D101" t="s">
        <v>27</v>
      </c>
      <c r="E101" t="s">
        <v>28</v>
      </c>
      <c r="F101" s="10">
        <v>12000</v>
      </c>
      <c r="G101" s="10">
        <v>11977.96</v>
      </c>
      <c r="H101">
        <v>5.4530000000000003</v>
      </c>
      <c r="I101" s="11">
        <v>2.68</v>
      </c>
      <c r="K101" s="9">
        <f t="shared" si="3"/>
        <v>32160.000000000004</v>
      </c>
      <c r="L101" s="12">
        <f t="shared" si="4"/>
        <v>-33276</v>
      </c>
      <c r="M101" s="12">
        <f t="shared" si="5"/>
        <v>-33214.88308</v>
      </c>
      <c r="N101" t="s">
        <v>29</v>
      </c>
      <c r="O101" t="s">
        <v>38</v>
      </c>
      <c r="P101" t="s">
        <v>12</v>
      </c>
      <c r="Q101" t="s">
        <v>27</v>
      </c>
      <c r="R101" t="s">
        <v>28</v>
      </c>
      <c r="S101">
        <v>1</v>
      </c>
      <c r="T101">
        <v>0</v>
      </c>
    </row>
    <row r="102" spans="1:20" x14ac:dyDescent="0.25">
      <c r="A102">
        <v>23782</v>
      </c>
      <c r="B102" s="1">
        <v>36969</v>
      </c>
      <c r="C102" s="1">
        <v>37257</v>
      </c>
      <c r="D102" t="s">
        <v>27</v>
      </c>
      <c r="E102" t="s">
        <v>28</v>
      </c>
      <c r="F102" s="10">
        <v>9500</v>
      </c>
      <c r="G102" s="10">
        <v>9482.5499999999993</v>
      </c>
      <c r="H102">
        <v>5.4530000000000003</v>
      </c>
      <c r="I102" s="11">
        <v>2.68</v>
      </c>
      <c r="K102" s="9">
        <f t="shared" si="3"/>
        <v>25460</v>
      </c>
      <c r="L102" s="12">
        <f t="shared" si="4"/>
        <v>-26343.5</v>
      </c>
      <c r="M102" s="12">
        <f t="shared" si="5"/>
        <v>-26295.111150000001</v>
      </c>
      <c r="N102" t="s">
        <v>29</v>
      </c>
      <c r="O102" t="s">
        <v>38</v>
      </c>
      <c r="P102" t="s">
        <v>12</v>
      </c>
      <c r="Q102" t="s">
        <v>27</v>
      </c>
      <c r="R102" t="s">
        <v>28</v>
      </c>
      <c r="S102">
        <v>1</v>
      </c>
      <c r="T102">
        <v>0</v>
      </c>
    </row>
    <row r="103" spans="1:20" x14ac:dyDescent="0.25">
      <c r="A103">
        <v>23793</v>
      </c>
      <c r="B103" s="1">
        <v>36969</v>
      </c>
      <c r="C103" s="1">
        <v>37257</v>
      </c>
      <c r="D103" t="s">
        <v>27</v>
      </c>
      <c r="E103" t="s">
        <v>28</v>
      </c>
      <c r="F103" s="10">
        <v>6679</v>
      </c>
      <c r="G103" s="10">
        <v>6666.73</v>
      </c>
      <c r="H103">
        <v>5.5369999999999999</v>
      </c>
      <c r="I103" s="11">
        <v>2.68</v>
      </c>
      <c r="K103" s="9">
        <f t="shared" si="3"/>
        <v>17899.72</v>
      </c>
      <c r="L103" s="12">
        <f t="shared" si="4"/>
        <v>-19081.902999999998</v>
      </c>
      <c r="M103" s="12">
        <f t="shared" si="5"/>
        <v>-19046.847609999997</v>
      </c>
      <c r="N103" t="s">
        <v>29</v>
      </c>
      <c r="O103" t="s">
        <v>38</v>
      </c>
      <c r="P103" t="s">
        <v>12</v>
      </c>
      <c r="Q103" t="s">
        <v>27</v>
      </c>
      <c r="R103" t="s">
        <v>28</v>
      </c>
      <c r="S103">
        <v>1</v>
      </c>
      <c r="T103">
        <v>0</v>
      </c>
    </row>
    <row r="104" spans="1:20" x14ac:dyDescent="0.25">
      <c r="A104">
        <v>23848</v>
      </c>
      <c r="B104" s="1">
        <v>36973</v>
      </c>
      <c r="C104" s="1">
        <v>37257</v>
      </c>
      <c r="D104" t="s">
        <v>27</v>
      </c>
      <c r="E104" t="s">
        <v>28</v>
      </c>
      <c r="F104" s="10">
        <v>14998</v>
      </c>
      <c r="G104" s="10">
        <v>14970.45</v>
      </c>
      <c r="H104">
        <v>5.64</v>
      </c>
      <c r="I104" s="11">
        <v>2.68</v>
      </c>
      <c r="K104" s="9">
        <f t="shared" si="3"/>
        <v>40194.639999999999</v>
      </c>
      <c r="L104" s="12">
        <f t="shared" si="4"/>
        <v>-44394.079999999994</v>
      </c>
      <c r="M104" s="12">
        <f t="shared" si="5"/>
        <v>-44312.531999999992</v>
      </c>
      <c r="N104" t="s">
        <v>29</v>
      </c>
      <c r="O104" t="s">
        <v>38</v>
      </c>
      <c r="P104" t="s">
        <v>12</v>
      </c>
      <c r="Q104" t="s">
        <v>27</v>
      </c>
      <c r="R104" t="s">
        <v>28</v>
      </c>
      <c r="S104">
        <v>1</v>
      </c>
      <c r="T104">
        <v>0</v>
      </c>
    </row>
    <row r="105" spans="1:20" x14ac:dyDescent="0.25">
      <c r="A105">
        <v>23905</v>
      </c>
      <c r="B105" s="1">
        <v>36980</v>
      </c>
      <c r="C105" s="1">
        <v>37257</v>
      </c>
      <c r="D105" t="s">
        <v>27</v>
      </c>
      <c r="E105" t="s">
        <v>28</v>
      </c>
      <c r="F105" s="10">
        <v>134101</v>
      </c>
      <c r="G105" s="10">
        <v>133854.67000000001</v>
      </c>
      <c r="H105">
        <v>5.649</v>
      </c>
      <c r="I105" s="11">
        <v>2.68</v>
      </c>
      <c r="K105" s="9">
        <f t="shared" si="3"/>
        <v>359390.68</v>
      </c>
      <c r="L105" s="12">
        <f t="shared" si="4"/>
        <v>-398145.86900000001</v>
      </c>
      <c r="M105" s="12">
        <f t="shared" si="5"/>
        <v>-397414.51523000002</v>
      </c>
      <c r="N105" t="s">
        <v>29</v>
      </c>
      <c r="O105" t="s">
        <v>38</v>
      </c>
      <c r="P105" t="s">
        <v>12</v>
      </c>
      <c r="Q105" t="s">
        <v>27</v>
      </c>
      <c r="R105" t="s">
        <v>28</v>
      </c>
      <c r="S105">
        <v>1</v>
      </c>
      <c r="T105">
        <v>0</v>
      </c>
    </row>
    <row r="106" spans="1:20" x14ac:dyDescent="0.25">
      <c r="A106">
        <v>23930</v>
      </c>
      <c r="B106" s="1">
        <v>36980</v>
      </c>
      <c r="C106" s="1">
        <v>37257</v>
      </c>
      <c r="D106" t="s">
        <v>27</v>
      </c>
      <c r="E106" t="s">
        <v>28</v>
      </c>
      <c r="F106" s="10">
        <v>24073</v>
      </c>
      <c r="G106" s="10">
        <v>24028.78</v>
      </c>
      <c r="H106">
        <v>5.65</v>
      </c>
      <c r="I106" s="11">
        <v>2.68</v>
      </c>
      <c r="K106" s="9">
        <f t="shared" si="3"/>
        <v>64515.640000000007</v>
      </c>
      <c r="L106" s="12">
        <f t="shared" si="4"/>
        <v>-71496.81</v>
      </c>
      <c r="M106" s="12">
        <f t="shared" si="5"/>
        <v>-71365.476599999995</v>
      </c>
      <c r="N106" t="s">
        <v>29</v>
      </c>
      <c r="O106" t="s">
        <v>38</v>
      </c>
      <c r="P106" t="s">
        <v>12</v>
      </c>
      <c r="Q106" t="s">
        <v>27</v>
      </c>
      <c r="R106" t="s">
        <v>28</v>
      </c>
      <c r="S106">
        <v>1</v>
      </c>
      <c r="T106">
        <v>0</v>
      </c>
    </row>
    <row r="107" spans="1:20" x14ac:dyDescent="0.25">
      <c r="A107">
        <v>23935</v>
      </c>
      <c r="B107" s="1">
        <v>36980</v>
      </c>
      <c r="C107" s="1">
        <v>37257</v>
      </c>
      <c r="D107" t="s">
        <v>27</v>
      </c>
      <c r="E107" t="s">
        <v>28</v>
      </c>
      <c r="F107" s="10">
        <v>90464</v>
      </c>
      <c r="G107" s="10">
        <v>90297.82</v>
      </c>
      <c r="H107">
        <v>5.64</v>
      </c>
      <c r="I107" s="11">
        <v>2.68</v>
      </c>
      <c r="K107" s="9">
        <f t="shared" si="3"/>
        <v>242443.52000000002</v>
      </c>
      <c r="L107" s="12">
        <f t="shared" si="4"/>
        <v>-267773.43999999994</v>
      </c>
      <c r="M107" s="12">
        <f t="shared" si="5"/>
        <v>-267281.54719999997</v>
      </c>
      <c r="N107" t="s">
        <v>29</v>
      </c>
      <c r="O107" t="s">
        <v>38</v>
      </c>
      <c r="P107" t="s">
        <v>12</v>
      </c>
      <c r="Q107" t="s">
        <v>27</v>
      </c>
      <c r="R107" t="s">
        <v>28</v>
      </c>
      <c r="S107">
        <v>1</v>
      </c>
      <c r="T107">
        <v>0</v>
      </c>
    </row>
    <row r="108" spans="1:20" x14ac:dyDescent="0.25">
      <c r="A108">
        <v>24140</v>
      </c>
      <c r="B108" s="1">
        <v>36992</v>
      </c>
      <c r="C108" s="1">
        <v>37257</v>
      </c>
      <c r="D108" t="s">
        <v>27</v>
      </c>
      <c r="E108" t="s">
        <v>28</v>
      </c>
      <c r="F108" s="10">
        <v>73865</v>
      </c>
      <c r="G108" s="10">
        <v>73729.320000000007</v>
      </c>
      <c r="H108">
        <v>5.9050000000000002</v>
      </c>
      <c r="I108" s="11">
        <v>2.68</v>
      </c>
      <c r="K108" s="9">
        <f t="shared" si="3"/>
        <v>197958.2</v>
      </c>
      <c r="L108" s="12">
        <f t="shared" si="4"/>
        <v>-238214.625</v>
      </c>
      <c r="M108" s="12">
        <f t="shared" si="5"/>
        <v>-237777.05700000003</v>
      </c>
      <c r="N108" t="s">
        <v>29</v>
      </c>
      <c r="O108" t="s">
        <v>38</v>
      </c>
      <c r="P108" t="s">
        <v>12</v>
      </c>
      <c r="Q108" t="s">
        <v>27</v>
      </c>
      <c r="R108" t="s">
        <v>28</v>
      </c>
      <c r="S108">
        <v>1</v>
      </c>
      <c r="T108">
        <v>0</v>
      </c>
    </row>
    <row r="109" spans="1:20" x14ac:dyDescent="0.25">
      <c r="A109">
        <v>24141</v>
      </c>
      <c r="B109" s="1">
        <v>36992</v>
      </c>
      <c r="C109" s="1">
        <v>37257</v>
      </c>
      <c r="D109" t="s">
        <v>27</v>
      </c>
      <c r="E109" t="s">
        <v>28</v>
      </c>
      <c r="F109" s="10">
        <v>16000</v>
      </c>
      <c r="G109" s="10">
        <v>15970.61</v>
      </c>
      <c r="H109">
        <v>5.9050000000000002</v>
      </c>
      <c r="I109" s="11">
        <v>2.68</v>
      </c>
      <c r="K109" s="9">
        <f t="shared" si="3"/>
        <v>42880</v>
      </c>
      <c r="L109" s="12">
        <f t="shared" si="4"/>
        <v>-51600</v>
      </c>
      <c r="M109" s="12">
        <f t="shared" si="5"/>
        <v>-51505.217250000002</v>
      </c>
      <c r="N109" t="s">
        <v>29</v>
      </c>
      <c r="O109" t="s">
        <v>38</v>
      </c>
      <c r="P109" t="s">
        <v>12</v>
      </c>
      <c r="Q109" t="s">
        <v>27</v>
      </c>
      <c r="R109" t="s">
        <v>28</v>
      </c>
      <c r="S109">
        <v>1</v>
      </c>
      <c r="T109">
        <v>0</v>
      </c>
    </row>
    <row r="110" spans="1:20" x14ac:dyDescent="0.25">
      <c r="A110">
        <v>24148</v>
      </c>
      <c r="B110" s="1">
        <v>36993</v>
      </c>
      <c r="C110" s="1">
        <v>37257</v>
      </c>
      <c r="D110" t="s">
        <v>27</v>
      </c>
      <c r="E110" t="s">
        <v>28</v>
      </c>
      <c r="F110" s="10">
        <v>44607</v>
      </c>
      <c r="G110" s="10">
        <v>44525.06</v>
      </c>
      <c r="H110">
        <v>5.8377999999999997</v>
      </c>
      <c r="I110" s="11">
        <v>2.68</v>
      </c>
      <c r="K110" s="9">
        <f t="shared" si="3"/>
        <v>119546.76000000001</v>
      </c>
      <c r="L110" s="12">
        <f t="shared" si="4"/>
        <v>-140859.98459999997</v>
      </c>
      <c r="M110" s="12">
        <f t="shared" si="5"/>
        <v>-140601.23446799998</v>
      </c>
      <c r="N110" t="s">
        <v>29</v>
      </c>
      <c r="O110" t="s">
        <v>38</v>
      </c>
      <c r="P110" t="s">
        <v>12</v>
      </c>
      <c r="Q110" t="s">
        <v>27</v>
      </c>
      <c r="R110" t="s">
        <v>28</v>
      </c>
      <c r="S110">
        <v>1</v>
      </c>
      <c r="T110">
        <v>0</v>
      </c>
    </row>
    <row r="111" spans="1:20" x14ac:dyDescent="0.25">
      <c r="A111">
        <v>24193</v>
      </c>
      <c r="B111" s="1">
        <v>36998</v>
      </c>
      <c r="C111" s="1">
        <v>37257</v>
      </c>
      <c r="D111" t="s">
        <v>27</v>
      </c>
      <c r="E111" t="s">
        <v>28</v>
      </c>
      <c r="F111" s="10">
        <v>120217</v>
      </c>
      <c r="G111" s="10">
        <v>119996.17</v>
      </c>
      <c r="H111">
        <v>5.968</v>
      </c>
      <c r="I111" s="11">
        <v>2.68</v>
      </c>
      <c r="K111" s="9">
        <f t="shared" si="3"/>
        <v>322181.56</v>
      </c>
      <c r="L111" s="12">
        <f t="shared" si="4"/>
        <v>-395273.49599999998</v>
      </c>
      <c r="M111" s="12">
        <f t="shared" si="5"/>
        <v>-394547.40695999999</v>
      </c>
      <c r="N111" t="s">
        <v>29</v>
      </c>
      <c r="O111" t="s">
        <v>38</v>
      </c>
      <c r="P111" t="s">
        <v>12</v>
      </c>
      <c r="Q111" t="s">
        <v>27</v>
      </c>
      <c r="R111" t="s">
        <v>28</v>
      </c>
      <c r="S111">
        <v>1</v>
      </c>
      <c r="T111">
        <v>0</v>
      </c>
    </row>
    <row r="112" spans="1:20" x14ac:dyDescent="0.25">
      <c r="A112">
        <v>24224</v>
      </c>
      <c r="B112" s="1">
        <v>36999</v>
      </c>
      <c r="C112" s="1">
        <v>37257</v>
      </c>
      <c r="D112" t="s">
        <v>27</v>
      </c>
      <c r="E112" t="s">
        <v>28</v>
      </c>
      <c r="F112" s="10">
        <v>117253</v>
      </c>
      <c r="G112" s="10">
        <v>117037.61</v>
      </c>
      <c r="H112">
        <v>5.7140000000000004</v>
      </c>
      <c r="I112" s="11">
        <v>2.68</v>
      </c>
      <c r="K112" s="9">
        <f t="shared" si="3"/>
        <v>314238.04000000004</v>
      </c>
      <c r="L112" s="12">
        <f t="shared" si="4"/>
        <v>-355745.60200000001</v>
      </c>
      <c r="M112" s="12">
        <f t="shared" si="5"/>
        <v>-355092.10874000005</v>
      </c>
      <c r="N112" t="s">
        <v>29</v>
      </c>
      <c r="O112" t="s">
        <v>38</v>
      </c>
      <c r="P112" t="s">
        <v>12</v>
      </c>
      <c r="Q112" t="s">
        <v>27</v>
      </c>
      <c r="R112" t="s">
        <v>28</v>
      </c>
      <c r="S112">
        <v>1</v>
      </c>
      <c r="T112">
        <v>0</v>
      </c>
    </row>
    <row r="113" spans="1:20" x14ac:dyDescent="0.25">
      <c r="A113">
        <v>24448</v>
      </c>
      <c r="B113" s="1">
        <v>37007</v>
      </c>
      <c r="C113" s="1">
        <v>37257</v>
      </c>
      <c r="D113" t="s">
        <v>27</v>
      </c>
      <c r="E113" t="s">
        <v>28</v>
      </c>
      <c r="F113" s="10">
        <v>115000</v>
      </c>
      <c r="G113" s="10">
        <v>114788.75</v>
      </c>
      <c r="H113">
        <v>5.9050000000000002</v>
      </c>
      <c r="I113" s="11">
        <v>2.68</v>
      </c>
      <c r="K113" s="9">
        <f t="shared" si="3"/>
        <v>308200</v>
      </c>
      <c r="L113" s="12">
        <f t="shared" si="4"/>
        <v>-370875</v>
      </c>
      <c r="M113" s="12">
        <f t="shared" si="5"/>
        <v>-370193.71875</v>
      </c>
      <c r="N113" t="s">
        <v>29</v>
      </c>
      <c r="O113" t="s">
        <v>38</v>
      </c>
      <c r="P113" t="s">
        <v>12</v>
      </c>
      <c r="Q113" t="s">
        <v>27</v>
      </c>
      <c r="R113" t="s">
        <v>28</v>
      </c>
      <c r="S113">
        <v>1</v>
      </c>
      <c r="T113">
        <v>0</v>
      </c>
    </row>
    <row r="114" spans="1:20" x14ac:dyDescent="0.25">
      <c r="A114">
        <v>24454</v>
      </c>
      <c r="B114" s="1">
        <v>37007</v>
      </c>
      <c r="C114" s="1">
        <v>37257</v>
      </c>
      <c r="D114" t="s">
        <v>27</v>
      </c>
      <c r="E114" t="s">
        <v>28</v>
      </c>
      <c r="F114" s="10">
        <v>579</v>
      </c>
      <c r="G114" s="10">
        <v>577.94000000000005</v>
      </c>
      <c r="H114">
        <v>5.4649999999999999</v>
      </c>
      <c r="I114" s="11">
        <v>2.68</v>
      </c>
      <c r="K114" s="9">
        <f t="shared" si="3"/>
        <v>1551.72</v>
      </c>
      <c r="L114" s="12">
        <f t="shared" si="4"/>
        <v>-1612.5149999999999</v>
      </c>
      <c r="M114" s="12">
        <f t="shared" si="5"/>
        <v>-1609.5628999999999</v>
      </c>
      <c r="N114" t="s">
        <v>29</v>
      </c>
      <c r="O114" t="s">
        <v>38</v>
      </c>
      <c r="P114" t="s">
        <v>12</v>
      </c>
      <c r="Q114" t="s">
        <v>27</v>
      </c>
      <c r="R114" t="s">
        <v>28</v>
      </c>
      <c r="S114">
        <v>1</v>
      </c>
      <c r="T114">
        <v>0</v>
      </c>
    </row>
    <row r="115" spans="1:20" x14ac:dyDescent="0.25">
      <c r="A115">
        <v>24748</v>
      </c>
      <c r="B115" s="1">
        <v>37028</v>
      </c>
      <c r="C115" s="1">
        <v>37257</v>
      </c>
      <c r="D115" t="s">
        <v>27</v>
      </c>
      <c r="E115" t="s">
        <v>28</v>
      </c>
      <c r="F115" s="10">
        <v>224891</v>
      </c>
      <c r="G115" s="10">
        <v>224477.89</v>
      </c>
      <c r="H115">
        <v>4.9130000000000003</v>
      </c>
      <c r="I115" s="11">
        <v>2.68</v>
      </c>
      <c r="K115" s="9">
        <f t="shared" si="3"/>
        <v>602707.88</v>
      </c>
      <c r="L115" s="12">
        <f t="shared" si="4"/>
        <v>-502181.603</v>
      </c>
      <c r="M115" s="12">
        <f t="shared" si="5"/>
        <v>-501259.12837000005</v>
      </c>
      <c r="N115" t="s">
        <v>29</v>
      </c>
      <c r="O115" t="s">
        <v>38</v>
      </c>
      <c r="P115" t="s">
        <v>12</v>
      </c>
      <c r="Q115" t="s">
        <v>27</v>
      </c>
      <c r="R115" t="s">
        <v>28</v>
      </c>
      <c r="S115">
        <v>1</v>
      </c>
      <c r="T115">
        <v>0</v>
      </c>
    </row>
    <row r="116" spans="1:20" x14ac:dyDescent="0.25">
      <c r="A116">
        <v>24869</v>
      </c>
      <c r="B116" s="1">
        <v>37035</v>
      </c>
      <c r="C116" s="1">
        <v>37257</v>
      </c>
      <c r="D116" t="s">
        <v>27</v>
      </c>
      <c r="E116" t="s">
        <v>28</v>
      </c>
      <c r="F116" s="10">
        <v>43500</v>
      </c>
      <c r="G116" s="10">
        <v>43420.09</v>
      </c>
      <c r="H116">
        <v>4.8178000000000001</v>
      </c>
      <c r="I116" s="11">
        <v>2.68</v>
      </c>
      <c r="K116" s="9">
        <f t="shared" si="3"/>
        <v>116580</v>
      </c>
      <c r="L116" s="12">
        <f t="shared" si="4"/>
        <v>-92994.3</v>
      </c>
      <c r="M116" s="12">
        <f t="shared" si="5"/>
        <v>-92823.468401999984</v>
      </c>
      <c r="N116" t="s">
        <v>29</v>
      </c>
      <c r="O116" t="s">
        <v>38</v>
      </c>
      <c r="P116" t="s">
        <v>12</v>
      </c>
      <c r="Q116" t="s">
        <v>27</v>
      </c>
      <c r="R116" t="s">
        <v>28</v>
      </c>
      <c r="S116">
        <v>1</v>
      </c>
      <c r="T116">
        <v>0</v>
      </c>
    </row>
    <row r="117" spans="1:20" x14ac:dyDescent="0.25">
      <c r="A117">
        <v>24870</v>
      </c>
      <c r="B117" s="1">
        <v>37035</v>
      </c>
      <c r="C117" s="1">
        <v>37257</v>
      </c>
      <c r="D117" t="s">
        <v>27</v>
      </c>
      <c r="E117" t="s">
        <v>28</v>
      </c>
      <c r="F117" s="10">
        <v>75533</v>
      </c>
      <c r="G117" s="10">
        <v>75394.25</v>
      </c>
      <c r="H117">
        <v>4.8178000000000001</v>
      </c>
      <c r="I117" s="11">
        <v>2.68</v>
      </c>
      <c r="K117" s="9">
        <f t="shared" si="3"/>
        <v>202428.44</v>
      </c>
      <c r="L117" s="12">
        <f t="shared" si="4"/>
        <v>-161474.4474</v>
      </c>
      <c r="M117" s="12">
        <f t="shared" si="5"/>
        <v>-161177.82764999999</v>
      </c>
      <c r="N117" t="s">
        <v>29</v>
      </c>
      <c r="O117" t="s">
        <v>38</v>
      </c>
      <c r="P117" t="s">
        <v>12</v>
      </c>
      <c r="Q117" t="s">
        <v>27</v>
      </c>
      <c r="R117" t="s">
        <v>28</v>
      </c>
      <c r="S117">
        <v>1</v>
      </c>
      <c r="T117">
        <v>0</v>
      </c>
    </row>
    <row r="118" spans="1:20" x14ac:dyDescent="0.25">
      <c r="A118">
        <v>25038</v>
      </c>
      <c r="B118" s="1">
        <v>37046</v>
      </c>
      <c r="C118" s="1">
        <v>37257</v>
      </c>
      <c r="D118" t="s">
        <v>27</v>
      </c>
      <c r="E118" t="s">
        <v>28</v>
      </c>
      <c r="F118" s="10">
        <v>49443</v>
      </c>
      <c r="G118" s="10">
        <v>49352.18</v>
      </c>
      <c r="H118">
        <v>4.6210000000000004</v>
      </c>
      <c r="I118" s="11">
        <v>2.68</v>
      </c>
      <c r="K118" s="9">
        <f t="shared" si="3"/>
        <v>132507.24000000002</v>
      </c>
      <c r="L118" s="12">
        <f t="shared" si="4"/>
        <v>-95968.863000000012</v>
      </c>
      <c r="M118" s="12">
        <f t="shared" si="5"/>
        <v>-95792.581380000018</v>
      </c>
      <c r="N118" t="s">
        <v>29</v>
      </c>
      <c r="O118" t="s">
        <v>38</v>
      </c>
      <c r="P118" t="s">
        <v>12</v>
      </c>
      <c r="Q118" t="s">
        <v>27</v>
      </c>
      <c r="R118" t="s">
        <v>28</v>
      </c>
      <c r="S118">
        <v>1</v>
      </c>
      <c r="T118">
        <v>0</v>
      </c>
    </row>
    <row r="119" spans="1:20" x14ac:dyDescent="0.25">
      <c r="A119">
        <v>25041</v>
      </c>
      <c r="B119" s="1">
        <v>37047</v>
      </c>
      <c r="C119" s="1">
        <v>37257</v>
      </c>
      <c r="D119" t="s">
        <v>27</v>
      </c>
      <c r="E119" t="s">
        <v>28</v>
      </c>
      <c r="F119" s="10">
        <v>27508</v>
      </c>
      <c r="G119" s="10">
        <v>27457.47</v>
      </c>
      <c r="H119">
        <v>5.46</v>
      </c>
      <c r="I119" s="11">
        <v>2.68</v>
      </c>
      <c r="K119" s="9">
        <f t="shared" si="3"/>
        <v>73721.440000000002</v>
      </c>
      <c r="L119" s="12">
        <f t="shared" si="4"/>
        <v>-76472.239999999991</v>
      </c>
      <c r="M119" s="12">
        <f t="shared" si="5"/>
        <v>-76331.766600000003</v>
      </c>
      <c r="N119" t="s">
        <v>29</v>
      </c>
      <c r="O119" t="s">
        <v>38</v>
      </c>
      <c r="P119" t="s">
        <v>12</v>
      </c>
      <c r="Q119" t="s">
        <v>27</v>
      </c>
      <c r="R119" t="s">
        <v>28</v>
      </c>
      <c r="S119">
        <v>1</v>
      </c>
      <c r="T119">
        <v>0</v>
      </c>
    </row>
    <row r="120" spans="1:20" x14ac:dyDescent="0.25">
      <c r="A120">
        <v>25059</v>
      </c>
      <c r="B120" s="1">
        <v>37048</v>
      </c>
      <c r="C120" s="1">
        <v>37257</v>
      </c>
      <c r="D120" t="s">
        <v>27</v>
      </c>
      <c r="E120" t="s">
        <v>28</v>
      </c>
      <c r="F120" s="10">
        <v>204063</v>
      </c>
      <c r="G120" s="10">
        <v>203688.15</v>
      </c>
      <c r="H120">
        <v>4.8879999999999999</v>
      </c>
      <c r="I120" s="11">
        <v>2.68</v>
      </c>
      <c r="K120" s="9">
        <f t="shared" si="3"/>
        <v>546888.84000000008</v>
      </c>
      <c r="L120" s="12">
        <f t="shared" si="4"/>
        <v>-450571.10399999993</v>
      </c>
      <c r="M120" s="12">
        <f t="shared" si="5"/>
        <v>-449743.43519999995</v>
      </c>
      <c r="N120" t="s">
        <v>29</v>
      </c>
      <c r="O120" t="s">
        <v>38</v>
      </c>
      <c r="P120" t="s">
        <v>12</v>
      </c>
      <c r="Q120" t="s">
        <v>27</v>
      </c>
      <c r="R120" t="s">
        <v>28</v>
      </c>
      <c r="S120">
        <v>1</v>
      </c>
      <c r="T120">
        <v>0</v>
      </c>
    </row>
    <row r="121" spans="1:20" x14ac:dyDescent="0.25">
      <c r="A121">
        <v>25068</v>
      </c>
      <c r="B121" s="1">
        <v>37048</v>
      </c>
      <c r="C121" s="1">
        <v>37257</v>
      </c>
      <c r="D121" t="s">
        <v>27</v>
      </c>
      <c r="E121" t="s">
        <v>28</v>
      </c>
      <c r="F121" s="10">
        <v>19613</v>
      </c>
      <c r="G121" s="10">
        <v>19576.97</v>
      </c>
      <c r="H121">
        <v>4.0549999999999997</v>
      </c>
      <c r="I121" s="11">
        <v>2.68</v>
      </c>
      <c r="K121" s="9">
        <f t="shared" si="3"/>
        <v>52562.840000000004</v>
      </c>
      <c r="L121" s="12">
        <f t="shared" si="4"/>
        <v>-26967.874999999993</v>
      </c>
      <c r="M121" s="12">
        <f t="shared" si="5"/>
        <v>-26918.333749999994</v>
      </c>
      <c r="N121" t="s">
        <v>29</v>
      </c>
      <c r="O121" t="s">
        <v>38</v>
      </c>
      <c r="P121" t="s">
        <v>12</v>
      </c>
      <c r="Q121" t="s">
        <v>27</v>
      </c>
      <c r="R121" t="s">
        <v>28</v>
      </c>
      <c r="S121">
        <v>1</v>
      </c>
      <c r="T121">
        <v>0</v>
      </c>
    </row>
    <row r="122" spans="1:20" x14ac:dyDescent="0.25">
      <c r="A122">
        <v>25071</v>
      </c>
      <c r="B122" s="1">
        <v>37048</v>
      </c>
      <c r="C122" s="1">
        <v>37257</v>
      </c>
      <c r="D122" t="s">
        <v>27</v>
      </c>
      <c r="E122" t="s">
        <v>28</v>
      </c>
      <c r="F122" s="10">
        <v>50506</v>
      </c>
      <c r="G122" s="10">
        <v>50413.22</v>
      </c>
      <c r="H122">
        <v>5.3</v>
      </c>
      <c r="I122" s="11">
        <v>2.68</v>
      </c>
      <c r="K122" s="9">
        <f t="shared" si="3"/>
        <v>135356.08000000002</v>
      </c>
      <c r="L122" s="12">
        <f t="shared" si="4"/>
        <v>-132325.71999999997</v>
      </c>
      <c r="M122" s="12">
        <f t="shared" si="5"/>
        <v>-132082.63639999999</v>
      </c>
      <c r="N122" t="s">
        <v>29</v>
      </c>
      <c r="O122" t="s">
        <v>38</v>
      </c>
      <c r="P122" t="s">
        <v>12</v>
      </c>
      <c r="Q122" t="s">
        <v>27</v>
      </c>
      <c r="R122" t="s">
        <v>28</v>
      </c>
      <c r="S122">
        <v>1</v>
      </c>
      <c r="T122">
        <v>0</v>
      </c>
    </row>
    <row r="123" spans="1:20" x14ac:dyDescent="0.25">
      <c r="A123">
        <v>25181</v>
      </c>
      <c r="B123" s="1">
        <v>37055</v>
      </c>
      <c r="C123" s="1">
        <v>37257</v>
      </c>
      <c r="D123" t="s">
        <v>27</v>
      </c>
      <c r="E123" t="s">
        <v>28</v>
      </c>
      <c r="F123" s="10">
        <v>74476</v>
      </c>
      <c r="G123" s="10">
        <v>74339.19</v>
      </c>
      <c r="H123">
        <v>4.8150000000000004</v>
      </c>
      <c r="I123" s="11">
        <v>2.68</v>
      </c>
      <c r="K123" s="9">
        <f t="shared" si="3"/>
        <v>199595.68000000002</v>
      </c>
      <c r="L123" s="12">
        <f t="shared" si="4"/>
        <v>-159006.26</v>
      </c>
      <c r="M123" s="12">
        <f t="shared" si="5"/>
        <v>-158714.17065000001</v>
      </c>
      <c r="N123" t="s">
        <v>29</v>
      </c>
      <c r="O123" t="s">
        <v>38</v>
      </c>
      <c r="P123" t="s">
        <v>12</v>
      </c>
      <c r="Q123" t="s">
        <v>27</v>
      </c>
      <c r="R123" t="s">
        <v>28</v>
      </c>
      <c r="S123">
        <v>1</v>
      </c>
      <c r="T123">
        <v>0</v>
      </c>
    </row>
    <row r="124" spans="1:20" x14ac:dyDescent="0.25">
      <c r="A124">
        <v>25182</v>
      </c>
      <c r="B124" s="1">
        <v>37055</v>
      </c>
      <c r="C124" s="1">
        <v>37257</v>
      </c>
      <c r="D124" t="s">
        <v>27</v>
      </c>
      <c r="E124" t="s">
        <v>28</v>
      </c>
      <c r="F124" s="10">
        <v>119908</v>
      </c>
      <c r="G124" s="10">
        <v>119687.74</v>
      </c>
      <c r="H124">
        <v>4.8150000000000004</v>
      </c>
      <c r="I124" s="11">
        <v>2.68</v>
      </c>
      <c r="K124" s="9">
        <f t="shared" si="3"/>
        <v>321353.44</v>
      </c>
      <c r="L124" s="12">
        <f t="shared" si="4"/>
        <v>-256003.58000000002</v>
      </c>
      <c r="M124" s="12">
        <f t="shared" si="5"/>
        <v>-255533.32490000004</v>
      </c>
      <c r="N124" t="s">
        <v>29</v>
      </c>
      <c r="O124" t="s">
        <v>38</v>
      </c>
      <c r="P124" t="s">
        <v>12</v>
      </c>
      <c r="Q124" t="s">
        <v>27</v>
      </c>
      <c r="R124" t="s">
        <v>28</v>
      </c>
      <c r="S124">
        <v>1</v>
      </c>
      <c r="T124">
        <v>0</v>
      </c>
    </row>
    <row r="125" spans="1:20" x14ac:dyDescent="0.25">
      <c r="A125">
        <v>25183</v>
      </c>
      <c r="B125" s="1">
        <v>37055</v>
      </c>
      <c r="C125" s="1">
        <v>37257</v>
      </c>
      <c r="D125" t="s">
        <v>27</v>
      </c>
      <c r="E125" t="s">
        <v>28</v>
      </c>
      <c r="F125" s="10">
        <v>28756</v>
      </c>
      <c r="G125" s="10">
        <v>28703.18</v>
      </c>
      <c r="H125">
        <v>4.8150000000000004</v>
      </c>
      <c r="I125" s="11">
        <v>2.68</v>
      </c>
      <c r="K125" s="9">
        <f t="shared" si="3"/>
        <v>77066.080000000002</v>
      </c>
      <c r="L125" s="12">
        <f t="shared" si="4"/>
        <v>-61394.060000000005</v>
      </c>
      <c r="M125" s="12">
        <f t="shared" si="5"/>
        <v>-61281.289300000004</v>
      </c>
      <c r="N125" t="s">
        <v>29</v>
      </c>
      <c r="O125" t="s">
        <v>38</v>
      </c>
      <c r="P125" t="s">
        <v>12</v>
      </c>
      <c r="Q125" t="s">
        <v>27</v>
      </c>
      <c r="R125" t="s">
        <v>28</v>
      </c>
      <c r="S125">
        <v>1</v>
      </c>
      <c r="T125">
        <v>0</v>
      </c>
    </row>
    <row r="126" spans="1:20" x14ac:dyDescent="0.25">
      <c r="A126">
        <v>25184</v>
      </c>
      <c r="B126" s="1">
        <v>37055</v>
      </c>
      <c r="C126" s="1">
        <v>37257</v>
      </c>
      <c r="D126" t="s">
        <v>27</v>
      </c>
      <c r="E126" t="s">
        <v>28</v>
      </c>
      <c r="F126" s="10">
        <v>415</v>
      </c>
      <c r="G126" s="10">
        <v>414.24</v>
      </c>
      <c r="H126">
        <v>4.8150000000000004</v>
      </c>
      <c r="I126" s="11">
        <v>2.68</v>
      </c>
      <c r="K126" s="9">
        <f t="shared" si="3"/>
        <v>1112.2</v>
      </c>
      <c r="L126" s="12">
        <f t="shared" si="4"/>
        <v>-886.02500000000009</v>
      </c>
      <c r="M126" s="12">
        <f t="shared" si="5"/>
        <v>-884.40240000000017</v>
      </c>
      <c r="N126" t="s">
        <v>29</v>
      </c>
      <c r="O126" t="s">
        <v>38</v>
      </c>
      <c r="P126" t="s">
        <v>12</v>
      </c>
      <c r="Q126" t="s">
        <v>27</v>
      </c>
      <c r="R126" t="s">
        <v>28</v>
      </c>
      <c r="S126">
        <v>1</v>
      </c>
      <c r="T126">
        <v>0</v>
      </c>
    </row>
    <row r="127" spans="1:20" x14ac:dyDescent="0.25">
      <c r="A127">
        <v>25185</v>
      </c>
      <c r="B127" s="1">
        <v>37055</v>
      </c>
      <c r="C127" s="1">
        <v>37257</v>
      </c>
      <c r="D127" t="s">
        <v>27</v>
      </c>
      <c r="E127" t="s">
        <v>28</v>
      </c>
      <c r="F127" s="10">
        <v>647</v>
      </c>
      <c r="G127" s="10">
        <v>645.80999999999995</v>
      </c>
      <c r="H127">
        <v>4.8150000000000004</v>
      </c>
      <c r="I127" s="11">
        <v>2.68</v>
      </c>
      <c r="K127" s="9">
        <f t="shared" si="3"/>
        <v>1733.96</v>
      </c>
      <c r="L127" s="12">
        <f t="shared" si="4"/>
        <v>-1381.3450000000003</v>
      </c>
      <c r="M127" s="12">
        <f t="shared" si="5"/>
        <v>-1378.8043500000001</v>
      </c>
      <c r="N127" t="s">
        <v>29</v>
      </c>
      <c r="O127" t="s">
        <v>38</v>
      </c>
      <c r="P127" t="s">
        <v>12</v>
      </c>
      <c r="Q127" t="s">
        <v>27</v>
      </c>
      <c r="R127" t="s">
        <v>28</v>
      </c>
      <c r="S127">
        <v>1</v>
      </c>
      <c r="T127">
        <v>0</v>
      </c>
    </row>
    <row r="128" spans="1:20" x14ac:dyDescent="0.25">
      <c r="A128">
        <v>25296</v>
      </c>
      <c r="B128" s="1">
        <v>37063</v>
      </c>
      <c r="C128" s="1">
        <v>37257</v>
      </c>
      <c r="D128" t="s">
        <v>27</v>
      </c>
      <c r="E128" t="s">
        <v>28</v>
      </c>
      <c r="F128" s="10">
        <v>340000</v>
      </c>
      <c r="G128" s="10">
        <v>339375.44</v>
      </c>
      <c r="H128">
        <v>4.3944999999999999</v>
      </c>
      <c r="I128" s="11">
        <v>2.68</v>
      </c>
      <c r="K128" s="9">
        <f t="shared" si="3"/>
        <v>911200</v>
      </c>
      <c r="L128" s="12">
        <f t="shared" si="4"/>
        <v>-582929.99999999988</v>
      </c>
      <c r="M128" s="12">
        <f t="shared" si="5"/>
        <v>-581859.19187999994</v>
      </c>
      <c r="N128" t="s">
        <v>29</v>
      </c>
      <c r="O128" t="s">
        <v>38</v>
      </c>
      <c r="P128" t="s">
        <v>12</v>
      </c>
      <c r="Q128" t="s">
        <v>27</v>
      </c>
      <c r="R128" t="s">
        <v>28</v>
      </c>
      <c r="S128">
        <v>1</v>
      </c>
      <c r="T128">
        <v>0</v>
      </c>
    </row>
    <row r="129" spans="1:20" x14ac:dyDescent="0.25">
      <c r="A129">
        <v>26646</v>
      </c>
      <c r="B129" s="1">
        <v>37081</v>
      </c>
      <c r="C129" s="1">
        <v>37257</v>
      </c>
      <c r="D129" t="s">
        <v>27</v>
      </c>
      <c r="E129" t="s">
        <v>28</v>
      </c>
      <c r="F129" s="10">
        <v>75900</v>
      </c>
      <c r="G129" s="10">
        <v>75760.58</v>
      </c>
      <c r="H129">
        <v>4.056</v>
      </c>
      <c r="I129" s="11">
        <v>2.68</v>
      </c>
      <c r="K129" s="9">
        <f t="shared" si="3"/>
        <v>203412</v>
      </c>
      <c r="L129" s="12">
        <f t="shared" si="4"/>
        <v>-104438.39999999999</v>
      </c>
      <c r="M129" s="12">
        <f t="shared" si="5"/>
        <v>-104246.55807999999</v>
      </c>
      <c r="N129" t="s">
        <v>29</v>
      </c>
      <c r="O129" t="s">
        <v>38</v>
      </c>
      <c r="P129" t="s">
        <v>12</v>
      </c>
      <c r="Q129" t="s">
        <v>27</v>
      </c>
      <c r="R129" t="s">
        <v>28</v>
      </c>
      <c r="S129">
        <v>1</v>
      </c>
      <c r="T129">
        <v>0</v>
      </c>
    </row>
    <row r="130" spans="1:20" x14ac:dyDescent="0.25">
      <c r="A130">
        <v>26703</v>
      </c>
      <c r="B130" s="1">
        <v>37085</v>
      </c>
      <c r="C130" s="1">
        <v>37257</v>
      </c>
      <c r="D130" t="s">
        <v>27</v>
      </c>
      <c r="E130" t="s">
        <v>28</v>
      </c>
      <c r="F130" s="10">
        <v>70000</v>
      </c>
      <c r="G130" s="10">
        <v>69871.41</v>
      </c>
      <c r="H130">
        <v>3.75</v>
      </c>
      <c r="I130" s="11">
        <v>2.68</v>
      </c>
      <c r="K130" s="9">
        <f t="shared" ref="K130:K193" si="6">F130*I130</f>
        <v>187600</v>
      </c>
      <c r="L130" s="12">
        <f t="shared" ref="L130:L193" si="7">(+I130-H130)*F130</f>
        <v>-74899.999999999985</v>
      </c>
      <c r="M130" s="12">
        <f t="shared" ref="M130:M193" si="8">(+I130-H130)*G130</f>
        <v>-74762.408699999985</v>
      </c>
      <c r="N130" t="s">
        <v>29</v>
      </c>
      <c r="O130" t="s">
        <v>38</v>
      </c>
      <c r="P130" t="s">
        <v>12</v>
      </c>
      <c r="Q130" t="s">
        <v>27</v>
      </c>
      <c r="R130" t="s">
        <v>28</v>
      </c>
      <c r="S130">
        <v>1</v>
      </c>
      <c r="T130">
        <v>0</v>
      </c>
    </row>
    <row r="131" spans="1:20" x14ac:dyDescent="0.25">
      <c r="A131">
        <v>26732</v>
      </c>
      <c r="B131" s="1">
        <v>37088</v>
      </c>
      <c r="C131" s="1">
        <v>37257</v>
      </c>
      <c r="D131" t="s">
        <v>27</v>
      </c>
      <c r="E131" t="s">
        <v>28</v>
      </c>
      <c r="F131" s="10">
        <v>202000</v>
      </c>
      <c r="G131" s="10">
        <v>201628.94</v>
      </c>
      <c r="H131">
        <v>3.6549999999999998</v>
      </c>
      <c r="I131" s="11">
        <v>2.68</v>
      </c>
      <c r="K131" s="9">
        <f t="shared" si="6"/>
        <v>541360</v>
      </c>
      <c r="L131" s="12">
        <f t="shared" si="7"/>
        <v>-196949.99999999994</v>
      </c>
      <c r="M131" s="12">
        <f t="shared" si="8"/>
        <v>-196588.21649999992</v>
      </c>
      <c r="N131" t="s">
        <v>29</v>
      </c>
      <c r="O131" t="s">
        <v>38</v>
      </c>
      <c r="P131" t="s">
        <v>12</v>
      </c>
      <c r="Q131" t="s">
        <v>27</v>
      </c>
      <c r="R131" t="s">
        <v>28</v>
      </c>
      <c r="S131">
        <v>1</v>
      </c>
      <c r="T131">
        <v>0</v>
      </c>
    </row>
    <row r="132" spans="1:20" x14ac:dyDescent="0.25">
      <c r="A132">
        <v>26849</v>
      </c>
      <c r="B132" s="1">
        <v>37098</v>
      </c>
      <c r="C132" s="1">
        <v>37257</v>
      </c>
      <c r="D132" t="s">
        <v>27</v>
      </c>
      <c r="E132" t="s">
        <v>28</v>
      </c>
      <c r="F132" s="10">
        <v>14970</v>
      </c>
      <c r="G132" s="10">
        <v>14942.5</v>
      </c>
      <c r="H132">
        <v>3.96</v>
      </c>
      <c r="I132" s="11">
        <v>2.68</v>
      </c>
      <c r="K132" s="9">
        <f t="shared" si="6"/>
        <v>40119.600000000006</v>
      </c>
      <c r="L132" s="12">
        <f t="shared" si="7"/>
        <v>-19161.599999999999</v>
      </c>
      <c r="M132" s="12">
        <f t="shared" si="8"/>
        <v>-19126.399999999998</v>
      </c>
      <c r="N132" t="s">
        <v>29</v>
      </c>
      <c r="O132" t="s">
        <v>38</v>
      </c>
      <c r="P132" t="s">
        <v>12</v>
      </c>
      <c r="Q132" t="s">
        <v>27</v>
      </c>
      <c r="R132" t="s">
        <v>28</v>
      </c>
      <c r="S132">
        <v>1</v>
      </c>
      <c r="T132">
        <v>0</v>
      </c>
    </row>
    <row r="133" spans="1:20" x14ac:dyDescent="0.25">
      <c r="A133">
        <v>26890</v>
      </c>
      <c r="B133" s="1">
        <v>37102</v>
      </c>
      <c r="C133" s="1">
        <v>37257</v>
      </c>
      <c r="D133" t="s">
        <v>27</v>
      </c>
      <c r="E133" t="s">
        <v>28</v>
      </c>
      <c r="F133" s="10">
        <v>155000</v>
      </c>
      <c r="G133" s="10">
        <v>154715.28</v>
      </c>
      <c r="H133">
        <v>3.835</v>
      </c>
      <c r="I133" s="11">
        <v>2.68</v>
      </c>
      <c r="K133" s="9">
        <f t="shared" si="6"/>
        <v>415400</v>
      </c>
      <c r="L133" s="12">
        <f t="shared" si="7"/>
        <v>-179024.99999999997</v>
      </c>
      <c r="M133" s="12">
        <f t="shared" si="8"/>
        <v>-178696.14839999998</v>
      </c>
      <c r="N133" t="s">
        <v>29</v>
      </c>
      <c r="O133" t="s">
        <v>38</v>
      </c>
      <c r="P133" t="s">
        <v>12</v>
      </c>
      <c r="Q133" t="s">
        <v>27</v>
      </c>
      <c r="R133" t="s">
        <v>28</v>
      </c>
      <c r="S133">
        <v>1</v>
      </c>
      <c r="T133">
        <v>0</v>
      </c>
    </row>
    <row r="134" spans="1:20" x14ac:dyDescent="0.25">
      <c r="A134">
        <v>26896</v>
      </c>
      <c r="B134" s="1">
        <v>37102</v>
      </c>
      <c r="C134" s="1">
        <v>37257</v>
      </c>
      <c r="D134" t="s">
        <v>27</v>
      </c>
      <c r="E134" t="s">
        <v>28</v>
      </c>
      <c r="F134" s="10">
        <v>77500</v>
      </c>
      <c r="G134" s="10">
        <v>77357.64</v>
      </c>
      <c r="H134">
        <v>3.875</v>
      </c>
      <c r="I134" s="11">
        <v>2.68</v>
      </c>
      <c r="K134" s="9">
        <f t="shared" si="6"/>
        <v>207700</v>
      </c>
      <c r="L134" s="12">
        <f t="shared" si="7"/>
        <v>-92612.499999999985</v>
      </c>
      <c r="M134" s="12">
        <f t="shared" si="8"/>
        <v>-92442.379799999981</v>
      </c>
      <c r="N134" t="s">
        <v>29</v>
      </c>
      <c r="O134" t="s">
        <v>38</v>
      </c>
      <c r="P134" t="s">
        <v>12</v>
      </c>
      <c r="Q134" t="s">
        <v>27</v>
      </c>
      <c r="R134" t="s">
        <v>28</v>
      </c>
      <c r="S134">
        <v>1</v>
      </c>
      <c r="T134">
        <v>0</v>
      </c>
    </row>
    <row r="135" spans="1:20" x14ac:dyDescent="0.25">
      <c r="A135">
        <v>26901</v>
      </c>
      <c r="B135" s="1">
        <v>37102</v>
      </c>
      <c r="C135" s="1">
        <v>37257</v>
      </c>
      <c r="D135" t="s">
        <v>27</v>
      </c>
      <c r="E135" t="s">
        <v>28</v>
      </c>
      <c r="F135" s="10">
        <v>155000</v>
      </c>
      <c r="G135" s="10">
        <v>154715.28</v>
      </c>
      <c r="H135">
        <v>3.84</v>
      </c>
      <c r="I135" s="11">
        <v>2.68</v>
      </c>
      <c r="K135" s="9">
        <f t="shared" si="6"/>
        <v>415400</v>
      </c>
      <c r="L135" s="12">
        <f t="shared" si="7"/>
        <v>-179799.99999999994</v>
      </c>
      <c r="M135" s="12">
        <f t="shared" si="8"/>
        <v>-179469.72479999994</v>
      </c>
      <c r="N135" t="s">
        <v>29</v>
      </c>
      <c r="O135" t="s">
        <v>38</v>
      </c>
      <c r="P135" t="s">
        <v>12</v>
      </c>
      <c r="Q135" t="s">
        <v>27</v>
      </c>
      <c r="R135" t="s">
        <v>28</v>
      </c>
      <c r="S135">
        <v>1</v>
      </c>
      <c r="T135">
        <v>0</v>
      </c>
    </row>
    <row r="136" spans="1:20" x14ac:dyDescent="0.25">
      <c r="A136">
        <v>26904</v>
      </c>
      <c r="B136" s="1">
        <v>37103</v>
      </c>
      <c r="C136" s="1">
        <v>37257</v>
      </c>
      <c r="D136" t="s">
        <v>27</v>
      </c>
      <c r="E136" t="s">
        <v>28</v>
      </c>
      <c r="F136" s="10">
        <v>10000</v>
      </c>
      <c r="G136" s="10">
        <v>9981.6299999999992</v>
      </c>
      <c r="H136">
        <v>4.093</v>
      </c>
      <c r="I136" s="11">
        <v>2.68</v>
      </c>
      <c r="K136" s="9">
        <f t="shared" si="6"/>
        <v>26800</v>
      </c>
      <c r="L136" s="12">
        <f t="shared" si="7"/>
        <v>-14129.999999999998</v>
      </c>
      <c r="M136" s="12">
        <f t="shared" si="8"/>
        <v>-14104.043189999997</v>
      </c>
      <c r="N136" t="s">
        <v>29</v>
      </c>
      <c r="O136" t="s">
        <v>38</v>
      </c>
      <c r="P136" t="s">
        <v>12</v>
      </c>
      <c r="Q136" t="s">
        <v>27</v>
      </c>
      <c r="R136" t="s">
        <v>28</v>
      </c>
      <c r="S136">
        <v>1</v>
      </c>
      <c r="T136">
        <v>0</v>
      </c>
    </row>
    <row r="137" spans="1:20" x14ac:dyDescent="0.25">
      <c r="A137">
        <v>27127</v>
      </c>
      <c r="B137" s="1">
        <v>37118</v>
      </c>
      <c r="C137" s="1">
        <v>37257</v>
      </c>
      <c r="D137" t="s">
        <v>27</v>
      </c>
      <c r="E137" t="s">
        <v>28</v>
      </c>
      <c r="F137" s="10">
        <v>264000</v>
      </c>
      <c r="G137" s="10">
        <v>263515.05</v>
      </c>
      <c r="H137">
        <v>3.8290000000000002</v>
      </c>
      <c r="I137" s="11">
        <v>2.68</v>
      </c>
      <c r="K137" s="9">
        <f t="shared" si="6"/>
        <v>707520</v>
      </c>
      <c r="L137" s="12">
        <f t="shared" si="7"/>
        <v>-303336</v>
      </c>
      <c r="M137" s="12">
        <f t="shared" si="8"/>
        <v>-302778.79245000001</v>
      </c>
      <c r="N137" t="s">
        <v>29</v>
      </c>
      <c r="O137" t="s">
        <v>38</v>
      </c>
      <c r="P137" t="s">
        <v>12</v>
      </c>
      <c r="Q137" t="s">
        <v>27</v>
      </c>
      <c r="R137" t="s">
        <v>28</v>
      </c>
      <c r="S137">
        <v>1</v>
      </c>
      <c r="T137">
        <v>0</v>
      </c>
    </row>
    <row r="138" spans="1:20" x14ac:dyDescent="0.25">
      <c r="A138">
        <v>27131</v>
      </c>
      <c r="B138" s="1">
        <v>37118</v>
      </c>
      <c r="C138" s="1">
        <v>37257</v>
      </c>
      <c r="D138" t="s">
        <v>27</v>
      </c>
      <c r="E138" t="s">
        <v>28</v>
      </c>
      <c r="F138" s="10">
        <v>17500</v>
      </c>
      <c r="G138" s="10">
        <v>17467.849999999999</v>
      </c>
      <c r="H138">
        <v>3.8290000000000002</v>
      </c>
      <c r="I138" s="11">
        <v>2.68</v>
      </c>
      <c r="K138" s="9">
        <f t="shared" si="6"/>
        <v>46900</v>
      </c>
      <c r="L138" s="12">
        <f t="shared" si="7"/>
        <v>-20107.5</v>
      </c>
      <c r="M138" s="12">
        <f t="shared" si="8"/>
        <v>-20070.559649999999</v>
      </c>
      <c r="N138" t="s">
        <v>29</v>
      </c>
      <c r="O138" t="s">
        <v>38</v>
      </c>
      <c r="P138" t="s">
        <v>12</v>
      </c>
      <c r="Q138" t="s">
        <v>27</v>
      </c>
      <c r="R138" t="s">
        <v>28</v>
      </c>
      <c r="S138">
        <v>1</v>
      </c>
      <c r="T138">
        <v>0</v>
      </c>
    </row>
    <row r="139" spans="1:20" x14ac:dyDescent="0.25">
      <c r="A139">
        <v>28056</v>
      </c>
      <c r="B139" s="1">
        <v>37144</v>
      </c>
      <c r="C139" s="1">
        <v>37257</v>
      </c>
      <c r="D139" t="s">
        <v>27</v>
      </c>
      <c r="E139" t="s">
        <v>28</v>
      </c>
      <c r="F139" s="10">
        <v>10000</v>
      </c>
      <c r="G139" s="10">
        <v>9981.6299999999992</v>
      </c>
      <c r="H139">
        <v>5.9050000000000002</v>
      </c>
      <c r="I139" s="11">
        <v>2.68</v>
      </c>
      <c r="K139" s="9">
        <f t="shared" si="6"/>
        <v>26800</v>
      </c>
      <c r="L139" s="12">
        <f t="shared" si="7"/>
        <v>-32250</v>
      </c>
      <c r="M139" s="12">
        <f t="shared" si="8"/>
        <v>-32190.756749999997</v>
      </c>
      <c r="N139" t="s">
        <v>29</v>
      </c>
      <c r="O139" t="s">
        <v>38</v>
      </c>
      <c r="P139" t="s">
        <v>12</v>
      </c>
      <c r="Q139" t="s">
        <v>27</v>
      </c>
      <c r="R139" t="s">
        <v>28</v>
      </c>
      <c r="S139">
        <v>1</v>
      </c>
      <c r="T139">
        <v>0</v>
      </c>
    </row>
    <row r="140" spans="1:20" x14ac:dyDescent="0.25">
      <c r="A140">
        <v>28058</v>
      </c>
      <c r="B140" s="1">
        <v>37144</v>
      </c>
      <c r="C140" s="1">
        <v>37257</v>
      </c>
      <c r="D140" t="s">
        <v>27</v>
      </c>
      <c r="E140" t="s">
        <v>28</v>
      </c>
      <c r="F140" s="10">
        <v>303237</v>
      </c>
      <c r="G140" s="10">
        <v>302679.96999999997</v>
      </c>
      <c r="H140">
        <v>3.9691000000000001</v>
      </c>
      <c r="I140" s="11">
        <v>2.68</v>
      </c>
      <c r="K140" s="9">
        <f t="shared" si="6"/>
        <v>812675.16</v>
      </c>
      <c r="L140" s="12">
        <f t="shared" si="7"/>
        <v>-390902.81669999997</v>
      </c>
      <c r="M140" s="12">
        <f t="shared" si="8"/>
        <v>-390184.74932699994</v>
      </c>
      <c r="N140" t="s">
        <v>29</v>
      </c>
      <c r="O140" t="s">
        <v>38</v>
      </c>
      <c r="P140" t="s">
        <v>12</v>
      </c>
      <c r="Q140" t="s">
        <v>27</v>
      </c>
      <c r="R140" t="s">
        <v>28</v>
      </c>
      <c r="S140">
        <v>1</v>
      </c>
      <c r="T140">
        <v>0</v>
      </c>
    </row>
    <row r="141" spans="1:20" x14ac:dyDescent="0.25">
      <c r="A141">
        <v>28087</v>
      </c>
      <c r="B141" s="1">
        <v>37152</v>
      </c>
      <c r="C141" s="1">
        <v>37257</v>
      </c>
      <c r="D141" t="s">
        <v>27</v>
      </c>
      <c r="E141" t="s">
        <v>28</v>
      </c>
      <c r="F141" s="10">
        <v>193932</v>
      </c>
      <c r="G141" s="10">
        <v>193575.76</v>
      </c>
      <c r="H141">
        <v>3.14</v>
      </c>
      <c r="I141" s="11">
        <v>2.68</v>
      </c>
      <c r="K141" s="9">
        <f t="shared" si="6"/>
        <v>519737.76</v>
      </c>
      <c r="L141" s="12">
        <f t="shared" si="7"/>
        <v>-89208.719999999987</v>
      </c>
      <c r="M141" s="12">
        <f t="shared" si="8"/>
        <v>-89044.849600000001</v>
      </c>
      <c r="N141" t="s">
        <v>29</v>
      </c>
      <c r="O141" t="s">
        <v>38</v>
      </c>
      <c r="P141" t="s">
        <v>12</v>
      </c>
      <c r="Q141" t="s">
        <v>27</v>
      </c>
      <c r="R141" t="s">
        <v>28</v>
      </c>
      <c r="S141">
        <v>1</v>
      </c>
      <c r="T141">
        <v>0</v>
      </c>
    </row>
    <row r="142" spans="1:20" x14ac:dyDescent="0.25">
      <c r="A142">
        <v>28089</v>
      </c>
      <c r="B142" s="1">
        <v>37152</v>
      </c>
      <c r="C142" s="1">
        <v>37257</v>
      </c>
      <c r="D142" t="s">
        <v>27</v>
      </c>
      <c r="E142" t="s">
        <v>28</v>
      </c>
      <c r="F142" s="10">
        <v>11000</v>
      </c>
      <c r="G142" s="10">
        <v>10979.79</v>
      </c>
      <c r="H142">
        <v>3.14</v>
      </c>
      <c r="I142" s="11">
        <v>2.68</v>
      </c>
      <c r="K142" s="9">
        <f t="shared" si="6"/>
        <v>29480</v>
      </c>
      <c r="L142" s="12">
        <f t="shared" si="7"/>
        <v>-5060</v>
      </c>
      <c r="M142" s="12">
        <f t="shared" si="8"/>
        <v>-5050.7034000000003</v>
      </c>
      <c r="N142" t="s">
        <v>29</v>
      </c>
      <c r="O142" t="s">
        <v>38</v>
      </c>
      <c r="P142" t="s">
        <v>12</v>
      </c>
      <c r="Q142" t="s">
        <v>27</v>
      </c>
      <c r="R142" t="s">
        <v>28</v>
      </c>
      <c r="S142">
        <v>1</v>
      </c>
      <c r="T142">
        <v>0</v>
      </c>
    </row>
    <row r="143" spans="1:20" x14ac:dyDescent="0.25">
      <c r="A143">
        <v>28091</v>
      </c>
      <c r="B143" s="1">
        <v>37152</v>
      </c>
      <c r="C143" s="1">
        <v>37257</v>
      </c>
      <c r="D143" t="s">
        <v>27</v>
      </c>
      <c r="E143" t="s">
        <v>28</v>
      </c>
      <c r="F143" s="10">
        <v>174052</v>
      </c>
      <c r="G143" s="10">
        <v>173732.28</v>
      </c>
      <c r="H143">
        <v>3.14</v>
      </c>
      <c r="I143" s="11">
        <v>2.68</v>
      </c>
      <c r="K143" s="9">
        <f t="shared" si="6"/>
        <v>466459.36000000004</v>
      </c>
      <c r="L143" s="12">
        <f t="shared" si="7"/>
        <v>-80063.92</v>
      </c>
      <c r="M143" s="12">
        <f t="shared" si="8"/>
        <v>-79916.848799999992</v>
      </c>
      <c r="N143" t="s">
        <v>29</v>
      </c>
      <c r="O143" t="s">
        <v>38</v>
      </c>
      <c r="P143" t="s">
        <v>12</v>
      </c>
      <c r="Q143" t="s">
        <v>27</v>
      </c>
      <c r="R143" t="s">
        <v>28</v>
      </c>
      <c r="S143">
        <v>1</v>
      </c>
      <c r="T143">
        <v>0</v>
      </c>
    </row>
    <row r="144" spans="1:20" x14ac:dyDescent="0.25">
      <c r="A144">
        <v>28112</v>
      </c>
      <c r="B144" s="1">
        <v>37152</v>
      </c>
      <c r="C144" s="1">
        <v>37257</v>
      </c>
      <c r="D144" t="s">
        <v>27</v>
      </c>
      <c r="E144" t="s">
        <v>28</v>
      </c>
      <c r="F144" s="10">
        <v>423714</v>
      </c>
      <c r="G144" s="10">
        <v>422935.67</v>
      </c>
      <c r="H144">
        <v>3.9380000000000002</v>
      </c>
      <c r="I144" s="11">
        <v>2.68</v>
      </c>
      <c r="K144" s="9">
        <f t="shared" si="6"/>
        <v>1135553.52</v>
      </c>
      <c r="L144" s="12">
        <f t="shared" si="7"/>
        <v>-533032.21200000006</v>
      </c>
      <c r="M144" s="12">
        <f t="shared" si="8"/>
        <v>-532053.07285999996</v>
      </c>
      <c r="N144" t="s">
        <v>29</v>
      </c>
      <c r="O144" t="s">
        <v>38</v>
      </c>
      <c r="P144" t="s">
        <v>12</v>
      </c>
      <c r="Q144" t="s">
        <v>27</v>
      </c>
      <c r="R144" t="s">
        <v>28</v>
      </c>
      <c r="S144">
        <v>1</v>
      </c>
      <c r="T144">
        <v>0</v>
      </c>
    </row>
    <row r="145" spans="1:20" x14ac:dyDescent="0.25">
      <c r="A145">
        <v>28134</v>
      </c>
      <c r="B145" s="1">
        <v>37153</v>
      </c>
      <c r="C145" s="1">
        <v>37257</v>
      </c>
      <c r="D145" t="s">
        <v>27</v>
      </c>
      <c r="E145" t="s">
        <v>28</v>
      </c>
      <c r="F145" s="10">
        <v>191001</v>
      </c>
      <c r="G145" s="10">
        <v>190650.14</v>
      </c>
      <c r="H145">
        <v>3.714</v>
      </c>
      <c r="I145" s="11">
        <v>2.68</v>
      </c>
      <c r="K145" s="9">
        <f t="shared" si="6"/>
        <v>511882.68000000005</v>
      </c>
      <c r="L145" s="12">
        <f t="shared" si="7"/>
        <v>-197495.03399999996</v>
      </c>
      <c r="M145" s="12">
        <f t="shared" si="8"/>
        <v>-197132.24475999997</v>
      </c>
      <c r="N145" t="s">
        <v>29</v>
      </c>
      <c r="O145" t="s">
        <v>38</v>
      </c>
      <c r="P145" t="s">
        <v>12</v>
      </c>
      <c r="Q145" t="s">
        <v>27</v>
      </c>
      <c r="R145" t="s">
        <v>28</v>
      </c>
      <c r="S145">
        <v>1</v>
      </c>
      <c r="T145">
        <v>0</v>
      </c>
    </row>
    <row r="146" spans="1:20" x14ac:dyDescent="0.25">
      <c r="A146">
        <v>28136</v>
      </c>
      <c r="B146" s="1">
        <v>37153</v>
      </c>
      <c r="C146" s="1">
        <v>37257</v>
      </c>
      <c r="D146" t="s">
        <v>27</v>
      </c>
      <c r="E146" t="s">
        <v>28</v>
      </c>
      <c r="F146" s="10">
        <v>6650</v>
      </c>
      <c r="G146" s="10">
        <v>6637.78</v>
      </c>
      <c r="H146">
        <v>3.2480000000000002</v>
      </c>
      <c r="I146" s="11">
        <v>2.68</v>
      </c>
      <c r="K146" s="9">
        <f t="shared" si="6"/>
        <v>17822</v>
      </c>
      <c r="L146" s="12">
        <f t="shared" si="7"/>
        <v>-3777.2000000000003</v>
      </c>
      <c r="M146" s="12">
        <f t="shared" si="8"/>
        <v>-3770.2590400000004</v>
      </c>
      <c r="N146" t="s">
        <v>29</v>
      </c>
      <c r="O146" t="s">
        <v>38</v>
      </c>
      <c r="P146" t="s">
        <v>12</v>
      </c>
      <c r="Q146" t="s">
        <v>27</v>
      </c>
      <c r="R146" t="s">
        <v>28</v>
      </c>
      <c r="S146">
        <v>1</v>
      </c>
      <c r="T146">
        <v>0</v>
      </c>
    </row>
    <row r="147" spans="1:20" x14ac:dyDescent="0.25">
      <c r="A147">
        <v>28137</v>
      </c>
      <c r="B147" s="1">
        <v>37153</v>
      </c>
      <c r="C147" s="1">
        <v>37257</v>
      </c>
      <c r="D147" t="s">
        <v>27</v>
      </c>
      <c r="E147" t="s">
        <v>28</v>
      </c>
      <c r="F147" s="10">
        <v>34904</v>
      </c>
      <c r="G147" s="10">
        <v>34839.879999999997</v>
      </c>
      <c r="H147">
        <v>3.2480000000000002</v>
      </c>
      <c r="I147" s="11">
        <v>2.68</v>
      </c>
      <c r="K147" s="9">
        <f t="shared" si="6"/>
        <v>93542.720000000001</v>
      </c>
      <c r="L147" s="12">
        <f t="shared" si="7"/>
        <v>-19825.472000000002</v>
      </c>
      <c r="M147" s="12">
        <f t="shared" si="8"/>
        <v>-19789.05184</v>
      </c>
      <c r="N147" t="s">
        <v>29</v>
      </c>
      <c r="O147" t="s">
        <v>38</v>
      </c>
      <c r="P147" t="s">
        <v>12</v>
      </c>
      <c r="Q147" t="s">
        <v>27</v>
      </c>
      <c r="R147" t="s">
        <v>28</v>
      </c>
      <c r="S147">
        <v>1</v>
      </c>
      <c r="T147">
        <v>0</v>
      </c>
    </row>
    <row r="148" spans="1:20" x14ac:dyDescent="0.25">
      <c r="A148">
        <v>28140</v>
      </c>
      <c r="B148" s="1">
        <v>37153</v>
      </c>
      <c r="C148" s="1">
        <v>37257</v>
      </c>
      <c r="D148" t="s">
        <v>27</v>
      </c>
      <c r="E148" t="s">
        <v>28</v>
      </c>
      <c r="F148" s="10">
        <v>398352</v>
      </c>
      <c r="G148" s="10">
        <v>397620.25</v>
      </c>
      <c r="H148">
        <v>3.2480000000000002</v>
      </c>
      <c r="I148" s="11">
        <v>2.68</v>
      </c>
      <c r="K148" s="9">
        <f t="shared" si="6"/>
        <v>1067583.3600000001</v>
      </c>
      <c r="L148" s="12">
        <f t="shared" si="7"/>
        <v>-226263.93600000002</v>
      </c>
      <c r="M148" s="12">
        <f t="shared" si="8"/>
        <v>-225848.30200000003</v>
      </c>
      <c r="N148" t="s">
        <v>29</v>
      </c>
      <c r="O148" t="s">
        <v>38</v>
      </c>
      <c r="P148" t="s">
        <v>12</v>
      </c>
      <c r="Q148" t="s">
        <v>27</v>
      </c>
      <c r="R148" t="s">
        <v>28</v>
      </c>
      <c r="S148">
        <v>1</v>
      </c>
      <c r="T148">
        <v>0</v>
      </c>
    </row>
    <row r="149" spans="1:20" x14ac:dyDescent="0.25">
      <c r="A149">
        <v>28141</v>
      </c>
      <c r="B149" s="1">
        <v>37153</v>
      </c>
      <c r="C149" s="1">
        <v>37257</v>
      </c>
      <c r="D149" t="s">
        <v>27</v>
      </c>
      <c r="E149" t="s">
        <v>28</v>
      </c>
      <c r="F149" s="10">
        <v>50150</v>
      </c>
      <c r="G149" s="10">
        <v>50057.88</v>
      </c>
      <c r="H149">
        <v>3.2480000000000002</v>
      </c>
      <c r="I149" s="11">
        <v>2.68</v>
      </c>
      <c r="K149" s="9">
        <f t="shared" si="6"/>
        <v>134402</v>
      </c>
      <c r="L149" s="12">
        <f t="shared" si="7"/>
        <v>-28485.200000000004</v>
      </c>
      <c r="M149" s="12">
        <f t="shared" si="8"/>
        <v>-28432.875840000001</v>
      </c>
      <c r="N149" t="s">
        <v>29</v>
      </c>
      <c r="O149" t="s">
        <v>38</v>
      </c>
      <c r="P149" t="s">
        <v>12</v>
      </c>
      <c r="Q149" t="s">
        <v>27</v>
      </c>
      <c r="R149" t="s">
        <v>28</v>
      </c>
      <c r="S149">
        <v>1</v>
      </c>
      <c r="T149">
        <v>0</v>
      </c>
    </row>
    <row r="150" spans="1:20" x14ac:dyDescent="0.25">
      <c r="A150">
        <v>28142</v>
      </c>
      <c r="B150" s="1">
        <v>37153</v>
      </c>
      <c r="C150" s="1">
        <v>37257</v>
      </c>
      <c r="D150" t="s">
        <v>27</v>
      </c>
      <c r="E150" t="s">
        <v>28</v>
      </c>
      <c r="F150" s="10">
        <v>94118</v>
      </c>
      <c r="G150" s="10">
        <v>93945.11</v>
      </c>
      <c r="H150">
        <v>3.2480000000000002</v>
      </c>
      <c r="I150" s="11">
        <v>2.68</v>
      </c>
      <c r="K150" s="9">
        <f t="shared" si="6"/>
        <v>252236.24000000002</v>
      </c>
      <c r="L150" s="12">
        <f t="shared" si="7"/>
        <v>-53459.024000000005</v>
      </c>
      <c r="M150" s="12">
        <f t="shared" si="8"/>
        <v>-53360.822480000003</v>
      </c>
      <c r="N150" t="s">
        <v>29</v>
      </c>
      <c r="O150" t="s">
        <v>38</v>
      </c>
      <c r="P150" t="s">
        <v>12</v>
      </c>
      <c r="Q150" t="s">
        <v>27</v>
      </c>
      <c r="R150" t="s">
        <v>28</v>
      </c>
      <c r="S150">
        <v>1</v>
      </c>
      <c r="T150">
        <v>0</v>
      </c>
    </row>
    <row r="151" spans="1:20" x14ac:dyDescent="0.25">
      <c r="A151">
        <v>28143</v>
      </c>
      <c r="B151" s="1">
        <v>37153</v>
      </c>
      <c r="C151" s="1">
        <v>37257</v>
      </c>
      <c r="D151" t="s">
        <v>27</v>
      </c>
      <c r="E151" t="s">
        <v>28</v>
      </c>
      <c r="F151" s="10">
        <v>37906</v>
      </c>
      <c r="G151" s="10">
        <v>37836.370000000003</v>
      </c>
      <c r="H151">
        <v>3.2480000000000002</v>
      </c>
      <c r="I151" s="11">
        <v>2.68</v>
      </c>
      <c r="K151" s="9">
        <f t="shared" si="6"/>
        <v>101588.08</v>
      </c>
      <c r="L151" s="12">
        <f t="shared" si="7"/>
        <v>-21530.608000000004</v>
      </c>
      <c r="M151" s="12">
        <f t="shared" si="8"/>
        <v>-21491.058160000004</v>
      </c>
      <c r="N151" t="s">
        <v>29</v>
      </c>
      <c r="O151" t="s">
        <v>38</v>
      </c>
      <c r="P151" t="s">
        <v>12</v>
      </c>
      <c r="Q151" t="s">
        <v>27</v>
      </c>
      <c r="R151" t="s">
        <v>28</v>
      </c>
      <c r="S151">
        <v>1</v>
      </c>
      <c r="T151">
        <v>0</v>
      </c>
    </row>
    <row r="152" spans="1:20" x14ac:dyDescent="0.25">
      <c r="A152">
        <v>28333</v>
      </c>
      <c r="B152" s="1">
        <v>37161</v>
      </c>
      <c r="C152" s="1">
        <v>37257</v>
      </c>
      <c r="D152" t="s">
        <v>27</v>
      </c>
      <c r="E152" t="s">
        <v>28</v>
      </c>
      <c r="F152" s="10">
        <v>289080</v>
      </c>
      <c r="G152" s="10">
        <v>288548.98</v>
      </c>
      <c r="H152">
        <v>2.9470000000000001</v>
      </c>
      <c r="I152" s="11">
        <v>2.68</v>
      </c>
      <c r="K152" s="9">
        <f t="shared" si="6"/>
        <v>774734.4</v>
      </c>
      <c r="L152" s="12">
        <f t="shared" si="7"/>
        <v>-77184.359999999971</v>
      </c>
      <c r="M152" s="12">
        <f t="shared" si="8"/>
        <v>-77042.577659999966</v>
      </c>
      <c r="N152" t="s">
        <v>29</v>
      </c>
      <c r="O152" t="s">
        <v>38</v>
      </c>
      <c r="P152" t="s">
        <v>12</v>
      </c>
      <c r="Q152" t="s">
        <v>27</v>
      </c>
      <c r="R152" t="s">
        <v>28</v>
      </c>
      <c r="S152">
        <v>1</v>
      </c>
      <c r="T152">
        <v>0</v>
      </c>
    </row>
    <row r="153" spans="1:20" x14ac:dyDescent="0.25">
      <c r="A153">
        <v>28334</v>
      </c>
      <c r="B153" s="1">
        <v>37161</v>
      </c>
      <c r="C153" s="1">
        <v>37257</v>
      </c>
      <c r="D153" t="s">
        <v>27</v>
      </c>
      <c r="E153" t="s">
        <v>28</v>
      </c>
      <c r="F153" s="10">
        <v>12180</v>
      </c>
      <c r="G153" s="10">
        <v>12157.63</v>
      </c>
      <c r="H153">
        <v>2.9470000000000001</v>
      </c>
      <c r="I153" s="11">
        <v>2.68</v>
      </c>
      <c r="K153" s="9">
        <f t="shared" si="6"/>
        <v>32642.400000000001</v>
      </c>
      <c r="L153" s="12">
        <f t="shared" si="7"/>
        <v>-3252.059999999999</v>
      </c>
      <c r="M153" s="12">
        <f t="shared" si="8"/>
        <v>-3246.0872099999988</v>
      </c>
      <c r="N153" t="s">
        <v>29</v>
      </c>
      <c r="O153" t="s">
        <v>38</v>
      </c>
      <c r="P153" t="s">
        <v>12</v>
      </c>
      <c r="Q153" t="s">
        <v>27</v>
      </c>
      <c r="R153" t="s">
        <v>28</v>
      </c>
      <c r="S153">
        <v>1</v>
      </c>
      <c r="T153">
        <v>0</v>
      </c>
    </row>
    <row r="154" spans="1:20" x14ac:dyDescent="0.25">
      <c r="A154">
        <v>28441</v>
      </c>
      <c r="B154" s="1">
        <v>37179</v>
      </c>
      <c r="C154" s="1">
        <v>37257</v>
      </c>
      <c r="D154" t="s">
        <v>27</v>
      </c>
      <c r="E154" t="s">
        <v>28</v>
      </c>
      <c r="F154" s="10">
        <v>232500</v>
      </c>
      <c r="G154" s="10">
        <v>232072.91</v>
      </c>
      <c r="H154">
        <v>2.85</v>
      </c>
      <c r="I154" s="11">
        <v>2.68</v>
      </c>
      <c r="K154" s="9">
        <f t="shared" si="6"/>
        <v>623100</v>
      </c>
      <c r="L154" s="12">
        <f t="shared" si="7"/>
        <v>-39524.999999999985</v>
      </c>
      <c r="M154" s="12">
        <f t="shared" si="8"/>
        <v>-39452.394699999983</v>
      </c>
      <c r="N154" t="s">
        <v>29</v>
      </c>
      <c r="O154" t="s">
        <v>38</v>
      </c>
      <c r="P154" t="s">
        <v>12</v>
      </c>
      <c r="Q154" t="s">
        <v>27</v>
      </c>
      <c r="R154" t="s">
        <v>28</v>
      </c>
      <c r="S154">
        <v>1</v>
      </c>
      <c r="T154">
        <v>0</v>
      </c>
    </row>
    <row r="155" spans="1:20" x14ac:dyDescent="0.25">
      <c r="A155">
        <v>22129</v>
      </c>
      <c r="B155" s="1">
        <v>36908</v>
      </c>
      <c r="C155" s="1">
        <v>37288</v>
      </c>
      <c r="D155" t="s">
        <v>36</v>
      </c>
      <c r="E155" t="s">
        <v>28</v>
      </c>
      <c r="F155" s="10">
        <v>-800000</v>
      </c>
      <c r="G155" s="10">
        <v>-797148.64</v>
      </c>
      <c r="H155">
        <v>0.31</v>
      </c>
      <c r="I155" s="11">
        <v>0.14499999999999999</v>
      </c>
      <c r="K155" s="9">
        <f t="shared" si="6"/>
        <v>-115999.99999999999</v>
      </c>
      <c r="L155" s="12">
        <f t="shared" si="7"/>
        <v>132000</v>
      </c>
      <c r="M155" s="12">
        <f t="shared" si="8"/>
        <v>131529.52560000002</v>
      </c>
      <c r="N155" t="s">
        <v>37</v>
      </c>
      <c r="O155" t="s">
        <v>38</v>
      </c>
      <c r="P155" t="s">
        <v>27</v>
      </c>
      <c r="Q155" t="s">
        <v>39</v>
      </c>
      <c r="R155" t="s">
        <v>28</v>
      </c>
      <c r="S155">
        <v>0</v>
      </c>
      <c r="T155">
        <v>0</v>
      </c>
    </row>
    <row r="156" spans="1:20" x14ac:dyDescent="0.25">
      <c r="A156">
        <v>20101</v>
      </c>
      <c r="B156" s="1">
        <v>36774</v>
      </c>
      <c r="C156" s="1">
        <v>37288</v>
      </c>
      <c r="D156" t="s">
        <v>36</v>
      </c>
      <c r="E156" t="s">
        <v>28</v>
      </c>
      <c r="F156" s="10">
        <v>500000</v>
      </c>
      <c r="G156" s="10">
        <v>498217.9</v>
      </c>
      <c r="H156">
        <v>0.30499999999999999</v>
      </c>
      <c r="I156" s="11">
        <v>0.16500000000000001</v>
      </c>
      <c r="K156" s="9">
        <f t="shared" si="6"/>
        <v>82500</v>
      </c>
      <c r="L156" s="12">
        <f t="shared" si="7"/>
        <v>-70000</v>
      </c>
      <c r="M156" s="12">
        <f t="shared" si="8"/>
        <v>-69750.505999999994</v>
      </c>
      <c r="N156" t="s">
        <v>37</v>
      </c>
      <c r="O156" t="s">
        <v>38</v>
      </c>
      <c r="P156" t="s">
        <v>27</v>
      </c>
      <c r="Q156" t="s">
        <v>39</v>
      </c>
      <c r="R156" t="s">
        <v>28</v>
      </c>
      <c r="S156">
        <v>1</v>
      </c>
      <c r="T156">
        <v>0</v>
      </c>
    </row>
    <row r="157" spans="1:20" x14ac:dyDescent="0.25">
      <c r="A157">
        <v>20103</v>
      </c>
      <c r="B157" s="1">
        <v>36776</v>
      </c>
      <c r="C157" s="1">
        <v>37288</v>
      </c>
      <c r="D157" t="s">
        <v>36</v>
      </c>
      <c r="E157" t="s">
        <v>28</v>
      </c>
      <c r="F157" s="10">
        <v>300000</v>
      </c>
      <c r="G157" s="10">
        <v>298930.74</v>
      </c>
      <c r="H157">
        <v>0.33500000000000002</v>
      </c>
      <c r="I157" s="11">
        <v>0.16500000000000001</v>
      </c>
      <c r="K157" s="9">
        <f t="shared" si="6"/>
        <v>49500</v>
      </c>
      <c r="L157" s="12">
        <f t="shared" si="7"/>
        <v>-51000.000000000007</v>
      </c>
      <c r="M157" s="12">
        <f t="shared" si="8"/>
        <v>-50818.2258</v>
      </c>
      <c r="N157" t="s">
        <v>37</v>
      </c>
      <c r="O157" t="s">
        <v>38</v>
      </c>
      <c r="P157" t="s">
        <v>27</v>
      </c>
      <c r="Q157" t="s">
        <v>39</v>
      </c>
      <c r="R157" t="s">
        <v>28</v>
      </c>
      <c r="S157">
        <v>1</v>
      </c>
      <c r="T157">
        <v>0</v>
      </c>
    </row>
    <row r="158" spans="1:20" x14ac:dyDescent="0.25">
      <c r="A158">
        <v>20894</v>
      </c>
      <c r="B158" s="1">
        <v>36837</v>
      </c>
      <c r="C158" s="1">
        <v>37288</v>
      </c>
      <c r="D158" t="s">
        <v>36</v>
      </c>
      <c r="E158" t="s">
        <v>28</v>
      </c>
      <c r="F158" s="10">
        <v>120000</v>
      </c>
      <c r="G158" s="10">
        <v>119572.3</v>
      </c>
      <c r="H158">
        <v>0.28000000000000003</v>
      </c>
      <c r="I158" s="11">
        <v>0.16500000000000001</v>
      </c>
      <c r="K158" s="9">
        <f t="shared" si="6"/>
        <v>19800</v>
      </c>
      <c r="L158" s="12">
        <f t="shared" si="7"/>
        <v>-13800.000000000002</v>
      </c>
      <c r="M158" s="12">
        <f t="shared" si="8"/>
        <v>-13750.814500000002</v>
      </c>
      <c r="N158" t="s">
        <v>37</v>
      </c>
      <c r="O158" t="s">
        <v>38</v>
      </c>
      <c r="P158" t="s">
        <v>27</v>
      </c>
      <c r="Q158" t="s">
        <v>39</v>
      </c>
      <c r="R158" t="s">
        <v>28</v>
      </c>
      <c r="S158">
        <v>1</v>
      </c>
      <c r="T158">
        <v>0</v>
      </c>
    </row>
    <row r="159" spans="1:20" x14ac:dyDescent="0.25">
      <c r="A159">
        <v>21687</v>
      </c>
      <c r="B159" s="1">
        <v>36866</v>
      </c>
      <c r="C159" s="1">
        <v>37288</v>
      </c>
      <c r="D159" t="s">
        <v>36</v>
      </c>
      <c r="E159" t="s">
        <v>28</v>
      </c>
      <c r="F159" s="10">
        <v>150000</v>
      </c>
      <c r="G159" s="10">
        <v>149465.37</v>
      </c>
      <c r="H159">
        <v>0.38250000000000001</v>
      </c>
      <c r="I159" s="11">
        <v>0.16500000000000001</v>
      </c>
      <c r="K159" s="9">
        <f t="shared" si="6"/>
        <v>24750</v>
      </c>
      <c r="L159" s="12">
        <f t="shared" si="7"/>
        <v>-32625</v>
      </c>
      <c r="M159" s="12">
        <f t="shared" si="8"/>
        <v>-32508.717975</v>
      </c>
      <c r="N159" t="s">
        <v>37</v>
      </c>
      <c r="O159" t="s">
        <v>38</v>
      </c>
      <c r="P159" t="s">
        <v>27</v>
      </c>
      <c r="Q159" t="s">
        <v>39</v>
      </c>
      <c r="R159" t="s">
        <v>28</v>
      </c>
      <c r="S159">
        <v>1</v>
      </c>
      <c r="T159">
        <v>0</v>
      </c>
    </row>
    <row r="160" spans="1:20" x14ac:dyDescent="0.25">
      <c r="A160">
        <v>21716</v>
      </c>
      <c r="B160" s="1">
        <v>36872</v>
      </c>
      <c r="C160" s="1">
        <v>37288</v>
      </c>
      <c r="D160" t="s">
        <v>36</v>
      </c>
      <c r="E160" t="s">
        <v>28</v>
      </c>
      <c r="F160" s="10">
        <v>300000</v>
      </c>
      <c r="G160" s="10">
        <v>298930.74</v>
      </c>
      <c r="H160">
        <v>0.31</v>
      </c>
      <c r="I160" s="11">
        <v>0.16500000000000001</v>
      </c>
      <c r="K160" s="9">
        <f t="shared" si="6"/>
        <v>49500</v>
      </c>
      <c r="L160" s="12">
        <f t="shared" si="7"/>
        <v>-43500</v>
      </c>
      <c r="M160" s="12">
        <f t="shared" si="8"/>
        <v>-43344.957299999995</v>
      </c>
      <c r="N160" t="s">
        <v>37</v>
      </c>
      <c r="O160" t="s">
        <v>38</v>
      </c>
      <c r="P160" t="s">
        <v>27</v>
      </c>
      <c r="Q160" t="s">
        <v>39</v>
      </c>
      <c r="R160" t="s">
        <v>28</v>
      </c>
      <c r="S160">
        <v>1</v>
      </c>
      <c r="T160">
        <v>0</v>
      </c>
    </row>
    <row r="161" spans="1:20" x14ac:dyDescent="0.25">
      <c r="A161">
        <v>22720</v>
      </c>
      <c r="B161" s="1">
        <v>36952</v>
      </c>
      <c r="C161" s="1">
        <v>37288</v>
      </c>
      <c r="D161" t="s">
        <v>36</v>
      </c>
      <c r="E161" t="s">
        <v>28</v>
      </c>
      <c r="F161" s="10">
        <v>150000</v>
      </c>
      <c r="G161" s="10">
        <v>149465.37</v>
      </c>
      <c r="H161">
        <v>0.34</v>
      </c>
      <c r="I161" s="11">
        <v>0.16500000000000001</v>
      </c>
      <c r="K161" s="9">
        <f t="shared" si="6"/>
        <v>24750</v>
      </c>
      <c r="L161" s="12">
        <f t="shared" si="7"/>
        <v>-26250.000000000004</v>
      </c>
      <c r="M161" s="12">
        <f t="shared" si="8"/>
        <v>-26156.439750000001</v>
      </c>
      <c r="N161" t="s">
        <v>37</v>
      </c>
      <c r="O161" t="s">
        <v>38</v>
      </c>
      <c r="P161" t="s">
        <v>27</v>
      </c>
      <c r="Q161" t="s">
        <v>39</v>
      </c>
      <c r="R161" t="s">
        <v>28</v>
      </c>
      <c r="S161">
        <v>1</v>
      </c>
      <c r="T161">
        <v>0</v>
      </c>
    </row>
    <row r="162" spans="1:20" x14ac:dyDescent="0.25">
      <c r="A162">
        <v>25098</v>
      </c>
      <c r="B162" s="1">
        <v>37049</v>
      </c>
      <c r="C162" s="1">
        <v>37288</v>
      </c>
      <c r="D162" t="s">
        <v>36</v>
      </c>
      <c r="E162" t="s">
        <v>28</v>
      </c>
      <c r="F162" s="10">
        <v>46724</v>
      </c>
      <c r="G162" s="10">
        <v>46557.47</v>
      </c>
      <c r="H162">
        <v>0.26500000000000001</v>
      </c>
      <c r="I162" s="11">
        <v>0.16500000000000001</v>
      </c>
      <c r="K162" s="9">
        <f t="shared" si="6"/>
        <v>7709.46</v>
      </c>
      <c r="L162" s="12">
        <f t="shared" si="7"/>
        <v>-4672.4000000000005</v>
      </c>
      <c r="M162" s="12">
        <f t="shared" si="8"/>
        <v>-4655.7470000000003</v>
      </c>
      <c r="N162" t="s">
        <v>37</v>
      </c>
      <c r="O162" t="s">
        <v>38</v>
      </c>
      <c r="P162" t="s">
        <v>27</v>
      </c>
      <c r="Q162" t="s">
        <v>39</v>
      </c>
      <c r="R162" t="s">
        <v>28</v>
      </c>
      <c r="S162">
        <v>1</v>
      </c>
      <c r="T162">
        <v>0</v>
      </c>
    </row>
    <row r="163" spans="1:20" x14ac:dyDescent="0.25">
      <c r="A163">
        <v>28361</v>
      </c>
      <c r="B163" s="1">
        <v>37167</v>
      </c>
      <c r="C163" s="1">
        <v>37288</v>
      </c>
      <c r="D163" t="s">
        <v>36</v>
      </c>
      <c r="E163" t="s">
        <v>28</v>
      </c>
      <c r="F163" s="10">
        <v>140000</v>
      </c>
      <c r="G163" s="10">
        <v>139501.01</v>
      </c>
      <c r="H163">
        <v>0.23749999999999999</v>
      </c>
      <c r="I163" s="11">
        <v>0.16500000000000001</v>
      </c>
      <c r="K163" s="9">
        <f t="shared" si="6"/>
        <v>23100</v>
      </c>
      <c r="L163" s="12">
        <f t="shared" si="7"/>
        <v>-10149.999999999998</v>
      </c>
      <c r="M163" s="12">
        <f t="shared" si="8"/>
        <v>-10113.823224999998</v>
      </c>
      <c r="N163" t="s">
        <v>37</v>
      </c>
      <c r="O163" t="s">
        <v>38</v>
      </c>
      <c r="P163" t="s">
        <v>27</v>
      </c>
      <c r="Q163" t="s">
        <v>39</v>
      </c>
      <c r="R163" t="s">
        <v>28</v>
      </c>
      <c r="S163">
        <v>1</v>
      </c>
      <c r="T163">
        <v>0</v>
      </c>
    </row>
    <row r="164" spans="1:20" x14ac:dyDescent="0.25">
      <c r="A164">
        <v>28362</v>
      </c>
      <c r="B164" s="1">
        <v>37167</v>
      </c>
      <c r="C164" s="1">
        <v>37288</v>
      </c>
      <c r="D164" t="s">
        <v>36</v>
      </c>
      <c r="E164" t="s">
        <v>28</v>
      </c>
      <c r="F164" s="10">
        <v>140000</v>
      </c>
      <c r="G164" s="10">
        <v>139501.01</v>
      </c>
      <c r="H164">
        <v>0.23749999999999999</v>
      </c>
      <c r="I164" s="11">
        <v>0.16500000000000001</v>
      </c>
      <c r="K164" s="9">
        <f t="shared" si="6"/>
        <v>23100</v>
      </c>
      <c r="L164" s="12">
        <f t="shared" si="7"/>
        <v>-10149.999999999998</v>
      </c>
      <c r="M164" s="12">
        <f t="shared" si="8"/>
        <v>-10113.823224999998</v>
      </c>
      <c r="N164" t="s">
        <v>37</v>
      </c>
      <c r="O164" t="s">
        <v>38</v>
      </c>
      <c r="P164" t="s">
        <v>27</v>
      </c>
      <c r="Q164" t="s">
        <v>39</v>
      </c>
      <c r="R164" t="s">
        <v>28</v>
      </c>
      <c r="S164">
        <v>1</v>
      </c>
      <c r="T164">
        <v>0</v>
      </c>
    </row>
    <row r="165" spans="1:20" x14ac:dyDescent="0.25">
      <c r="A165">
        <v>9934</v>
      </c>
      <c r="B165" s="1">
        <v>36714</v>
      </c>
      <c r="C165" s="1">
        <v>37288</v>
      </c>
      <c r="D165" t="s">
        <v>42</v>
      </c>
      <c r="E165" t="s">
        <v>28</v>
      </c>
      <c r="F165" s="10">
        <v>622</v>
      </c>
      <c r="G165" s="10">
        <v>619.78</v>
      </c>
      <c r="H165">
        <v>1.2999999999999999E-2</v>
      </c>
      <c r="I165" s="11">
        <v>-0.03</v>
      </c>
      <c r="K165" s="9">
        <f t="shared" si="6"/>
        <v>-18.66</v>
      </c>
      <c r="L165" s="12">
        <f t="shared" si="7"/>
        <v>-26.745999999999999</v>
      </c>
      <c r="M165" s="12">
        <f t="shared" si="8"/>
        <v>-26.650539999999996</v>
      </c>
      <c r="N165" t="s">
        <v>37</v>
      </c>
      <c r="O165" t="s">
        <v>38</v>
      </c>
      <c r="P165" t="s">
        <v>27</v>
      </c>
      <c r="Q165" t="s">
        <v>43</v>
      </c>
      <c r="R165" t="s">
        <v>28</v>
      </c>
      <c r="S165">
        <v>1</v>
      </c>
      <c r="T165">
        <v>0</v>
      </c>
    </row>
    <row r="166" spans="1:20" x14ac:dyDescent="0.25">
      <c r="A166">
        <v>20890</v>
      </c>
      <c r="B166" s="1">
        <v>36836</v>
      </c>
      <c r="C166" s="1">
        <v>37288</v>
      </c>
      <c r="D166" t="s">
        <v>42</v>
      </c>
      <c r="E166" t="s">
        <v>28</v>
      </c>
      <c r="F166" s="10">
        <v>407</v>
      </c>
      <c r="G166" s="10">
        <v>405.55</v>
      </c>
      <c r="H166">
        <v>-2.5000000000000001E-2</v>
      </c>
      <c r="I166" s="11">
        <v>-0.03</v>
      </c>
      <c r="K166" s="9">
        <f t="shared" si="6"/>
        <v>-12.209999999999999</v>
      </c>
      <c r="L166" s="12">
        <f t="shared" si="7"/>
        <v>-2.0349999999999988</v>
      </c>
      <c r="M166" s="12">
        <f t="shared" si="8"/>
        <v>-2.0277499999999988</v>
      </c>
      <c r="N166" t="s">
        <v>37</v>
      </c>
      <c r="O166" t="s">
        <v>38</v>
      </c>
      <c r="P166" t="s">
        <v>27</v>
      </c>
      <c r="Q166" t="s">
        <v>43</v>
      </c>
      <c r="R166" t="s">
        <v>28</v>
      </c>
      <c r="S166">
        <v>1</v>
      </c>
      <c r="T166">
        <v>0</v>
      </c>
    </row>
    <row r="167" spans="1:20" x14ac:dyDescent="0.25">
      <c r="A167">
        <v>22564</v>
      </c>
      <c r="B167" s="1">
        <v>36937</v>
      </c>
      <c r="C167" s="1">
        <v>37288</v>
      </c>
      <c r="D167" t="s">
        <v>42</v>
      </c>
      <c r="E167" t="s">
        <v>28</v>
      </c>
      <c r="F167" s="10">
        <v>100000</v>
      </c>
      <c r="G167" s="10">
        <v>99643.58</v>
      </c>
      <c r="H167">
        <v>-5.0000000000000001E-3</v>
      </c>
      <c r="I167" s="11">
        <v>-0.03</v>
      </c>
      <c r="K167" s="9">
        <f t="shared" si="6"/>
        <v>-3000</v>
      </c>
      <c r="L167" s="12">
        <f t="shared" si="7"/>
        <v>-2500</v>
      </c>
      <c r="M167" s="12">
        <f t="shared" si="8"/>
        <v>-2491.0895</v>
      </c>
      <c r="N167" t="s">
        <v>37</v>
      </c>
      <c r="O167" t="s">
        <v>38</v>
      </c>
      <c r="P167" t="s">
        <v>27</v>
      </c>
      <c r="Q167" t="s">
        <v>43</v>
      </c>
      <c r="R167" t="s">
        <v>28</v>
      </c>
      <c r="S167">
        <v>1</v>
      </c>
      <c r="T167">
        <v>0</v>
      </c>
    </row>
    <row r="168" spans="1:20" x14ac:dyDescent="0.25">
      <c r="A168">
        <v>27284</v>
      </c>
      <c r="B168" s="1">
        <v>37123</v>
      </c>
      <c r="C168" s="1">
        <v>37288</v>
      </c>
      <c r="D168" t="s">
        <v>42</v>
      </c>
      <c r="E168" t="s">
        <v>28</v>
      </c>
      <c r="F168" s="10">
        <v>674277</v>
      </c>
      <c r="G168" s="10">
        <v>671873.74</v>
      </c>
      <c r="H168">
        <v>-1.2500000000000001E-2</v>
      </c>
      <c r="I168" s="11">
        <v>-0.03</v>
      </c>
      <c r="K168" s="9">
        <f t="shared" si="6"/>
        <v>-20228.309999999998</v>
      </c>
      <c r="L168" s="12">
        <f t="shared" si="7"/>
        <v>-11799.847499999998</v>
      </c>
      <c r="M168" s="12">
        <f t="shared" si="8"/>
        <v>-11757.790449999999</v>
      </c>
      <c r="N168" t="s">
        <v>37</v>
      </c>
      <c r="O168" t="s">
        <v>38</v>
      </c>
      <c r="P168" t="s">
        <v>27</v>
      </c>
      <c r="Q168" t="s">
        <v>43</v>
      </c>
      <c r="R168" t="s">
        <v>28</v>
      </c>
      <c r="S168">
        <v>1</v>
      </c>
      <c r="T168">
        <v>0</v>
      </c>
    </row>
    <row r="169" spans="1:20" x14ac:dyDescent="0.25">
      <c r="A169">
        <v>9941</v>
      </c>
      <c r="B169" s="1">
        <v>36714</v>
      </c>
      <c r="C169" s="1">
        <v>37288</v>
      </c>
      <c r="D169" t="s">
        <v>44</v>
      </c>
      <c r="E169" t="s">
        <v>28</v>
      </c>
      <c r="F169" s="10">
        <v>-3584</v>
      </c>
      <c r="G169" s="10">
        <v>-3571.23</v>
      </c>
      <c r="H169">
        <v>-0.04</v>
      </c>
      <c r="I169" s="11">
        <v>-5.5E-2</v>
      </c>
      <c r="K169" s="9">
        <f t="shared" si="6"/>
        <v>197.12</v>
      </c>
      <c r="L169" s="12">
        <f t="shared" si="7"/>
        <v>53.76</v>
      </c>
      <c r="M169" s="12">
        <f t="shared" si="8"/>
        <v>53.568449999999999</v>
      </c>
      <c r="N169" t="s">
        <v>37</v>
      </c>
      <c r="O169" t="s">
        <v>38</v>
      </c>
      <c r="P169" t="s">
        <v>27</v>
      </c>
      <c r="Q169" t="s">
        <v>45</v>
      </c>
      <c r="R169" t="s">
        <v>28</v>
      </c>
      <c r="S169">
        <v>0</v>
      </c>
      <c r="T169">
        <v>0</v>
      </c>
    </row>
    <row r="170" spans="1:20" x14ac:dyDescent="0.25">
      <c r="A170">
        <v>9952</v>
      </c>
      <c r="B170" s="1">
        <v>36714</v>
      </c>
      <c r="C170" s="1">
        <v>37288</v>
      </c>
      <c r="D170" t="s">
        <v>46</v>
      </c>
      <c r="E170" t="s">
        <v>28</v>
      </c>
      <c r="F170" s="10">
        <v>3248</v>
      </c>
      <c r="G170" s="10">
        <v>3236.42</v>
      </c>
      <c r="H170">
        <v>0.42</v>
      </c>
      <c r="I170" s="11">
        <v>0.82</v>
      </c>
      <c r="K170" s="9">
        <f t="shared" si="6"/>
        <v>2663.3599999999997</v>
      </c>
      <c r="L170" s="12">
        <f t="shared" si="7"/>
        <v>1299.1999999999998</v>
      </c>
      <c r="M170" s="12">
        <f t="shared" si="8"/>
        <v>1294.568</v>
      </c>
      <c r="N170" t="s">
        <v>37</v>
      </c>
      <c r="O170" t="s">
        <v>38</v>
      </c>
      <c r="P170" t="s">
        <v>27</v>
      </c>
      <c r="Q170" t="s">
        <v>47</v>
      </c>
      <c r="R170" t="s">
        <v>28</v>
      </c>
      <c r="S170">
        <v>1</v>
      </c>
      <c r="T170">
        <v>0</v>
      </c>
    </row>
    <row r="171" spans="1:20" x14ac:dyDescent="0.25">
      <c r="A171">
        <v>27285</v>
      </c>
      <c r="B171" s="1">
        <v>37123</v>
      </c>
      <c r="C171" s="1">
        <v>37288</v>
      </c>
      <c r="D171" t="s">
        <v>48</v>
      </c>
      <c r="E171" t="s">
        <v>28</v>
      </c>
      <c r="F171" s="10">
        <v>273353</v>
      </c>
      <c r="G171" s="10">
        <v>272378.71999999997</v>
      </c>
      <c r="H171">
        <v>7.2499999999999995E-2</v>
      </c>
      <c r="I171" s="11">
        <v>3.7499999999999999E-2</v>
      </c>
      <c r="K171" s="9">
        <f t="shared" si="6"/>
        <v>10250.737499999999</v>
      </c>
      <c r="L171" s="12">
        <f t="shared" si="7"/>
        <v>-9567.3549999999996</v>
      </c>
      <c r="M171" s="12">
        <f t="shared" si="8"/>
        <v>-9533.2551999999978</v>
      </c>
      <c r="N171" t="s">
        <v>37</v>
      </c>
      <c r="O171" t="s">
        <v>38</v>
      </c>
      <c r="P171" t="s">
        <v>27</v>
      </c>
      <c r="Q171" t="s">
        <v>49</v>
      </c>
      <c r="R171" t="s">
        <v>28</v>
      </c>
      <c r="S171">
        <v>1</v>
      </c>
      <c r="T171">
        <v>0</v>
      </c>
    </row>
    <row r="172" spans="1:20" x14ac:dyDescent="0.25">
      <c r="A172">
        <v>26966</v>
      </c>
      <c r="B172" s="1">
        <v>37104</v>
      </c>
      <c r="C172" s="1">
        <v>37288</v>
      </c>
      <c r="D172" t="s">
        <v>50</v>
      </c>
      <c r="E172" t="s">
        <v>28</v>
      </c>
      <c r="F172" s="10">
        <v>-140000</v>
      </c>
      <c r="G172" s="10">
        <v>-139501.01</v>
      </c>
      <c r="H172">
        <v>1.23</v>
      </c>
      <c r="I172" s="11">
        <v>1.35</v>
      </c>
      <c r="K172" s="9">
        <f t="shared" si="6"/>
        <v>-189000</v>
      </c>
      <c r="L172" s="12">
        <f t="shared" si="7"/>
        <v>-16800.000000000015</v>
      </c>
      <c r="M172" s="12">
        <f t="shared" si="8"/>
        <v>-16740.121200000016</v>
      </c>
      <c r="N172" t="s">
        <v>37</v>
      </c>
      <c r="O172" t="s">
        <v>38</v>
      </c>
      <c r="P172" t="s">
        <v>27</v>
      </c>
      <c r="Q172" t="s">
        <v>51</v>
      </c>
      <c r="R172" t="s">
        <v>28</v>
      </c>
      <c r="S172">
        <v>0</v>
      </c>
      <c r="T172">
        <v>0</v>
      </c>
    </row>
    <row r="173" spans="1:20" x14ac:dyDescent="0.25">
      <c r="A173">
        <v>28768</v>
      </c>
      <c r="B173" s="1">
        <v>37210</v>
      </c>
      <c r="C173" s="1">
        <v>37288</v>
      </c>
      <c r="D173" t="s">
        <v>50</v>
      </c>
      <c r="E173" t="s">
        <v>28</v>
      </c>
      <c r="F173" s="10">
        <v>-140000</v>
      </c>
      <c r="G173" s="10">
        <v>-139501.01</v>
      </c>
      <c r="H173">
        <v>1.19</v>
      </c>
      <c r="I173" s="11">
        <v>1.35</v>
      </c>
      <c r="K173" s="9">
        <f t="shared" si="6"/>
        <v>-189000</v>
      </c>
      <c r="L173" s="12">
        <f t="shared" si="7"/>
        <v>-22400.000000000018</v>
      </c>
      <c r="M173" s="12">
        <f t="shared" si="8"/>
        <v>-22320.161600000021</v>
      </c>
      <c r="N173" t="s">
        <v>37</v>
      </c>
      <c r="O173" t="s">
        <v>38</v>
      </c>
      <c r="P173" t="s">
        <v>27</v>
      </c>
      <c r="Q173" t="s">
        <v>51</v>
      </c>
      <c r="R173" t="s">
        <v>28</v>
      </c>
      <c r="S173">
        <v>0</v>
      </c>
      <c r="T173">
        <v>0</v>
      </c>
    </row>
    <row r="174" spans="1:20" x14ac:dyDescent="0.25">
      <c r="A174">
        <v>25097</v>
      </c>
      <c r="B174" s="1">
        <v>37049</v>
      </c>
      <c r="C174" s="1">
        <v>37288</v>
      </c>
      <c r="D174" t="s">
        <v>50</v>
      </c>
      <c r="E174" t="s">
        <v>28</v>
      </c>
      <c r="F174" s="10">
        <v>140000</v>
      </c>
      <c r="G174" s="10">
        <v>139501.01</v>
      </c>
      <c r="H174">
        <v>1.3149999999999999</v>
      </c>
      <c r="I174" s="11">
        <v>1.43</v>
      </c>
      <c r="K174" s="9">
        <f t="shared" si="6"/>
        <v>200200</v>
      </c>
      <c r="L174" s="12">
        <f t="shared" si="7"/>
        <v>16099.999999999998</v>
      </c>
      <c r="M174" s="12">
        <f t="shared" si="8"/>
        <v>16042.61615</v>
      </c>
      <c r="N174" t="s">
        <v>37</v>
      </c>
      <c r="O174" t="s">
        <v>38</v>
      </c>
      <c r="P174" t="s">
        <v>27</v>
      </c>
      <c r="Q174" t="s">
        <v>51</v>
      </c>
      <c r="R174" t="s">
        <v>28</v>
      </c>
      <c r="S174">
        <v>1</v>
      </c>
      <c r="T174">
        <v>0</v>
      </c>
    </row>
    <row r="175" spans="1:20" x14ac:dyDescent="0.25">
      <c r="A175">
        <v>25263</v>
      </c>
      <c r="B175" s="1">
        <v>37061</v>
      </c>
      <c r="C175" s="1">
        <v>37288</v>
      </c>
      <c r="D175" t="s">
        <v>50</v>
      </c>
      <c r="E175" t="s">
        <v>28</v>
      </c>
      <c r="F175" s="10">
        <v>140000</v>
      </c>
      <c r="G175" s="10">
        <v>139501.01</v>
      </c>
      <c r="H175">
        <v>1.29</v>
      </c>
      <c r="I175" s="11">
        <v>1.43</v>
      </c>
      <c r="K175" s="9">
        <f t="shared" si="6"/>
        <v>200200</v>
      </c>
      <c r="L175" s="12">
        <f t="shared" si="7"/>
        <v>19599.999999999985</v>
      </c>
      <c r="M175" s="12">
        <f t="shared" si="8"/>
        <v>19530.141399999986</v>
      </c>
      <c r="N175" t="s">
        <v>37</v>
      </c>
      <c r="O175" t="s">
        <v>38</v>
      </c>
      <c r="P175" t="s">
        <v>27</v>
      </c>
      <c r="Q175" t="s">
        <v>51</v>
      </c>
      <c r="R175" t="s">
        <v>28</v>
      </c>
      <c r="S175">
        <v>1</v>
      </c>
      <c r="T175">
        <v>0</v>
      </c>
    </row>
    <row r="176" spans="1:20" x14ac:dyDescent="0.25">
      <c r="A176">
        <v>22104</v>
      </c>
      <c r="B176" s="1">
        <v>36902</v>
      </c>
      <c r="C176" s="1">
        <v>37288</v>
      </c>
      <c r="D176" t="s">
        <v>27</v>
      </c>
      <c r="E176" t="s">
        <v>28</v>
      </c>
      <c r="F176" s="10">
        <v>-100000</v>
      </c>
      <c r="G176" s="10">
        <v>-99643.58</v>
      </c>
      <c r="H176">
        <v>5.95</v>
      </c>
      <c r="I176" s="11">
        <v>2.76</v>
      </c>
      <c r="K176" s="9">
        <f t="shared" si="6"/>
        <v>-276000</v>
      </c>
      <c r="L176" s="12">
        <f t="shared" si="7"/>
        <v>319000.00000000006</v>
      </c>
      <c r="M176" s="12">
        <f t="shared" si="8"/>
        <v>317863.02020000003</v>
      </c>
      <c r="N176" t="s">
        <v>29</v>
      </c>
      <c r="O176" t="s">
        <v>38</v>
      </c>
      <c r="P176" t="s">
        <v>27</v>
      </c>
      <c r="Q176" t="s">
        <v>27</v>
      </c>
      <c r="R176" t="s">
        <v>28</v>
      </c>
      <c r="S176">
        <v>0</v>
      </c>
      <c r="T176">
        <v>0</v>
      </c>
    </row>
    <row r="177" spans="1:20" x14ac:dyDescent="0.25">
      <c r="A177">
        <v>22113</v>
      </c>
      <c r="B177" s="1">
        <v>36907</v>
      </c>
      <c r="C177" s="1">
        <v>37288</v>
      </c>
      <c r="D177" t="s">
        <v>27</v>
      </c>
      <c r="E177" t="s">
        <v>28</v>
      </c>
      <c r="F177" s="10">
        <v>-400000</v>
      </c>
      <c r="G177" s="10">
        <v>-398574.32</v>
      </c>
      <c r="H177">
        <v>5.9950000000000001</v>
      </c>
      <c r="I177" s="11">
        <v>2.76</v>
      </c>
      <c r="K177" s="9">
        <f t="shared" si="6"/>
        <v>-1104000</v>
      </c>
      <c r="L177" s="12">
        <f t="shared" si="7"/>
        <v>1294000.0000000002</v>
      </c>
      <c r="M177" s="12">
        <f t="shared" si="8"/>
        <v>1289387.9252000002</v>
      </c>
      <c r="N177" t="s">
        <v>29</v>
      </c>
      <c r="O177" t="s">
        <v>38</v>
      </c>
      <c r="P177" t="s">
        <v>12</v>
      </c>
      <c r="Q177" t="s">
        <v>27</v>
      </c>
      <c r="R177" t="s">
        <v>28</v>
      </c>
      <c r="S177">
        <v>0</v>
      </c>
      <c r="T177">
        <v>0</v>
      </c>
    </row>
    <row r="178" spans="1:20" x14ac:dyDescent="0.25">
      <c r="A178">
        <v>22114</v>
      </c>
      <c r="B178" s="1">
        <v>36907</v>
      </c>
      <c r="C178" s="1">
        <v>37288</v>
      </c>
      <c r="D178" t="s">
        <v>27</v>
      </c>
      <c r="E178" t="s">
        <v>28</v>
      </c>
      <c r="F178" s="10">
        <v>-150000</v>
      </c>
      <c r="G178" s="10">
        <v>-149465.37</v>
      </c>
      <c r="H178">
        <v>5.98</v>
      </c>
      <c r="I178" s="11">
        <v>2.76</v>
      </c>
      <c r="K178" s="9">
        <f t="shared" si="6"/>
        <v>-413999.99999999994</v>
      </c>
      <c r="L178" s="12">
        <f t="shared" si="7"/>
        <v>483000.00000000012</v>
      </c>
      <c r="M178" s="12">
        <f t="shared" si="8"/>
        <v>481278.49140000006</v>
      </c>
      <c r="N178" t="s">
        <v>29</v>
      </c>
      <c r="O178" t="s">
        <v>38</v>
      </c>
      <c r="P178" t="s">
        <v>12</v>
      </c>
      <c r="Q178" t="s">
        <v>27</v>
      </c>
      <c r="R178" t="s">
        <v>28</v>
      </c>
      <c r="S178">
        <v>0</v>
      </c>
      <c r="T178">
        <v>0</v>
      </c>
    </row>
    <row r="179" spans="1:20" x14ac:dyDescent="0.25">
      <c r="A179">
        <v>22130</v>
      </c>
      <c r="B179" s="1">
        <v>36908</v>
      </c>
      <c r="C179" s="1">
        <v>37288</v>
      </c>
      <c r="D179" t="s">
        <v>27</v>
      </c>
      <c r="E179" t="s">
        <v>28</v>
      </c>
      <c r="F179" s="10">
        <v>-1200000</v>
      </c>
      <c r="G179" s="10">
        <v>-1195722.96</v>
      </c>
      <c r="H179">
        <v>5.7450000000000001</v>
      </c>
      <c r="I179" s="11">
        <v>2.76</v>
      </c>
      <c r="K179" s="9">
        <f t="shared" si="6"/>
        <v>-3311999.9999999995</v>
      </c>
      <c r="L179" s="12">
        <f t="shared" si="7"/>
        <v>3582000.0000000005</v>
      </c>
      <c r="M179" s="12">
        <f t="shared" si="8"/>
        <v>3569233.0356000001</v>
      </c>
      <c r="N179" t="s">
        <v>29</v>
      </c>
      <c r="O179" t="s">
        <v>38</v>
      </c>
      <c r="P179" t="s">
        <v>12</v>
      </c>
      <c r="Q179" t="s">
        <v>27</v>
      </c>
      <c r="R179" t="s">
        <v>28</v>
      </c>
      <c r="S179">
        <v>0</v>
      </c>
      <c r="T179">
        <v>0</v>
      </c>
    </row>
    <row r="180" spans="1:20" x14ac:dyDescent="0.25">
      <c r="A180">
        <v>22160</v>
      </c>
      <c r="B180" s="1">
        <v>36916</v>
      </c>
      <c r="C180" s="1">
        <v>37288</v>
      </c>
      <c r="D180" t="s">
        <v>27</v>
      </c>
      <c r="E180" t="s">
        <v>28</v>
      </c>
      <c r="F180" s="10">
        <v>-70000</v>
      </c>
      <c r="G180" s="10">
        <v>-69750.509999999995</v>
      </c>
      <c r="H180">
        <v>5.6150000000000002</v>
      </c>
      <c r="I180" s="11">
        <v>2.76</v>
      </c>
      <c r="K180" s="9">
        <f t="shared" si="6"/>
        <v>-193199.99999999997</v>
      </c>
      <c r="L180" s="12">
        <f t="shared" si="7"/>
        <v>199850.00000000003</v>
      </c>
      <c r="M180" s="12">
        <f t="shared" si="8"/>
        <v>199137.70605000001</v>
      </c>
      <c r="N180" t="s">
        <v>29</v>
      </c>
      <c r="O180" t="s">
        <v>38</v>
      </c>
      <c r="P180" t="s">
        <v>12</v>
      </c>
      <c r="Q180" t="s">
        <v>27</v>
      </c>
      <c r="R180" t="s">
        <v>28</v>
      </c>
      <c r="S180">
        <v>0</v>
      </c>
      <c r="T180">
        <v>0</v>
      </c>
    </row>
    <row r="181" spans="1:20" x14ac:dyDescent="0.25">
      <c r="A181">
        <v>22313</v>
      </c>
      <c r="B181" s="1">
        <v>36921</v>
      </c>
      <c r="C181" s="1">
        <v>37288</v>
      </c>
      <c r="D181" t="s">
        <v>27</v>
      </c>
      <c r="E181" t="s">
        <v>28</v>
      </c>
      <c r="F181" s="10">
        <v>-224000</v>
      </c>
      <c r="G181" s="10">
        <v>-223201.62</v>
      </c>
      <c r="H181">
        <v>5.4950000000000001</v>
      </c>
      <c r="I181" s="11">
        <v>2.76</v>
      </c>
      <c r="K181" s="9">
        <f t="shared" si="6"/>
        <v>-618240</v>
      </c>
      <c r="L181" s="12">
        <f t="shared" si="7"/>
        <v>612640.00000000012</v>
      </c>
      <c r="M181" s="12">
        <f t="shared" si="8"/>
        <v>610456.43070000003</v>
      </c>
      <c r="N181" t="s">
        <v>29</v>
      </c>
      <c r="O181" t="s">
        <v>38</v>
      </c>
      <c r="P181" t="s">
        <v>12</v>
      </c>
      <c r="Q181" t="s">
        <v>27</v>
      </c>
      <c r="R181" t="s">
        <v>28</v>
      </c>
      <c r="S181">
        <v>0</v>
      </c>
      <c r="T181">
        <v>0</v>
      </c>
    </row>
    <row r="182" spans="1:20" x14ac:dyDescent="0.25">
      <c r="A182">
        <v>22314</v>
      </c>
      <c r="B182" s="1">
        <v>36921</v>
      </c>
      <c r="C182" s="1">
        <v>37288</v>
      </c>
      <c r="D182" t="s">
        <v>27</v>
      </c>
      <c r="E182" t="s">
        <v>28</v>
      </c>
      <c r="F182" s="10">
        <v>-79000</v>
      </c>
      <c r="G182" s="10">
        <v>-78718.429999999993</v>
      </c>
      <c r="H182">
        <v>5.4950000000000001</v>
      </c>
      <c r="I182" s="11">
        <v>2.76</v>
      </c>
      <c r="K182" s="9">
        <f t="shared" si="6"/>
        <v>-218039.99999999997</v>
      </c>
      <c r="L182" s="12">
        <f t="shared" si="7"/>
        <v>216065.00000000003</v>
      </c>
      <c r="M182" s="12">
        <f t="shared" si="8"/>
        <v>215294.90605000002</v>
      </c>
      <c r="N182" t="s">
        <v>29</v>
      </c>
      <c r="O182" t="s">
        <v>38</v>
      </c>
      <c r="P182" t="s">
        <v>12</v>
      </c>
      <c r="Q182" t="s">
        <v>27</v>
      </c>
      <c r="R182" t="s">
        <v>28</v>
      </c>
      <c r="S182">
        <v>0</v>
      </c>
      <c r="T182">
        <v>0</v>
      </c>
    </row>
    <row r="183" spans="1:20" x14ac:dyDescent="0.25">
      <c r="A183">
        <v>22315</v>
      </c>
      <c r="B183" s="1">
        <v>36921</v>
      </c>
      <c r="C183" s="1">
        <v>37288</v>
      </c>
      <c r="D183" t="s">
        <v>27</v>
      </c>
      <c r="E183" t="s">
        <v>28</v>
      </c>
      <c r="F183" s="10">
        <v>-225000</v>
      </c>
      <c r="G183" s="10">
        <v>-224198.06</v>
      </c>
      <c r="H183">
        <v>5.4950000000000001</v>
      </c>
      <c r="I183" s="11">
        <v>2.76</v>
      </c>
      <c r="K183" s="9">
        <f t="shared" si="6"/>
        <v>-621000</v>
      </c>
      <c r="L183" s="12">
        <f t="shared" si="7"/>
        <v>615375.00000000012</v>
      </c>
      <c r="M183" s="12">
        <f t="shared" si="8"/>
        <v>613181.69410000008</v>
      </c>
      <c r="N183" t="s">
        <v>29</v>
      </c>
      <c r="O183" t="s">
        <v>38</v>
      </c>
      <c r="P183" t="s">
        <v>12</v>
      </c>
      <c r="Q183" t="s">
        <v>27</v>
      </c>
      <c r="R183" t="s">
        <v>28</v>
      </c>
      <c r="S183">
        <v>0</v>
      </c>
      <c r="T183">
        <v>0</v>
      </c>
    </row>
    <row r="184" spans="1:20" x14ac:dyDescent="0.25">
      <c r="A184">
        <v>22325</v>
      </c>
      <c r="B184" s="1">
        <v>36921</v>
      </c>
      <c r="C184" s="1">
        <v>37288</v>
      </c>
      <c r="D184" t="s">
        <v>27</v>
      </c>
      <c r="E184" t="s">
        <v>28</v>
      </c>
      <c r="F184" s="10">
        <v>-210000</v>
      </c>
      <c r="G184" s="10">
        <v>-209251.52</v>
      </c>
      <c r="H184">
        <v>5.585</v>
      </c>
      <c r="I184" s="11">
        <v>2.76</v>
      </c>
      <c r="K184" s="9">
        <f t="shared" si="6"/>
        <v>-579600</v>
      </c>
      <c r="L184" s="12">
        <f t="shared" si="7"/>
        <v>593250</v>
      </c>
      <c r="M184" s="12">
        <f t="shared" si="8"/>
        <v>591135.54399999999</v>
      </c>
      <c r="N184" t="s">
        <v>29</v>
      </c>
      <c r="O184" t="s">
        <v>38</v>
      </c>
      <c r="P184" t="s">
        <v>12</v>
      </c>
      <c r="Q184" t="s">
        <v>27</v>
      </c>
      <c r="R184" t="s">
        <v>28</v>
      </c>
      <c r="S184">
        <v>0</v>
      </c>
      <c r="T184">
        <v>0</v>
      </c>
    </row>
    <row r="185" spans="1:20" x14ac:dyDescent="0.25">
      <c r="A185">
        <v>23849</v>
      </c>
      <c r="B185" s="1">
        <v>36973</v>
      </c>
      <c r="C185" s="1">
        <v>37288</v>
      </c>
      <c r="D185" t="s">
        <v>27</v>
      </c>
      <c r="E185" t="s">
        <v>28</v>
      </c>
      <c r="F185" s="10">
        <v>-17998</v>
      </c>
      <c r="G185" s="10">
        <v>-17933.849999999999</v>
      </c>
      <c r="H185">
        <v>5.415</v>
      </c>
      <c r="I185" s="11">
        <v>2.76</v>
      </c>
      <c r="K185" s="9">
        <f t="shared" si="6"/>
        <v>-49674.479999999996</v>
      </c>
      <c r="L185" s="12">
        <f t="shared" si="7"/>
        <v>47784.69</v>
      </c>
      <c r="M185" s="12">
        <f t="shared" si="8"/>
        <v>47614.371749999998</v>
      </c>
      <c r="N185" t="s">
        <v>29</v>
      </c>
      <c r="O185" t="s">
        <v>38</v>
      </c>
      <c r="P185" t="s">
        <v>12</v>
      </c>
      <c r="Q185" t="s">
        <v>27</v>
      </c>
      <c r="R185" t="s">
        <v>28</v>
      </c>
      <c r="S185">
        <v>0</v>
      </c>
      <c r="T185">
        <v>0</v>
      </c>
    </row>
    <row r="186" spans="1:20" x14ac:dyDescent="0.25">
      <c r="A186">
        <v>23918</v>
      </c>
      <c r="B186" s="1">
        <v>36980</v>
      </c>
      <c r="C186" s="1">
        <v>37288</v>
      </c>
      <c r="D186" t="s">
        <v>27</v>
      </c>
      <c r="E186" t="s">
        <v>28</v>
      </c>
      <c r="F186" s="10">
        <v>-22000</v>
      </c>
      <c r="G186" s="10">
        <v>-21921.59</v>
      </c>
      <c r="H186">
        <v>5.16</v>
      </c>
      <c r="I186" s="11">
        <v>2.76</v>
      </c>
      <c r="K186" s="9">
        <f t="shared" si="6"/>
        <v>-60719.999999999993</v>
      </c>
      <c r="L186" s="12">
        <f t="shared" si="7"/>
        <v>52800.000000000007</v>
      </c>
      <c r="M186" s="12">
        <f t="shared" si="8"/>
        <v>52611.816000000006</v>
      </c>
      <c r="N186" t="s">
        <v>29</v>
      </c>
      <c r="O186" t="s">
        <v>38</v>
      </c>
      <c r="P186" t="s">
        <v>12</v>
      </c>
      <c r="Q186" t="s">
        <v>27</v>
      </c>
      <c r="R186" t="s">
        <v>28</v>
      </c>
      <c r="S186">
        <v>0</v>
      </c>
      <c r="T186">
        <v>0</v>
      </c>
    </row>
    <row r="187" spans="1:20" x14ac:dyDescent="0.25">
      <c r="A187">
        <v>24215</v>
      </c>
      <c r="B187" s="1">
        <v>36999</v>
      </c>
      <c r="C187" s="1">
        <v>37288</v>
      </c>
      <c r="D187" t="s">
        <v>27</v>
      </c>
      <c r="E187" t="s">
        <v>28</v>
      </c>
      <c r="F187" s="10">
        <v>-73959</v>
      </c>
      <c r="G187" s="10">
        <v>-73695.399999999994</v>
      </c>
      <c r="H187">
        <v>5.5990000000000002</v>
      </c>
      <c r="I187" s="11">
        <v>2.76</v>
      </c>
      <c r="K187" s="9">
        <f t="shared" si="6"/>
        <v>-204126.84</v>
      </c>
      <c r="L187" s="12">
        <f t="shared" si="7"/>
        <v>209969.60100000002</v>
      </c>
      <c r="M187" s="12">
        <f t="shared" si="8"/>
        <v>209221.24060000002</v>
      </c>
      <c r="N187" t="s">
        <v>29</v>
      </c>
      <c r="O187" t="s">
        <v>38</v>
      </c>
      <c r="P187" t="s">
        <v>12</v>
      </c>
      <c r="Q187" t="s">
        <v>27</v>
      </c>
      <c r="R187" t="s">
        <v>28</v>
      </c>
      <c r="S187">
        <v>0</v>
      </c>
      <c r="T187">
        <v>0</v>
      </c>
    </row>
    <row r="188" spans="1:20" x14ac:dyDescent="0.25">
      <c r="A188">
        <v>24721</v>
      </c>
      <c r="B188" s="1">
        <v>37027</v>
      </c>
      <c r="C188" s="1">
        <v>37288</v>
      </c>
      <c r="D188" t="s">
        <v>27</v>
      </c>
      <c r="E188" t="s">
        <v>28</v>
      </c>
      <c r="F188" s="10">
        <v>-100000</v>
      </c>
      <c r="G188" s="10">
        <v>-99643.58</v>
      </c>
      <c r="H188">
        <v>4.9000000000000004</v>
      </c>
      <c r="I188" s="11">
        <v>2.76</v>
      </c>
      <c r="K188" s="9">
        <f t="shared" si="6"/>
        <v>-276000</v>
      </c>
      <c r="L188" s="12">
        <f t="shared" si="7"/>
        <v>214000.00000000006</v>
      </c>
      <c r="M188" s="12">
        <f t="shared" si="8"/>
        <v>213237.26120000007</v>
      </c>
      <c r="N188" t="s">
        <v>29</v>
      </c>
      <c r="O188" t="s">
        <v>38</v>
      </c>
      <c r="P188" t="s">
        <v>12</v>
      </c>
      <c r="Q188" t="s">
        <v>27</v>
      </c>
      <c r="R188" t="s">
        <v>28</v>
      </c>
      <c r="S188">
        <v>0</v>
      </c>
      <c r="T188">
        <v>0</v>
      </c>
    </row>
    <row r="189" spans="1:20" x14ac:dyDescent="0.25">
      <c r="A189">
        <v>25057</v>
      </c>
      <c r="B189" s="1">
        <v>37048</v>
      </c>
      <c r="C189" s="1">
        <v>37288</v>
      </c>
      <c r="D189" t="s">
        <v>27</v>
      </c>
      <c r="E189" t="s">
        <v>28</v>
      </c>
      <c r="F189" s="10">
        <v>-140219</v>
      </c>
      <c r="G189" s="10">
        <v>-139719.23000000001</v>
      </c>
      <c r="H189">
        <v>5.3150000000000004</v>
      </c>
      <c r="I189" s="11">
        <v>2.76</v>
      </c>
      <c r="K189" s="9">
        <f t="shared" si="6"/>
        <v>-387004.43999999994</v>
      </c>
      <c r="L189" s="12">
        <f t="shared" si="7"/>
        <v>358259.5450000001</v>
      </c>
      <c r="M189" s="12">
        <f t="shared" si="8"/>
        <v>356982.6326500001</v>
      </c>
      <c r="N189" t="s">
        <v>29</v>
      </c>
      <c r="O189" t="s">
        <v>38</v>
      </c>
      <c r="P189" t="s">
        <v>12</v>
      </c>
      <c r="Q189" t="s">
        <v>27</v>
      </c>
      <c r="R189" t="s">
        <v>28</v>
      </c>
      <c r="S189">
        <v>0</v>
      </c>
      <c r="T189">
        <v>0</v>
      </c>
    </row>
    <row r="190" spans="1:20" x14ac:dyDescent="0.25">
      <c r="A190">
        <v>25193</v>
      </c>
      <c r="B190" s="1">
        <v>37056</v>
      </c>
      <c r="C190" s="1">
        <v>37288</v>
      </c>
      <c r="D190" t="s">
        <v>27</v>
      </c>
      <c r="E190" t="s">
        <v>28</v>
      </c>
      <c r="F190" s="10">
        <v>-151304</v>
      </c>
      <c r="G190" s="10">
        <v>-150764.72</v>
      </c>
      <c r="H190">
        <v>4.5250000000000004</v>
      </c>
      <c r="I190" s="11">
        <v>2.76</v>
      </c>
      <c r="K190" s="9">
        <f t="shared" si="6"/>
        <v>-417599.04</v>
      </c>
      <c r="L190" s="12">
        <f t="shared" si="7"/>
        <v>267051.56000000011</v>
      </c>
      <c r="M190" s="12">
        <f t="shared" si="8"/>
        <v>266099.73080000008</v>
      </c>
      <c r="N190" t="s">
        <v>29</v>
      </c>
      <c r="O190" t="s">
        <v>38</v>
      </c>
      <c r="P190" t="s">
        <v>12</v>
      </c>
      <c r="Q190" t="s">
        <v>27</v>
      </c>
      <c r="R190" t="s">
        <v>28</v>
      </c>
      <c r="S190">
        <v>0</v>
      </c>
      <c r="T190">
        <v>0</v>
      </c>
    </row>
    <row r="191" spans="1:20" x14ac:dyDescent="0.25">
      <c r="A191">
        <v>25345</v>
      </c>
      <c r="B191" s="1">
        <v>37067</v>
      </c>
      <c r="C191" s="1">
        <v>37288</v>
      </c>
      <c r="D191" t="s">
        <v>27</v>
      </c>
      <c r="E191" t="s">
        <v>28</v>
      </c>
      <c r="F191" s="10">
        <v>-450224</v>
      </c>
      <c r="G191" s="10">
        <v>-448619.31</v>
      </c>
      <c r="H191">
        <v>3.9950000000000001</v>
      </c>
      <c r="I191" s="11">
        <v>2.76</v>
      </c>
      <c r="K191" s="9">
        <f t="shared" si="6"/>
        <v>-1242618.24</v>
      </c>
      <c r="L191" s="12">
        <f t="shared" si="7"/>
        <v>556026.64000000013</v>
      </c>
      <c r="M191" s="12">
        <f t="shared" si="8"/>
        <v>554044.84785000014</v>
      </c>
      <c r="N191" t="s">
        <v>29</v>
      </c>
      <c r="O191" t="s">
        <v>38</v>
      </c>
      <c r="P191" t="s">
        <v>12</v>
      </c>
      <c r="Q191" t="s">
        <v>27</v>
      </c>
      <c r="R191" t="s">
        <v>28</v>
      </c>
      <c r="S191">
        <v>0</v>
      </c>
      <c r="T191">
        <v>0</v>
      </c>
    </row>
    <row r="192" spans="1:20" x14ac:dyDescent="0.25">
      <c r="A192">
        <v>25346</v>
      </c>
      <c r="B192" s="1">
        <v>37067</v>
      </c>
      <c r="C192" s="1">
        <v>37288</v>
      </c>
      <c r="D192" t="s">
        <v>27</v>
      </c>
      <c r="E192" t="s">
        <v>28</v>
      </c>
      <c r="F192" s="10">
        <v>-160789</v>
      </c>
      <c r="G192" s="10">
        <v>-160215.92000000001</v>
      </c>
      <c r="H192">
        <v>3.9950000000000001</v>
      </c>
      <c r="I192" s="11">
        <v>2.76</v>
      </c>
      <c r="K192" s="9">
        <f t="shared" si="6"/>
        <v>-443777.63999999996</v>
      </c>
      <c r="L192" s="12">
        <f t="shared" si="7"/>
        <v>198574.41500000004</v>
      </c>
      <c r="M192" s="12">
        <f t="shared" si="8"/>
        <v>197866.66120000006</v>
      </c>
      <c r="N192" t="s">
        <v>29</v>
      </c>
      <c r="O192" t="s">
        <v>38</v>
      </c>
      <c r="P192" t="s">
        <v>12</v>
      </c>
      <c r="Q192" t="s">
        <v>27</v>
      </c>
      <c r="R192" t="s">
        <v>28</v>
      </c>
      <c r="S192">
        <v>0</v>
      </c>
      <c r="T192">
        <v>0</v>
      </c>
    </row>
    <row r="193" spans="1:20" x14ac:dyDescent="0.25">
      <c r="A193">
        <v>25404</v>
      </c>
      <c r="B193" s="1">
        <v>37070</v>
      </c>
      <c r="C193" s="1">
        <v>37288</v>
      </c>
      <c r="D193" t="s">
        <v>27</v>
      </c>
      <c r="E193" t="s">
        <v>28</v>
      </c>
      <c r="F193" s="10">
        <v>-70000</v>
      </c>
      <c r="G193" s="10">
        <v>-69750.509999999995</v>
      </c>
      <c r="H193">
        <v>3.915</v>
      </c>
      <c r="I193" s="11">
        <v>2.76</v>
      </c>
      <c r="K193" s="9">
        <f t="shared" si="6"/>
        <v>-193199.99999999997</v>
      </c>
      <c r="L193" s="12">
        <f t="shared" si="7"/>
        <v>80850.000000000015</v>
      </c>
      <c r="M193" s="12">
        <f t="shared" si="8"/>
        <v>80561.83905000001</v>
      </c>
      <c r="N193" t="s">
        <v>29</v>
      </c>
      <c r="O193" t="s">
        <v>38</v>
      </c>
      <c r="P193" t="s">
        <v>12</v>
      </c>
      <c r="Q193" t="s">
        <v>27</v>
      </c>
      <c r="R193" t="s">
        <v>28</v>
      </c>
      <c r="S193">
        <v>0</v>
      </c>
      <c r="T193">
        <v>0</v>
      </c>
    </row>
    <row r="194" spans="1:20" x14ac:dyDescent="0.25">
      <c r="A194">
        <v>26611</v>
      </c>
      <c r="B194" s="1">
        <v>37077</v>
      </c>
      <c r="C194" s="1">
        <v>37288</v>
      </c>
      <c r="D194" t="s">
        <v>27</v>
      </c>
      <c r="E194" t="s">
        <v>28</v>
      </c>
      <c r="F194" s="10">
        <v>-140000</v>
      </c>
      <c r="G194" s="10">
        <v>-139501.01</v>
      </c>
      <c r="H194">
        <v>3.835</v>
      </c>
      <c r="I194" s="11">
        <v>2.76</v>
      </c>
      <c r="K194" s="9">
        <f t="shared" ref="K194:K257" si="9">F194*I194</f>
        <v>-386399.99999999994</v>
      </c>
      <c r="L194" s="12">
        <f t="shared" ref="L194:L257" si="10">(+I194-H194)*F194</f>
        <v>150500.00000000003</v>
      </c>
      <c r="M194" s="12">
        <f t="shared" ref="M194:M257" si="11">(+I194-H194)*G194</f>
        <v>149963.58575000003</v>
      </c>
      <c r="N194" t="s">
        <v>29</v>
      </c>
      <c r="O194" t="s">
        <v>38</v>
      </c>
      <c r="P194" t="s">
        <v>12</v>
      </c>
      <c r="Q194" t="s">
        <v>27</v>
      </c>
      <c r="R194" t="s">
        <v>28</v>
      </c>
      <c r="S194">
        <v>0</v>
      </c>
      <c r="T194">
        <v>0</v>
      </c>
    </row>
    <row r="195" spans="1:20" x14ac:dyDescent="0.25">
      <c r="A195">
        <v>26682</v>
      </c>
      <c r="B195" s="1">
        <v>37083</v>
      </c>
      <c r="C195" s="1">
        <v>37288</v>
      </c>
      <c r="D195" t="s">
        <v>27</v>
      </c>
      <c r="E195" t="s">
        <v>28</v>
      </c>
      <c r="F195" s="10">
        <v>-70000</v>
      </c>
      <c r="G195" s="10">
        <v>-69750.509999999995</v>
      </c>
      <c r="H195">
        <v>3.81</v>
      </c>
      <c r="I195" s="11">
        <v>2.76</v>
      </c>
      <c r="K195" s="9">
        <f t="shared" si="9"/>
        <v>-193199.99999999997</v>
      </c>
      <c r="L195" s="12">
        <f t="shared" si="10"/>
        <v>73500.000000000015</v>
      </c>
      <c r="M195" s="12">
        <f t="shared" si="11"/>
        <v>73238.035500000013</v>
      </c>
      <c r="N195" t="s">
        <v>29</v>
      </c>
      <c r="O195" t="s">
        <v>38</v>
      </c>
      <c r="P195" t="s">
        <v>12</v>
      </c>
      <c r="Q195" t="s">
        <v>27</v>
      </c>
      <c r="R195" t="s">
        <v>28</v>
      </c>
      <c r="S195">
        <v>0</v>
      </c>
      <c r="T195">
        <v>0</v>
      </c>
    </row>
    <row r="196" spans="1:20" x14ac:dyDescent="0.25">
      <c r="A196">
        <v>26695</v>
      </c>
      <c r="B196" s="1">
        <v>37084</v>
      </c>
      <c r="C196" s="1">
        <v>37288</v>
      </c>
      <c r="D196" t="s">
        <v>27</v>
      </c>
      <c r="E196" t="s">
        <v>28</v>
      </c>
      <c r="F196" s="10">
        <v>-70000</v>
      </c>
      <c r="G196" s="10">
        <v>-69750.509999999995</v>
      </c>
      <c r="H196">
        <v>3.9950000000000001</v>
      </c>
      <c r="I196" s="11">
        <v>2.76</v>
      </c>
      <c r="K196" s="9">
        <f t="shared" si="9"/>
        <v>-193199.99999999997</v>
      </c>
      <c r="L196" s="12">
        <f t="shared" si="10"/>
        <v>86450.000000000029</v>
      </c>
      <c r="M196" s="12">
        <f t="shared" si="11"/>
        <v>86141.879850000012</v>
      </c>
      <c r="N196" t="s">
        <v>29</v>
      </c>
      <c r="O196" t="s">
        <v>38</v>
      </c>
      <c r="P196" t="s">
        <v>12</v>
      </c>
      <c r="Q196" t="s">
        <v>27</v>
      </c>
      <c r="R196" t="s">
        <v>28</v>
      </c>
      <c r="S196">
        <v>0</v>
      </c>
      <c r="T196">
        <v>0</v>
      </c>
    </row>
    <row r="197" spans="1:20" x14ac:dyDescent="0.25">
      <c r="A197">
        <v>26698</v>
      </c>
      <c r="B197" s="1">
        <v>37084</v>
      </c>
      <c r="C197" s="1">
        <v>37288</v>
      </c>
      <c r="D197" t="s">
        <v>27</v>
      </c>
      <c r="E197" t="s">
        <v>28</v>
      </c>
      <c r="F197" s="10">
        <v>-70000</v>
      </c>
      <c r="G197" s="10">
        <v>-69750.509999999995</v>
      </c>
      <c r="H197">
        <v>3.9649999999999999</v>
      </c>
      <c r="I197" s="11">
        <v>2.76</v>
      </c>
      <c r="K197" s="9">
        <f t="shared" si="9"/>
        <v>-193199.99999999997</v>
      </c>
      <c r="L197" s="12">
        <f t="shared" si="10"/>
        <v>84350</v>
      </c>
      <c r="M197" s="12">
        <f t="shared" si="11"/>
        <v>84049.364549999998</v>
      </c>
      <c r="N197" t="s">
        <v>29</v>
      </c>
      <c r="O197" t="s">
        <v>38</v>
      </c>
      <c r="P197" t="s">
        <v>12</v>
      </c>
      <c r="Q197" t="s">
        <v>27</v>
      </c>
      <c r="R197" t="s">
        <v>28</v>
      </c>
      <c r="S197">
        <v>0</v>
      </c>
      <c r="T197">
        <v>0</v>
      </c>
    </row>
    <row r="198" spans="1:20" x14ac:dyDescent="0.25">
      <c r="A198">
        <v>26850</v>
      </c>
      <c r="B198" s="1">
        <v>37099</v>
      </c>
      <c r="C198" s="1">
        <v>37288</v>
      </c>
      <c r="D198" t="s">
        <v>27</v>
      </c>
      <c r="E198" t="s">
        <v>28</v>
      </c>
      <c r="F198" s="10">
        <v>-70000</v>
      </c>
      <c r="G198" s="10">
        <v>-69750.509999999995</v>
      </c>
      <c r="H198">
        <v>3.835</v>
      </c>
      <c r="I198" s="11">
        <v>2.76</v>
      </c>
      <c r="K198" s="9">
        <f t="shared" si="9"/>
        <v>-193199.99999999997</v>
      </c>
      <c r="L198" s="12">
        <f t="shared" si="10"/>
        <v>75250.000000000015</v>
      </c>
      <c r="M198" s="12">
        <f t="shared" si="11"/>
        <v>74981.798250000007</v>
      </c>
      <c r="N198" t="s">
        <v>29</v>
      </c>
      <c r="O198" t="s">
        <v>38</v>
      </c>
      <c r="P198" t="s">
        <v>12</v>
      </c>
      <c r="Q198" t="s">
        <v>27</v>
      </c>
      <c r="R198" t="s">
        <v>28</v>
      </c>
      <c r="S198">
        <v>0</v>
      </c>
      <c r="T198">
        <v>0</v>
      </c>
    </row>
    <row r="199" spans="1:20" x14ac:dyDescent="0.25">
      <c r="A199">
        <v>28117</v>
      </c>
      <c r="B199" s="1">
        <v>37152</v>
      </c>
      <c r="C199" s="1">
        <v>37288</v>
      </c>
      <c r="D199" t="s">
        <v>27</v>
      </c>
      <c r="E199" t="s">
        <v>28</v>
      </c>
      <c r="F199" s="10">
        <v>-1224</v>
      </c>
      <c r="G199" s="10">
        <v>-1219.6400000000001</v>
      </c>
      <c r="H199">
        <v>3.14</v>
      </c>
      <c r="I199" s="11">
        <v>2.76</v>
      </c>
      <c r="K199" s="9">
        <f t="shared" si="9"/>
        <v>-3378.24</v>
      </c>
      <c r="L199" s="12">
        <f t="shared" si="10"/>
        <v>465.1200000000004</v>
      </c>
      <c r="M199" s="12">
        <f t="shared" si="11"/>
        <v>463.46320000000043</v>
      </c>
      <c r="N199" t="s">
        <v>29</v>
      </c>
      <c r="O199" t="s">
        <v>38</v>
      </c>
      <c r="P199" t="s">
        <v>12</v>
      </c>
      <c r="Q199" t="s">
        <v>27</v>
      </c>
      <c r="R199" t="s">
        <v>28</v>
      </c>
      <c r="S199">
        <v>0</v>
      </c>
      <c r="T199">
        <v>0</v>
      </c>
    </row>
    <row r="200" spans="1:20" x14ac:dyDescent="0.25">
      <c r="A200">
        <v>28118</v>
      </c>
      <c r="B200" s="1">
        <v>37153</v>
      </c>
      <c r="C200" s="1">
        <v>37288</v>
      </c>
      <c r="D200" t="s">
        <v>27</v>
      </c>
      <c r="E200" t="s">
        <v>28</v>
      </c>
      <c r="F200" s="10">
        <v>-54827</v>
      </c>
      <c r="G200" s="10">
        <v>-54631.59</v>
      </c>
      <c r="H200">
        <v>3.14</v>
      </c>
      <c r="I200" s="11">
        <v>2.76</v>
      </c>
      <c r="K200" s="9">
        <f t="shared" si="9"/>
        <v>-151322.51999999999</v>
      </c>
      <c r="L200" s="12">
        <f t="shared" si="10"/>
        <v>20834.26000000002</v>
      </c>
      <c r="M200" s="12">
        <f t="shared" si="11"/>
        <v>20760.004200000018</v>
      </c>
      <c r="N200" t="s">
        <v>29</v>
      </c>
      <c r="O200" t="s">
        <v>38</v>
      </c>
      <c r="P200" t="s">
        <v>12</v>
      </c>
      <c r="Q200" t="s">
        <v>27</v>
      </c>
      <c r="R200" t="s">
        <v>28</v>
      </c>
      <c r="S200">
        <v>0</v>
      </c>
      <c r="T200">
        <v>0</v>
      </c>
    </row>
    <row r="201" spans="1:20" x14ac:dyDescent="0.25">
      <c r="A201">
        <v>28120</v>
      </c>
      <c r="B201" s="1">
        <v>37153</v>
      </c>
      <c r="C201" s="1">
        <v>37288</v>
      </c>
      <c r="D201" t="s">
        <v>27</v>
      </c>
      <c r="E201" t="s">
        <v>28</v>
      </c>
      <c r="F201" s="10">
        <v>-24533</v>
      </c>
      <c r="G201" s="10">
        <v>-24445.56</v>
      </c>
      <c r="H201">
        <v>3.14</v>
      </c>
      <c r="I201" s="11">
        <v>2.76</v>
      </c>
      <c r="K201" s="9">
        <f t="shared" si="9"/>
        <v>-67711.08</v>
      </c>
      <c r="L201" s="12">
        <f t="shared" si="10"/>
        <v>9322.5400000000081</v>
      </c>
      <c r="M201" s="12">
        <f t="shared" si="11"/>
        <v>9289.3128000000088</v>
      </c>
      <c r="N201" t="s">
        <v>29</v>
      </c>
      <c r="O201" t="s">
        <v>38</v>
      </c>
      <c r="P201" t="s">
        <v>12</v>
      </c>
      <c r="Q201" t="s">
        <v>27</v>
      </c>
      <c r="R201" t="s">
        <v>28</v>
      </c>
      <c r="S201">
        <v>0</v>
      </c>
      <c r="T201">
        <v>0</v>
      </c>
    </row>
    <row r="202" spans="1:20" x14ac:dyDescent="0.25">
      <c r="A202">
        <v>28121</v>
      </c>
      <c r="B202" s="1">
        <v>37153</v>
      </c>
      <c r="C202" s="1">
        <v>37288</v>
      </c>
      <c r="D202" t="s">
        <v>27</v>
      </c>
      <c r="E202" t="s">
        <v>28</v>
      </c>
      <c r="F202" s="10">
        <v>-10112</v>
      </c>
      <c r="G202" s="10">
        <v>-10075.959999999999</v>
      </c>
      <c r="H202">
        <v>3.14</v>
      </c>
      <c r="I202" s="11">
        <v>2.76</v>
      </c>
      <c r="K202" s="9">
        <f t="shared" si="9"/>
        <v>-27909.119999999999</v>
      </c>
      <c r="L202" s="12">
        <f t="shared" si="10"/>
        <v>3842.5600000000036</v>
      </c>
      <c r="M202" s="12">
        <f t="shared" si="11"/>
        <v>3828.864800000003</v>
      </c>
      <c r="N202" t="s">
        <v>29</v>
      </c>
      <c r="O202" t="s">
        <v>38</v>
      </c>
      <c r="P202" t="s">
        <v>12</v>
      </c>
      <c r="Q202" t="s">
        <v>27</v>
      </c>
      <c r="R202" t="s">
        <v>28</v>
      </c>
      <c r="S202">
        <v>0</v>
      </c>
      <c r="T202">
        <v>0</v>
      </c>
    </row>
    <row r="203" spans="1:20" x14ac:dyDescent="0.25">
      <c r="A203">
        <v>28127</v>
      </c>
      <c r="B203" s="1">
        <v>37153</v>
      </c>
      <c r="C203" s="1">
        <v>37288</v>
      </c>
      <c r="D203" t="s">
        <v>27</v>
      </c>
      <c r="E203" t="s">
        <v>28</v>
      </c>
      <c r="F203" s="10">
        <v>-82764</v>
      </c>
      <c r="G203" s="10">
        <v>-82469.009999999995</v>
      </c>
      <c r="H203">
        <v>3.0960000000000001</v>
      </c>
      <c r="I203" s="11">
        <v>2.76</v>
      </c>
      <c r="K203" s="9">
        <f t="shared" si="9"/>
        <v>-228428.63999999998</v>
      </c>
      <c r="L203" s="12">
        <f t="shared" si="10"/>
        <v>27808.704000000023</v>
      </c>
      <c r="M203" s="12">
        <f t="shared" si="11"/>
        <v>27709.587360000023</v>
      </c>
      <c r="N203" t="s">
        <v>29</v>
      </c>
      <c r="O203" t="s">
        <v>38</v>
      </c>
      <c r="P203" t="s">
        <v>12</v>
      </c>
      <c r="Q203" t="s">
        <v>27</v>
      </c>
      <c r="R203" t="s">
        <v>28</v>
      </c>
      <c r="S203">
        <v>0</v>
      </c>
      <c r="T203">
        <v>0</v>
      </c>
    </row>
    <row r="204" spans="1:20" x14ac:dyDescent="0.25">
      <c r="A204">
        <v>28130</v>
      </c>
      <c r="B204" s="1">
        <v>37153</v>
      </c>
      <c r="C204" s="1">
        <v>37288</v>
      </c>
      <c r="D204" t="s">
        <v>27</v>
      </c>
      <c r="E204" t="s">
        <v>28</v>
      </c>
      <c r="F204" s="10">
        <v>-48586</v>
      </c>
      <c r="G204" s="10">
        <v>-48412.83</v>
      </c>
      <c r="H204">
        <v>3.0960000000000001</v>
      </c>
      <c r="I204" s="11">
        <v>2.76</v>
      </c>
      <c r="K204" s="9">
        <f t="shared" si="9"/>
        <v>-134097.35999999999</v>
      </c>
      <c r="L204" s="12">
        <f t="shared" si="10"/>
        <v>16324.896000000015</v>
      </c>
      <c r="M204" s="12">
        <f t="shared" si="11"/>
        <v>16266.710880000015</v>
      </c>
      <c r="N204" t="s">
        <v>29</v>
      </c>
      <c r="O204" t="s">
        <v>38</v>
      </c>
      <c r="P204" t="s">
        <v>12</v>
      </c>
      <c r="Q204" t="s">
        <v>27</v>
      </c>
      <c r="R204" t="s">
        <v>28</v>
      </c>
      <c r="S204">
        <v>0</v>
      </c>
      <c r="T204">
        <v>0</v>
      </c>
    </row>
    <row r="205" spans="1:20" x14ac:dyDescent="0.25">
      <c r="A205">
        <v>28457</v>
      </c>
      <c r="B205" s="1">
        <v>37180</v>
      </c>
      <c r="C205" s="1">
        <v>37288</v>
      </c>
      <c r="D205" t="s">
        <v>27</v>
      </c>
      <c r="E205" t="s">
        <v>28</v>
      </c>
      <c r="F205" s="10">
        <v>-1000000</v>
      </c>
      <c r="G205" s="10">
        <v>-996435.8</v>
      </c>
      <c r="H205">
        <v>3.0525000000000002</v>
      </c>
      <c r="I205" s="11">
        <v>2.76</v>
      </c>
      <c r="K205" s="9">
        <f t="shared" si="9"/>
        <v>-2760000</v>
      </c>
      <c r="L205" s="12">
        <f t="shared" si="10"/>
        <v>292500.00000000041</v>
      </c>
      <c r="M205" s="12">
        <f t="shared" si="11"/>
        <v>291457.47150000045</v>
      </c>
      <c r="N205" t="s">
        <v>29</v>
      </c>
      <c r="O205" t="s">
        <v>38</v>
      </c>
      <c r="P205" t="s">
        <v>12</v>
      </c>
      <c r="Q205" t="s">
        <v>27</v>
      </c>
      <c r="R205" t="s">
        <v>28</v>
      </c>
      <c r="S205">
        <v>0</v>
      </c>
      <c r="T205">
        <v>0</v>
      </c>
    </row>
    <row r="206" spans="1:20" x14ac:dyDescent="0.25">
      <c r="A206">
        <v>28462</v>
      </c>
      <c r="B206" s="1">
        <v>37182</v>
      </c>
      <c r="C206" s="1">
        <v>37288</v>
      </c>
      <c r="D206" t="s">
        <v>27</v>
      </c>
      <c r="E206" t="s">
        <v>28</v>
      </c>
      <c r="F206" s="10">
        <v>-900000</v>
      </c>
      <c r="G206" s="10">
        <v>-896792.22</v>
      </c>
      <c r="H206">
        <v>2.85</v>
      </c>
      <c r="I206" s="11">
        <v>2.76</v>
      </c>
      <c r="K206" s="9">
        <f t="shared" si="9"/>
        <v>-2484000</v>
      </c>
      <c r="L206" s="12">
        <f t="shared" si="10"/>
        <v>81000.000000000276</v>
      </c>
      <c r="M206" s="12">
        <f t="shared" si="11"/>
        <v>80711.29980000027</v>
      </c>
      <c r="N206" t="s">
        <v>29</v>
      </c>
      <c r="O206" t="s">
        <v>38</v>
      </c>
      <c r="P206" t="s">
        <v>12</v>
      </c>
      <c r="Q206" t="s">
        <v>27</v>
      </c>
      <c r="R206" t="s">
        <v>28</v>
      </c>
      <c r="S206">
        <v>0</v>
      </c>
      <c r="T206">
        <v>0</v>
      </c>
    </row>
    <row r="207" spans="1:20" x14ac:dyDescent="0.25">
      <c r="A207">
        <v>28463</v>
      </c>
      <c r="B207" s="1">
        <v>37182</v>
      </c>
      <c r="C207" s="1">
        <v>37288</v>
      </c>
      <c r="D207" t="s">
        <v>27</v>
      </c>
      <c r="E207" t="s">
        <v>28</v>
      </c>
      <c r="F207" s="10">
        <v>-200000</v>
      </c>
      <c r="G207" s="10">
        <v>-199287.16</v>
      </c>
      <c r="H207">
        <v>2.99</v>
      </c>
      <c r="I207" s="11">
        <v>2.76</v>
      </c>
      <c r="K207" s="9">
        <f t="shared" si="9"/>
        <v>-552000</v>
      </c>
      <c r="L207" s="12">
        <f t="shared" si="10"/>
        <v>46000.000000000087</v>
      </c>
      <c r="M207" s="12">
        <f t="shared" si="11"/>
        <v>45836.046800000084</v>
      </c>
      <c r="N207" t="s">
        <v>29</v>
      </c>
      <c r="O207" t="s">
        <v>38</v>
      </c>
      <c r="P207" t="s">
        <v>12</v>
      </c>
      <c r="Q207" t="s">
        <v>27</v>
      </c>
      <c r="R207" t="s">
        <v>28</v>
      </c>
      <c r="S207">
        <v>0</v>
      </c>
      <c r="T207">
        <v>0</v>
      </c>
    </row>
    <row r="208" spans="1:20" x14ac:dyDescent="0.25">
      <c r="A208">
        <v>28465</v>
      </c>
      <c r="B208" s="1">
        <v>37182</v>
      </c>
      <c r="C208" s="1">
        <v>37288</v>
      </c>
      <c r="D208" t="s">
        <v>27</v>
      </c>
      <c r="E208" t="s">
        <v>28</v>
      </c>
      <c r="F208" s="10">
        <v>-91083</v>
      </c>
      <c r="G208" s="10">
        <v>-90758.36</v>
      </c>
      <c r="H208">
        <v>2.8450000000000002</v>
      </c>
      <c r="I208" s="11">
        <v>2.76</v>
      </c>
      <c r="K208" s="9">
        <f t="shared" si="9"/>
        <v>-251389.08</v>
      </c>
      <c r="L208" s="12">
        <f t="shared" si="10"/>
        <v>7742.0550000000376</v>
      </c>
      <c r="M208" s="12">
        <f t="shared" si="11"/>
        <v>7714.4606000000367</v>
      </c>
      <c r="N208" t="s">
        <v>29</v>
      </c>
      <c r="O208" t="s">
        <v>38</v>
      </c>
      <c r="P208" t="s">
        <v>12</v>
      </c>
      <c r="Q208" t="s">
        <v>27</v>
      </c>
      <c r="R208" t="s">
        <v>28</v>
      </c>
      <c r="S208">
        <v>0</v>
      </c>
      <c r="T208">
        <v>0</v>
      </c>
    </row>
    <row r="209" spans="1:20" x14ac:dyDescent="0.25">
      <c r="A209">
        <v>9916</v>
      </c>
      <c r="B209" s="1">
        <v>36714</v>
      </c>
      <c r="C209" s="1">
        <v>37288</v>
      </c>
      <c r="D209" t="s">
        <v>27</v>
      </c>
      <c r="E209" t="s">
        <v>28</v>
      </c>
      <c r="F209" s="10">
        <v>-5095</v>
      </c>
      <c r="G209" s="10">
        <v>-5076.84</v>
      </c>
      <c r="H209">
        <v>2.4426000000000001</v>
      </c>
      <c r="I209" s="11">
        <v>2.78</v>
      </c>
      <c r="K209" s="9">
        <f t="shared" si="9"/>
        <v>-14164.099999999999</v>
      </c>
      <c r="L209" s="12">
        <f t="shared" si="10"/>
        <v>-1719.0529999999985</v>
      </c>
      <c r="M209" s="12">
        <f t="shared" si="11"/>
        <v>-1712.9258159999986</v>
      </c>
      <c r="N209" t="s">
        <v>29</v>
      </c>
      <c r="O209" t="s">
        <v>38</v>
      </c>
      <c r="P209" t="s">
        <v>12</v>
      </c>
      <c r="Q209" t="s">
        <v>27</v>
      </c>
      <c r="R209" t="s">
        <v>28</v>
      </c>
      <c r="S209">
        <v>1</v>
      </c>
      <c r="T209">
        <v>0</v>
      </c>
    </row>
    <row r="210" spans="1:20" x14ac:dyDescent="0.25">
      <c r="A210">
        <v>9917</v>
      </c>
      <c r="B210" s="1">
        <v>36714</v>
      </c>
      <c r="C210" s="1">
        <v>37288</v>
      </c>
      <c r="D210" t="s">
        <v>27</v>
      </c>
      <c r="E210" t="s">
        <v>28</v>
      </c>
      <c r="F210" s="10">
        <v>407</v>
      </c>
      <c r="G210" s="10">
        <v>405.55</v>
      </c>
      <c r="H210">
        <v>2.8237999999999999</v>
      </c>
      <c r="I210" s="11">
        <v>2.78</v>
      </c>
      <c r="K210" s="9">
        <f t="shared" si="9"/>
        <v>1131.4599999999998</v>
      </c>
      <c r="L210" s="12">
        <f t="shared" si="10"/>
        <v>-17.826600000000024</v>
      </c>
      <c r="M210" s="12">
        <f t="shared" si="11"/>
        <v>-17.763090000000027</v>
      </c>
      <c r="N210" t="s">
        <v>29</v>
      </c>
      <c r="O210" t="s">
        <v>38</v>
      </c>
      <c r="P210" t="s">
        <v>12</v>
      </c>
      <c r="Q210" t="s">
        <v>27</v>
      </c>
      <c r="R210" t="s">
        <v>28</v>
      </c>
      <c r="S210">
        <v>1</v>
      </c>
      <c r="T210">
        <v>0</v>
      </c>
    </row>
    <row r="211" spans="1:20" x14ac:dyDescent="0.25">
      <c r="A211">
        <v>20177</v>
      </c>
      <c r="B211" s="1">
        <v>36818</v>
      </c>
      <c r="C211" s="1">
        <v>37288</v>
      </c>
      <c r="D211" t="s">
        <v>27</v>
      </c>
      <c r="E211" t="s">
        <v>28</v>
      </c>
      <c r="F211" s="10">
        <v>120000</v>
      </c>
      <c r="G211" s="10">
        <v>119572.3</v>
      </c>
      <c r="H211">
        <v>4.57</v>
      </c>
      <c r="I211" s="11">
        <v>2.78</v>
      </c>
      <c r="K211" s="9">
        <f t="shared" si="9"/>
        <v>333600</v>
      </c>
      <c r="L211" s="12">
        <f t="shared" si="10"/>
        <v>-214800.00000000006</v>
      </c>
      <c r="M211" s="12">
        <f t="shared" si="11"/>
        <v>-214034.41700000007</v>
      </c>
      <c r="N211" t="s">
        <v>29</v>
      </c>
      <c r="O211" t="s">
        <v>38</v>
      </c>
      <c r="P211" t="s">
        <v>27</v>
      </c>
      <c r="Q211" t="s">
        <v>27</v>
      </c>
      <c r="R211" t="s">
        <v>28</v>
      </c>
      <c r="S211">
        <v>1</v>
      </c>
      <c r="T211">
        <v>0</v>
      </c>
    </row>
    <row r="212" spans="1:20" x14ac:dyDescent="0.25">
      <c r="A212">
        <v>21724</v>
      </c>
      <c r="B212" s="1">
        <v>36873</v>
      </c>
      <c r="C212" s="1">
        <v>37288</v>
      </c>
      <c r="D212" t="s">
        <v>27</v>
      </c>
      <c r="E212" t="s">
        <v>28</v>
      </c>
      <c r="F212" s="10">
        <v>80000</v>
      </c>
      <c r="G212" s="10">
        <v>79714.86</v>
      </c>
      <c r="H212">
        <v>4.72</v>
      </c>
      <c r="I212" s="11">
        <v>2.78</v>
      </c>
      <c r="K212" s="9">
        <f t="shared" si="9"/>
        <v>222399.99999999997</v>
      </c>
      <c r="L212" s="12">
        <f t="shared" si="10"/>
        <v>-155200</v>
      </c>
      <c r="M212" s="12">
        <f t="shared" si="11"/>
        <v>-154646.8284</v>
      </c>
      <c r="N212" t="s">
        <v>29</v>
      </c>
      <c r="O212" t="s">
        <v>38</v>
      </c>
      <c r="P212" t="s">
        <v>12</v>
      </c>
      <c r="Q212" t="s">
        <v>27</v>
      </c>
      <c r="R212" t="s">
        <v>28</v>
      </c>
      <c r="S212">
        <v>1</v>
      </c>
      <c r="T212">
        <v>0</v>
      </c>
    </row>
    <row r="213" spans="1:20" x14ac:dyDescent="0.25">
      <c r="A213">
        <v>22088</v>
      </c>
      <c r="B213" s="1">
        <v>36901</v>
      </c>
      <c r="C213" s="1">
        <v>37288</v>
      </c>
      <c r="D213" t="s">
        <v>27</v>
      </c>
      <c r="E213" t="s">
        <v>28</v>
      </c>
      <c r="F213" s="10">
        <v>250000</v>
      </c>
      <c r="G213" s="10">
        <v>249108.95</v>
      </c>
      <c r="H213">
        <v>5.125</v>
      </c>
      <c r="I213" s="11">
        <v>2.78</v>
      </c>
      <c r="K213" s="9">
        <f t="shared" si="9"/>
        <v>695000</v>
      </c>
      <c r="L213" s="12">
        <f t="shared" si="10"/>
        <v>-586250</v>
      </c>
      <c r="M213" s="12">
        <f t="shared" si="11"/>
        <v>-584160.48775000009</v>
      </c>
      <c r="N213" t="s">
        <v>29</v>
      </c>
      <c r="O213" t="s">
        <v>38</v>
      </c>
      <c r="P213" t="s">
        <v>27</v>
      </c>
      <c r="Q213" t="s">
        <v>27</v>
      </c>
      <c r="R213" t="s">
        <v>28</v>
      </c>
      <c r="S213">
        <v>1</v>
      </c>
      <c r="T213">
        <v>0</v>
      </c>
    </row>
    <row r="214" spans="1:20" x14ac:dyDescent="0.25">
      <c r="A214">
        <v>22094</v>
      </c>
      <c r="B214" s="1">
        <v>36901</v>
      </c>
      <c r="C214" s="1">
        <v>37288</v>
      </c>
      <c r="D214" t="s">
        <v>27</v>
      </c>
      <c r="E214" t="s">
        <v>28</v>
      </c>
      <c r="F214" s="10">
        <v>100000</v>
      </c>
      <c r="G214" s="10">
        <v>99643.58</v>
      </c>
      <c r="H214">
        <v>6.0650000000000004</v>
      </c>
      <c r="I214" s="11">
        <v>2.78</v>
      </c>
      <c r="K214" s="9">
        <f t="shared" si="9"/>
        <v>278000</v>
      </c>
      <c r="L214" s="12">
        <f t="shared" si="10"/>
        <v>-328500.00000000006</v>
      </c>
      <c r="M214" s="12">
        <f t="shared" si="11"/>
        <v>-327329.16030000005</v>
      </c>
      <c r="N214" t="s">
        <v>29</v>
      </c>
      <c r="O214" t="s">
        <v>38</v>
      </c>
      <c r="P214" t="s">
        <v>27</v>
      </c>
      <c r="Q214" t="s">
        <v>27</v>
      </c>
      <c r="R214" t="s">
        <v>28</v>
      </c>
      <c r="S214">
        <v>1</v>
      </c>
      <c r="T214">
        <v>0</v>
      </c>
    </row>
    <row r="215" spans="1:20" x14ac:dyDescent="0.25">
      <c r="A215">
        <v>22095</v>
      </c>
      <c r="B215" s="1">
        <v>36901</v>
      </c>
      <c r="C215" s="1">
        <v>37288</v>
      </c>
      <c r="D215" t="s">
        <v>27</v>
      </c>
      <c r="E215" t="s">
        <v>28</v>
      </c>
      <c r="F215" s="10">
        <v>150000</v>
      </c>
      <c r="G215" s="10">
        <v>149465.37</v>
      </c>
      <c r="H215">
        <v>6.09</v>
      </c>
      <c r="I215" s="11">
        <v>2.78</v>
      </c>
      <c r="K215" s="9">
        <f t="shared" si="9"/>
        <v>416999.99999999994</v>
      </c>
      <c r="L215" s="12">
        <f t="shared" si="10"/>
        <v>-496500</v>
      </c>
      <c r="M215" s="12">
        <f t="shared" si="11"/>
        <v>-494730.37469999999</v>
      </c>
      <c r="N215" t="s">
        <v>29</v>
      </c>
      <c r="O215" t="s">
        <v>38</v>
      </c>
      <c r="P215" t="s">
        <v>27</v>
      </c>
      <c r="Q215" t="s">
        <v>27</v>
      </c>
      <c r="R215" t="s">
        <v>28</v>
      </c>
      <c r="S215">
        <v>1</v>
      </c>
      <c r="T215">
        <v>0</v>
      </c>
    </row>
    <row r="216" spans="1:20" x14ac:dyDescent="0.25">
      <c r="A216">
        <v>22186</v>
      </c>
      <c r="B216" s="1">
        <v>36917</v>
      </c>
      <c r="C216" s="1">
        <v>37288</v>
      </c>
      <c r="D216" t="s">
        <v>27</v>
      </c>
      <c r="E216" t="s">
        <v>28</v>
      </c>
      <c r="F216" s="10">
        <v>42000</v>
      </c>
      <c r="G216" s="10">
        <v>41850.300000000003</v>
      </c>
      <c r="H216">
        <v>5.6349999999999998</v>
      </c>
      <c r="I216" s="11">
        <v>2.78</v>
      </c>
      <c r="K216" s="9">
        <f t="shared" si="9"/>
        <v>116759.99999999999</v>
      </c>
      <c r="L216" s="12">
        <f t="shared" si="10"/>
        <v>-119910</v>
      </c>
      <c r="M216" s="12">
        <f t="shared" si="11"/>
        <v>-119482.60650000001</v>
      </c>
      <c r="N216" t="s">
        <v>29</v>
      </c>
      <c r="O216" t="s">
        <v>38</v>
      </c>
      <c r="P216" t="s">
        <v>12</v>
      </c>
      <c r="Q216" t="s">
        <v>27</v>
      </c>
      <c r="R216" t="s">
        <v>28</v>
      </c>
      <c r="S216">
        <v>1</v>
      </c>
      <c r="T216">
        <v>0</v>
      </c>
    </row>
    <row r="217" spans="1:20" x14ac:dyDescent="0.25">
      <c r="A217">
        <v>22187</v>
      </c>
      <c r="B217" s="1">
        <v>36917</v>
      </c>
      <c r="C217" s="1">
        <v>37288</v>
      </c>
      <c r="D217" t="s">
        <v>27</v>
      </c>
      <c r="E217" t="s">
        <v>28</v>
      </c>
      <c r="F217" s="10">
        <v>24000</v>
      </c>
      <c r="G217" s="10">
        <v>23914.46</v>
      </c>
      <c r="H217">
        <v>5.6349999999999998</v>
      </c>
      <c r="I217" s="11">
        <v>2.78</v>
      </c>
      <c r="K217" s="9">
        <f t="shared" si="9"/>
        <v>66720</v>
      </c>
      <c r="L217" s="12">
        <f t="shared" si="10"/>
        <v>-68520</v>
      </c>
      <c r="M217" s="12">
        <f t="shared" si="11"/>
        <v>-68275.783299999996</v>
      </c>
      <c r="N217" t="s">
        <v>29</v>
      </c>
      <c r="O217" t="s">
        <v>38</v>
      </c>
      <c r="P217" t="s">
        <v>12</v>
      </c>
      <c r="Q217" t="s">
        <v>27</v>
      </c>
      <c r="R217" t="s">
        <v>28</v>
      </c>
      <c r="S217">
        <v>1</v>
      </c>
      <c r="T217">
        <v>0</v>
      </c>
    </row>
    <row r="218" spans="1:20" x14ac:dyDescent="0.25">
      <c r="A218">
        <v>22188</v>
      </c>
      <c r="B218" s="1">
        <v>36917</v>
      </c>
      <c r="C218" s="1">
        <v>37288</v>
      </c>
      <c r="D218" t="s">
        <v>27</v>
      </c>
      <c r="E218" t="s">
        <v>28</v>
      </c>
      <c r="F218" s="10">
        <v>4000</v>
      </c>
      <c r="G218" s="10">
        <v>3985.74</v>
      </c>
      <c r="H218">
        <v>5.6349999999999998</v>
      </c>
      <c r="I218" s="11">
        <v>2.78</v>
      </c>
      <c r="K218" s="9">
        <f t="shared" si="9"/>
        <v>11120</v>
      </c>
      <c r="L218" s="12">
        <f t="shared" si="10"/>
        <v>-11420</v>
      </c>
      <c r="M218" s="12">
        <f t="shared" si="11"/>
        <v>-11379.287699999999</v>
      </c>
      <c r="N218" t="s">
        <v>29</v>
      </c>
      <c r="O218" t="s">
        <v>38</v>
      </c>
      <c r="P218" t="s">
        <v>12</v>
      </c>
      <c r="Q218" t="s">
        <v>27</v>
      </c>
      <c r="R218" t="s">
        <v>28</v>
      </c>
      <c r="S218">
        <v>1</v>
      </c>
      <c r="T218">
        <v>0</v>
      </c>
    </row>
    <row r="219" spans="1:20" x14ac:dyDescent="0.25">
      <c r="A219">
        <v>22251</v>
      </c>
      <c r="B219" s="1">
        <v>36917</v>
      </c>
      <c r="C219" s="1">
        <v>37288</v>
      </c>
      <c r="D219" t="s">
        <v>27</v>
      </c>
      <c r="E219" t="s">
        <v>28</v>
      </c>
      <c r="F219" s="10">
        <v>200000</v>
      </c>
      <c r="G219" s="10">
        <v>199287.16</v>
      </c>
      <c r="H219">
        <v>5.4950000000000001</v>
      </c>
      <c r="I219" s="11">
        <v>2.78</v>
      </c>
      <c r="K219" s="9">
        <f t="shared" si="9"/>
        <v>556000</v>
      </c>
      <c r="L219" s="12">
        <f t="shared" si="10"/>
        <v>-543000.00000000012</v>
      </c>
      <c r="M219" s="12">
        <f t="shared" si="11"/>
        <v>-541064.6394000001</v>
      </c>
      <c r="N219" t="s">
        <v>29</v>
      </c>
      <c r="O219" t="s">
        <v>38</v>
      </c>
      <c r="P219" t="s">
        <v>12</v>
      </c>
      <c r="Q219" t="s">
        <v>27</v>
      </c>
      <c r="R219" t="s">
        <v>28</v>
      </c>
      <c r="S219">
        <v>1</v>
      </c>
      <c r="T219">
        <v>0</v>
      </c>
    </row>
    <row r="220" spans="1:20" x14ac:dyDescent="0.25">
      <c r="A220">
        <v>22293</v>
      </c>
      <c r="B220" s="1">
        <v>36921</v>
      </c>
      <c r="C220" s="1">
        <v>37288</v>
      </c>
      <c r="D220" t="s">
        <v>27</v>
      </c>
      <c r="E220" t="s">
        <v>28</v>
      </c>
      <c r="F220" s="10">
        <v>88000</v>
      </c>
      <c r="G220" s="10">
        <v>87686.35</v>
      </c>
      <c r="H220">
        <v>5.64</v>
      </c>
      <c r="I220" s="11">
        <v>2.78</v>
      </c>
      <c r="K220" s="9">
        <f t="shared" si="9"/>
        <v>244639.99999999997</v>
      </c>
      <c r="L220" s="12">
        <f t="shared" si="10"/>
        <v>-251680</v>
      </c>
      <c r="M220" s="12">
        <f t="shared" si="11"/>
        <v>-250782.96100000001</v>
      </c>
      <c r="N220" t="s">
        <v>29</v>
      </c>
      <c r="O220" t="s">
        <v>38</v>
      </c>
      <c r="P220" t="s">
        <v>12</v>
      </c>
      <c r="Q220" t="s">
        <v>27</v>
      </c>
      <c r="R220" t="s">
        <v>28</v>
      </c>
      <c r="S220">
        <v>1</v>
      </c>
      <c r="T220">
        <v>0</v>
      </c>
    </row>
    <row r="221" spans="1:20" x14ac:dyDescent="0.25">
      <c r="A221">
        <v>22298</v>
      </c>
      <c r="B221" s="1">
        <v>36921</v>
      </c>
      <c r="C221" s="1">
        <v>37288</v>
      </c>
      <c r="D221" t="s">
        <v>27</v>
      </c>
      <c r="E221" t="s">
        <v>28</v>
      </c>
      <c r="F221" s="10">
        <v>220000</v>
      </c>
      <c r="G221" s="10">
        <v>219215.88</v>
      </c>
      <c r="H221">
        <v>5.64</v>
      </c>
      <c r="I221" s="11">
        <v>2.78</v>
      </c>
      <c r="K221" s="9">
        <f t="shared" si="9"/>
        <v>611600</v>
      </c>
      <c r="L221" s="12">
        <f t="shared" si="10"/>
        <v>-629200</v>
      </c>
      <c r="M221" s="12">
        <f t="shared" si="11"/>
        <v>-626957.41680000001</v>
      </c>
      <c r="N221" t="s">
        <v>29</v>
      </c>
      <c r="O221" t="s">
        <v>38</v>
      </c>
      <c r="P221" t="s">
        <v>12</v>
      </c>
      <c r="Q221" t="s">
        <v>27</v>
      </c>
      <c r="R221" t="s">
        <v>28</v>
      </c>
      <c r="S221">
        <v>1</v>
      </c>
      <c r="T221">
        <v>0</v>
      </c>
    </row>
    <row r="222" spans="1:20" x14ac:dyDescent="0.25">
      <c r="A222">
        <v>22299</v>
      </c>
      <c r="B222" s="1">
        <v>36921</v>
      </c>
      <c r="C222" s="1">
        <v>37288</v>
      </c>
      <c r="D222" t="s">
        <v>27</v>
      </c>
      <c r="E222" t="s">
        <v>28</v>
      </c>
      <c r="F222" s="10">
        <v>30000</v>
      </c>
      <c r="G222" s="10">
        <v>29893.07</v>
      </c>
      <c r="H222">
        <v>5.64</v>
      </c>
      <c r="I222" s="11">
        <v>2.78</v>
      </c>
      <c r="K222" s="9">
        <f t="shared" si="9"/>
        <v>83400</v>
      </c>
      <c r="L222" s="12">
        <f t="shared" si="10"/>
        <v>-85800</v>
      </c>
      <c r="M222" s="12">
        <f t="shared" si="11"/>
        <v>-85494.180200000003</v>
      </c>
      <c r="N222" t="s">
        <v>29</v>
      </c>
      <c r="O222" t="s">
        <v>38</v>
      </c>
      <c r="P222" t="s">
        <v>12</v>
      </c>
      <c r="Q222" t="s">
        <v>27</v>
      </c>
      <c r="R222" t="s">
        <v>28</v>
      </c>
      <c r="S222">
        <v>1</v>
      </c>
      <c r="T222">
        <v>0</v>
      </c>
    </row>
    <row r="223" spans="1:20" x14ac:dyDescent="0.25">
      <c r="A223">
        <v>22300</v>
      </c>
      <c r="B223" s="1">
        <v>36921</v>
      </c>
      <c r="C223" s="1">
        <v>37288</v>
      </c>
      <c r="D223" t="s">
        <v>27</v>
      </c>
      <c r="E223" t="s">
        <v>28</v>
      </c>
      <c r="F223" s="10">
        <v>100000</v>
      </c>
      <c r="G223" s="10">
        <v>99643.58</v>
      </c>
      <c r="H223">
        <v>5.64</v>
      </c>
      <c r="I223" s="11">
        <v>2.78</v>
      </c>
      <c r="K223" s="9">
        <f t="shared" si="9"/>
        <v>278000</v>
      </c>
      <c r="L223" s="12">
        <f t="shared" si="10"/>
        <v>-286000</v>
      </c>
      <c r="M223" s="12">
        <f t="shared" si="11"/>
        <v>-284980.63880000002</v>
      </c>
      <c r="N223" t="s">
        <v>29</v>
      </c>
      <c r="O223" t="s">
        <v>38</v>
      </c>
      <c r="P223" t="s">
        <v>12</v>
      </c>
      <c r="Q223" t="s">
        <v>27</v>
      </c>
      <c r="R223" t="s">
        <v>28</v>
      </c>
      <c r="S223">
        <v>1</v>
      </c>
      <c r="T223">
        <v>0</v>
      </c>
    </row>
    <row r="224" spans="1:20" x14ac:dyDescent="0.25">
      <c r="A224">
        <v>22301</v>
      </c>
      <c r="B224" s="1">
        <v>36921</v>
      </c>
      <c r="C224" s="1">
        <v>37288</v>
      </c>
      <c r="D224" t="s">
        <v>27</v>
      </c>
      <c r="E224" t="s">
        <v>28</v>
      </c>
      <c r="F224" s="10">
        <v>12000</v>
      </c>
      <c r="G224" s="10">
        <v>11957.23</v>
      </c>
      <c r="H224">
        <v>5.64</v>
      </c>
      <c r="I224" s="11">
        <v>2.78</v>
      </c>
      <c r="K224" s="9">
        <f t="shared" si="9"/>
        <v>33360</v>
      </c>
      <c r="L224" s="12">
        <f t="shared" si="10"/>
        <v>-34320</v>
      </c>
      <c r="M224" s="12">
        <f t="shared" si="11"/>
        <v>-34197.677799999998</v>
      </c>
      <c r="N224" t="s">
        <v>29</v>
      </c>
      <c r="O224" t="s">
        <v>38</v>
      </c>
      <c r="P224" t="s">
        <v>12</v>
      </c>
      <c r="Q224" t="s">
        <v>27</v>
      </c>
      <c r="R224" t="s">
        <v>28</v>
      </c>
      <c r="S224">
        <v>1</v>
      </c>
      <c r="T224">
        <v>0</v>
      </c>
    </row>
    <row r="225" spans="1:20" x14ac:dyDescent="0.25">
      <c r="A225">
        <v>22407</v>
      </c>
      <c r="B225" s="1">
        <v>36929</v>
      </c>
      <c r="C225" s="1">
        <v>37288</v>
      </c>
      <c r="D225" t="s">
        <v>27</v>
      </c>
      <c r="E225" t="s">
        <v>28</v>
      </c>
      <c r="F225" s="10">
        <v>60000</v>
      </c>
      <c r="G225" s="10">
        <v>59786.15</v>
      </c>
      <c r="H225">
        <v>5.51</v>
      </c>
      <c r="I225" s="11">
        <v>2.78</v>
      </c>
      <c r="K225" s="9">
        <f t="shared" si="9"/>
        <v>166800</v>
      </c>
      <c r="L225" s="12">
        <f t="shared" si="10"/>
        <v>-163800</v>
      </c>
      <c r="M225" s="12">
        <f t="shared" si="11"/>
        <v>-163216.18950000001</v>
      </c>
      <c r="N225" t="s">
        <v>29</v>
      </c>
      <c r="O225" t="s">
        <v>38</v>
      </c>
      <c r="P225" t="s">
        <v>12</v>
      </c>
      <c r="Q225" t="s">
        <v>27</v>
      </c>
      <c r="R225" t="s">
        <v>28</v>
      </c>
      <c r="S225">
        <v>1</v>
      </c>
      <c r="T225">
        <v>0</v>
      </c>
    </row>
    <row r="226" spans="1:20" x14ac:dyDescent="0.25">
      <c r="A226">
        <v>22581</v>
      </c>
      <c r="B226" s="1">
        <v>36938</v>
      </c>
      <c r="C226" s="1">
        <v>37288</v>
      </c>
      <c r="D226" t="s">
        <v>27</v>
      </c>
      <c r="E226" t="s">
        <v>28</v>
      </c>
      <c r="F226" s="10">
        <v>145000</v>
      </c>
      <c r="G226" s="10">
        <v>144483.19</v>
      </c>
      <c r="H226">
        <v>5.71</v>
      </c>
      <c r="I226" s="11">
        <v>2.78</v>
      </c>
      <c r="K226" s="9">
        <f t="shared" si="9"/>
        <v>403100</v>
      </c>
      <c r="L226" s="12">
        <f t="shared" si="10"/>
        <v>-424850</v>
      </c>
      <c r="M226" s="12">
        <f t="shared" si="11"/>
        <v>-423335.74670000002</v>
      </c>
      <c r="N226" t="s">
        <v>29</v>
      </c>
      <c r="O226" t="s">
        <v>38</v>
      </c>
      <c r="P226" t="s">
        <v>12</v>
      </c>
      <c r="Q226" t="s">
        <v>27</v>
      </c>
      <c r="R226" t="s">
        <v>28</v>
      </c>
      <c r="S226">
        <v>1</v>
      </c>
      <c r="T226">
        <v>0</v>
      </c>
    </row>
    <row r="227" spans="1:20" x14ac:dyDescent="0.25">
      <c r="A227">
        <v>22584</v>
      </c>
      <c r="B227" s="1">
        <v>36938</v>
      </c>
      <c r="C227" s="1">
        <v>37288</v>
      </c>
      <c r="D227" t="s">
        <v>27</v>
      </c>
      <c r="E227" t="s">
        <v>28</v>
      </c>
      <c r="F227" s="10">
        <v>140000</v>
      </c>
      <c r="G227" s="10">
        <v>139501.01</v>
      </c>
      <c r="H227">
        <v>5.71</v>
      </c>
      <c r="I227" s="11">
        <v>2.78</v>
      </c>
      <c r="K227" s="9">
        <f t="shared" si="9"/>
        <v>389200</v>
      </c>
      <c r="L227" s="12">
        <f t="shared" si="10"/>
        <v>-410200</v>
      </c>
      <c r="M227" s="12">
        <f t="shared" si="11"/>
        <v>-408737.95930000005</v>
      </c>
      <c r="N227" t="s">
        <v>29</v>
      </c>
      <c r="O227" t="s">
        <v>38</v>
      </c>
      <c r="P227" t="s">
        <v>12</v>
      </c>
      <c r="Q227" t="s">
        <v>27</v>
      </c>
      <c r="R227" t="s">
        <v>28</v>
      </c>
      <c r="S227">
        <v>1</v>
      </c>
      <c r="T227">
        <v>0</v>
      </c>
    </row>
    <row r="228" spans="1:20" x14ac:dyDescent="0.25">
      <c r="A228">
        <v>22585</v>
      </c>
      <c r="B228" s="1">
        <v>36938</v>
      </c>
      <c r="C228" s="1">
        <v>37288</v>
      </c>
      <c r="D228" t="s">
        <v>27</v>
      </c>
      <c r="E228" t="s">
        <v>28</v>
      </c>
      <c r="F228" s="10">
        <v>5000</v>
      </c>
      <c r="G228" s="10">
        <v>4982.18</v>
      </c>
      <c r="H228">
        <v>5.71</v>
      </c>
      <c r="I228" s="11">
        <v>2.78</v>
      </c>
      <c r="K228" s="9">
        <f t="shared" si="9"/>
        <v>13899.999999999998</v>
      </c>
      <c r="L228" s="12">
        <f t="shared" si="10"/>
        <v>-14650</v>
      </c>
      <c r="M228" s="12">
        <f t="shared" si="11"/>
        <v>-14597.787400000001</v>
      </c>
      <c r="N228" t="s">
        <v>29</v>
      </c>
      <c r="O228" t="s">
        <v>38</v>
      </c>
      <c r="P228" t="s">
        <v>12</v>
      </c>
      <c r="Q228" t="s">
        <v>27</v>
      </c>
      <c r="R228" t="s">
        <v>28</v>
      </c>
      <c r="S228">
        <v>1</v>
      </c>
      <c r="T228">
        <v>0</v>
      </c>
    </row>
    <row r="229" spans="1:20" x14ac:dyDescent="0.25">
      <c r="A229">
        <v>22597</v>
      </c>
      <c r="B229" s="1">
        <v>36938</v>
      </c>
      <c r="C229" s="1">
        <v>37288</v>
      </c>
      <c r="D229" t="s">
        <v>27</v>
      </c>
      <c r="E229" t="s">
        <v>28</v>
      </c>
      <c r="F229" s="10">
        <v>20000</v>
      </c>
      <c r="G229" s="10">
        <v>19928.72</v>
      </c>
      <c r="H229">
        <v>4.96</v>
      </c>
      <c r="I229" s="11">
        <v>2.78</v>
      </c>
      <c r="K229" s="9">
        <f t="shared" si="9"/>
        <v>55599.999999999993</v>
      </c>
      <c r="L229" s="12">
        <f t="shared" si="10"/>
        <v>-43600</v>
      </c>
      <c r="M229" s="12">
        <f t="shared" si="11"/>
        <v>-43444.609600000003</v>
      </c>
      <c r="N229" t="s">
        <v>29</v>
      </c>
      <c r="O229" t="s">
        <v>38</v>
      </c>
      <c r="P229" t="s">
        <v>12</v>
      </c>
      <c r="Q229" t="s">
        <v>27</v>
      </c>
      <c r="R229" t="s">
        <v>28</v>
      </c>
      <c r="S229">
        <v>1</v>
      </c>
      <c r="T229">
        <v>0</v>
      </c>
    </row>
    <row r="230" spans="1:20" x14ac:dyDescent="0.25">
      <c r="A230">
        <v>22598</v>
      </c>
      <c r="B230" s="1">
        <v>36938</v>
      </c>
      <c r="C230" s="1">
        <v>37288</v>
      </c>
      <c r="D230" t="s">
        <v>27</v>
      </c>
      <c r="E230" t="s">
        <v>28</v>
      </c>
      <c r="F230" s="10">
        <v>10000</v>
      </c>
      <c r="G230" s="10">
        <v>9964.36</v>
      </c>
      <c r="H230">
        <v>4.96</v>
      </c>
      <c r="I230" s="11">
        <v>2.78</v>
      </c>
      <c r="K230" s="9">
        <f t="shared" si="9"/>
        <v>27799.999999999996</v>
      </c>
      <c r="L230" s="12">
        <f t="shared" si="10"/>
        <v>-21800</v>
      </c>
      <c r="M230" s="12">
        <f t="shared" si="11"/>
        <v>-21722.304800000002</v>
      </c>
      <c r="N230" t="s">
        <v>29</v>
      </c>
      <c r="O230" t="s">
        <v>38</v>
      </c>
      <c r="P230" t="s">
        <v>12</v>
      </c>
      <c r="Q230" t="s">
        <v>27</v>
      </c>
      <c r="R230" t="s">
        <v>28</v>
      </c>
      <c r="S230">
        <v>1</v>
      </c>
      <c r="T230">
        <v>0</v>
      </c>
    </row>
    <row r="231" spans="1:20" x14ac:dyDescent="0.25">
      <c r="A231">
        <v>22609</v>
      </c>
      <c r="B231" s="1">
        <v>36938</v>
      </c>
      <c r="C231" s="1">
        <v>37288</v>
      </c>
      <c r="D231" t="s">
        <v>27</v>
      </c>
      <c r="E231" t="s">
        <v>28</v>
      </c>
      <c r="F231" s="10">
        <v>145000</v>
      </c>
      <c r="G231" s="10">
        <v>144483.19</v>
      </c>
      <c r="H231">
        <v>5.71</v>
      </c>
      <c r="I231" s="11">
        <v>2.78</v>
      </c>
      <c r="K231" s="9">
        <f t="shared" si="9"/>
        <v>403100</v>
      </c>
      <c r="L231" s="12">
        <f t="shared" si="10"/>
        <v>-424850</v>
      </c>
      <c r="M231" s="12">
        <f t="shared" si="11"/>
        <v>-423335.74670000002</v>
      </c>
      <c r="N231" t="s">
        <v>29</v>
      </c>
      <c r="O231" t="s">
        <v>38</v>
      </c>
      <c r="P231" t="s">
        <v>12</v>
      </c>
      <c r="Q231" t="s">
        <v>27</v>
      </c>
      <c r="R231" t="s">
        <v>28</v>
      </c>
      <c r="S231">
        <v>1</v>
      </c>
      <c r="T231">
        <v>0</v>
      </c>
    </row>
    <row r="232" spans="1:20" x14ac:dyDescent="0.25">
      <c r="A232">
        <v>22611</v>
      </c>
      <c r="B232" s="1">
        <v>36938</v>
      </c>
      <c r="C232" s="1">
        <v>37288</v>
      </c>
      <c r="D232" t="s">
        <v>27</v>
      </c>
      <c r="E232" t="s">
        <v>28</v>
      </c>
      <c r="F232" s="10">
        <v>75000</v>
      </c>
      <c r="G232" s="10">
        <v>74732.69</v>
      </c>
      <c r="H232">
        <v>5.71</v>
      </c>
      <c r="I232" s="11">
        <v>2.78</v>
      </c>
      <c r="K232" s="9">
        <f t="shared" si="9"/>
        <v>208499.99999999997</v>
      </c>
      <c r="L232" s="12">
        <f t="shared" si="10"/>
        <v>-219750</v>
      </c>
      <c r="M232" s="12">
        <f t="shared" si="11"/>
        <v>-218966.78170000002</v>
      </c>
      <c r="N232" t="s">
        <v>29</v>
      </c>
      <c r="O232" t="s">
        <v>38</v>
      </c>
      <c r="P232" t="s">
        <v>12</v>
      </c>
      <c r="Q232" t="s">
        <v>27</v>
      </c>
      <c r="R232" t="s">
        <v>28</v>
      </c>
      <c r="S232">
        <v>1</v>
      </c>
      <c r="T232">
        <v>0</v>
      </c>
    </row>
    <row r="233" spans="1:20" x14ac:dyDescent="0.25">
      <c r="A233">
        <v>22637</v>
      </c>
      <c r="B233" s="1">
        <v>36942</v>
      </c>
      <c r="C233" s="1">
        <v>37288</v>
      </c>
      <c r="D233" t="s">
        <v>27</v>
      </c>
      <c r="E233" t="s">
        <v>28</v>
      </c>
      <c r="F233" s="10">
        <v>160000</v>
      </c>
      <c r="G233" s="10">
        <v>159429.73000000001</v>
      </c>
      <c r="H233">
        <v>5.6050000000000004</v>
      </c>
      <c r="I233" s="11">
        <v>2.78</v>
      </c>
      <c r="K233" s="9">
        <f t="shared" si="9"/>
        <v>444799.99999999994</v>
      </c>
      <c r="L233" s="12">
        <f t="shared" si="10"/>
        <v>-452000.00000000012</v>
      </c>
      <c r="M233" s="12">
        <f t="shared" si="11"/>
        <v>-450388.98725000012</v>
      </c>
      <c r="N233" t="s">
        <v>29</v>
      </c>
      <c r="O233" t="s">
        <v>38</v>
      </c>
      <c r="P233" t="s">
        <v>12</v>
      </c>
      <c r="Q233" t="s">
        <v>27</v>
      </c>
      <c r="R233" t="s">
        <v>28</v>
      </c>
      <c r="S233">
        <v>1</v>
      </c>
      <c r="T233">
        <v>0</v>
      </c>
    </row>
    <row r="234" spans="1:20" x14ac:dyDescent="0.25">
      <c r="A234">
        <v>22638</v>
      </c>
      <c r="B234" s="1">
        <v>36942</v>
      </c>
      <c r="C234" s="1">
        <v>37288</v>
      </c>
      <c r="D234" t="s">
        <v>27</v>
      </c>
      <c r="E234" t="s">
        <v>28</v>
      </c>
      <c r="F234" s="10">
        <v>40000</v>
      </c>
      <c r="G234" s="10">
        <v>39857.43</v>
      </c>
      <c r="H234">
        <v>5.6050000000000004</v>
      </c>
      <c r="I234" s="11">
        <v>2.78</v>
      </c>
      <c r="K234" s="9">
        <f t="shared" si="9"/>
        <v>111199.99999999999</v>
      </c>
      <c r="L234" s="12">
        <f t="shared" si="10"/>
        <v>-113000.00000000003</v>
      </c>
      <c r="M234" s="12">
        <f t="shared" si="11"/>
        <v>-112597.23975000002</v>
      </c>
      <c r="N234" t="s">
        <v>29</v>
      </c>
      <c r="O234" t="s">
        <v>38</v>
      </c>
      <c r="P234" t="s">
        <v>12</v>
      </c>
      <c r="Q234" t="s">
        <v>27</v>
      </c>
      <c r="R234" t="s">
        <v>28</v>
      </c>
      <c r="S234">
        <v>1</v>
      </c>
      <c r="T234">
        <v>0</v>
      </c>
    </row>
    <row r="235" spans="1:20" x14ac:dyDescent="0.25">
      <c r="A235">
        <v>22843</v>
      </c>
      <c r="B235" s="1">
        <v>36957</v>
      </c>
      <c r="C235" s="1">
        <v>37288</v>
      </c>
      <c r="D235" t="s">
        <v>27</v>
      </c>
      <c r="E235" t="s">
        <v>28</v>
      </c>
      <c r="F235" s="10">
        <v>5000</v>
      </c>
      <c r="G235" s="10">
        <v>4982.18</v>
      </c>
      <c r="H235">
        <v>5.4649999999999999</v>
      </c>
      <c r="I235" s="11">
        <v>2.78</v>
      </c>
      <c r="K235" s="9">
        <f t="shared" si="9"/>
        <v>13899.999999999998</v>
      </c>
      <c r="L235" s="12">
        <f t="shared" si="10"/>
        <v>-13425</v>
      </c>
      <c r="M235" s="12">
        <f t="shared" si="11"/>
        <v>-13377.153300000002</v>
      </c>
      <c r="N235" t="s">
        <v>29</v>
      </c>
      <c r="O235" t="s">
        <v>38</v>
      </c>
      <c r="P235" t="s">
        <v>12</v>
      </c>
      <c r="Q235" t="s">
        <v>27</v>
      </c>
      <c r="R235" t="s">
        <v>28</v>
      </c>
      <c r="S235">
        <v>1</v>
      </c>
      <c r="T235">
        <v>0</v>
      </c>
    </row>
    <row r="236" spans="1:20" x14ac:dyDescent="0.25">
      <c r="A236">
        <v>22844</v>
      </c>
      <c r="B236" s="1">
        <v>36957</v>
      </c>
      <c r="C236" s="1">
        <v>37288</v>
      </c>
      <c r="D236" t="s">
        <v>27</v>
      </c>
      <c r="E236" t="s">
        <v>28</v>
      </c>
      <c r="F236" s="10">
        <v>7000</v>
      </c>
      <c r="G236" s="10">
        <v>6975.05</v>
      </c>
      <c r="H236">
        <v>5.4649999999999999</v>
      </c>
      <c r="I236" s="11">
        <v>2.78</v>
      </c>
      <c r="K236" s="9">
        <f t="shared" si="9"/>
        <v>19460</v>
      </c>
      <c r="L236" s="12">
        <f t="shared" si="10"/>
        <v>-18795</v>
      </c>
      <c r="M236" s="12">
        <f t="shared" si="11"/>
        <v>-18728.009249999999</v>
      </c>
      <c r="N236" t="s">
        <v>29</v>
      </c>
      <c r="O236" t="s">
        <v>38</v>
      </c>
      <c r="P236" t="s">
        <v>12</v>
      </c>
      <c r="Q236" t="s">
        <v>27</v>
      </c>
      <c r="R236" t="s">
        <v>28</v>
      </c>
      <c r="S236">
        <v>1</v>
      </c>
      <c r="T236">
        <v>0</v>
      </c>
    </row>
    <row r="237" spans="1:20" x14ac:dyDescent="0.25">
      <c r="A237">
        <v>22845</v>
      </c>
      <c r="B237" s="1">
        <v>36957</v>
      </c>
      <c r="C237" s="1">
        <v>37288</v>
      </c>
      <c r="D237" t="s">
        <v>27</v>
      </c>
      <c r="E237" t="s">
        <v>28</v>
      </c>
      <c r="F237" s="10">
        <v>5000</v>
      </c>
      <c r="G237" s="10">
        <v>4982.18</v>
      </c>
      <c r="H237">
        <v>5.4649999999999999</v>
      </c>
      <c r="I237" s="11">
        <v>2.78</v>
      </c>
      <c r="K237" s="9">
        <f t="shared" si="9"/>
        <v>13899.999999999998</v>
      </c>
      <c r="L237" s="12">
        <f t="shared" si="10"/>
        <v>-13425</v>
      </c>
      <c r="M237" s="12">
        <f t="shared" si="11"/>
        <v>-13377.153300000002</v>
      </c>
      <c r="N237" t="s">
        <v>29</v>
      </c>
      <c r="O237" t="s">
        <v>38</v>
      </c>
      <c r="P237" t="s">
        <v>12</v>
      </c>
      <c r="Q237" t="s">
        <v>27</v>
      </c>
      <c r="R237" t="s">
        <v>28</v>
      </c>
      <c r="S237">
        <v>1</v>
      </c>
      <c r="T237">
        <v>0</v>
      </c>
    </row>
    <row r="238" spans="1:20" x14ac:dyDescent="0.25">
      <c r="A238">
        <v>22846</v>
      </c>
      <c r="B238" s="1">
        <v>36957</v>
      </c>
      <c r="C238" s="1">
        <v>37288</v>
      </c>
      <c r="D238" t="s">
        <v>27</v>
      </c>
      <c r="E238" t="s">
        <v>28</v>
      </c>
      <c r="F238" s="10">
        <v>18000</v>
      </c>
      <c r="G238" s="10">
        <v>17935.84</v>
      </c>
      <c r="H238">
        <v>5.4649999999999999</v>
      </c>
      <c r="I238" s="11">
        <v>2.78</v>
      </c>
      <c r="K238" s="9">
        <f t="shared" si="9"/>
        <v>50040</v>
      </c>
      <c r="L238" s="12">
        <f t="shared" si="10"/>
        <v>-48330</v>
      </c>
      <c r="M238" s="12">
        <f t="shared" si="11"/>
        <v>-48157.7304</v>
      </c>
      <c r="N238" t="s">
        <v>29</v>
      </c>
      <c r="O238" t="s">
        <v>38</v>
      </c>
      <c r="P238" t="s">
        <v>12</v>
      </c>
      <c r="Q238" t="s">
        <v>27</v>
      </c>
      <c r="R238" t="s">
        <v>28</v>
      </c>
      <c r="S238">
        <v>1</v>
      </c>
      <c r="T238">
        <v>0</v>
      </c>
    </row>
    <row r="239" spans="1:20" x14ac:dyDescent="0.25">
      <c r="A239">
        <v>22847</v>
      </c>
      <c r="B239" s="1">
        <v>36957</v>
      </c>
      <c r="C239" s="1">
        <v>37288</v>
      </c>
      <c r="D239" t="s">
        <v>27</v>
      </c>
      <c r="E239" t="s">
        <v>28</v>
      </c>
      <c r="F239" s="10">
        <v>40000</v>
      </c>
      <c r="G239" s="10">
        <v>39857.43</v>
      </c>
      <c r="H239">
        <v>5.4649999999999999</v>
      </c>
      <c r="I239" s="11">
        <v>2.78</v>
      </c>
      <c r="K239" s="9">
        <f t="shared" si="9"/>
        <v>111199.99999999999</v>
      </c>
      <c r="L239" s="12">
        <f t="shared" si="10"/>
        <v>-107400</v>
      </c>
      <c r="M239" s="12">
        <f t="shared" si="11"/>
        <v>-107017.19955</v>
      </c>
      <c r="N239" t="s">
        <v>29</v>
      </c>
      <c r="O239" t="s">
        <v>38</v>
      </c>
      <c r="P239" t="s">
        <v>12</v>
      </c>
      <c r="Q239" t="s">
        <v>27</v>
      </c>
      <c r="R239" t="s">
        <v>28</v>
      </c>
      <c r="S239">
        <v>1</v>
      </c>
      <c r="T239">
        <v>0</v>
      </c>
    </row>
    <row r="240" spans="1:20" x14ac:dyDescent="0.25">
      <c r="A240">
        <v>23777</v>
      </c>
      <c r="B240" s="1">
        <v>36969</v>
      </c>
      <c r="C240" s="1">
        <v>37288</v>
      </c>
      <c r="D240" t="s">
        <v>27</v>
      </c>
      <c r="E240" t="s">
        <v>28</v>
      </c>
      <c r="F240" s="10">
        <v>113155</v>
      </c>
      <c r="G240" s="10">
        <v>112751.69</v>
      </c>
      <c r="H240">
        <v>5.2380000000000004</v>
      </c>
      <c r="I240" s="11">
        <v>2.78</v>
      </c>
      <c r="K240" s="9">
        <f t="shared" si="9"/>
        <v>314570.89999999997</v>
      </c>
      <c r="L240" s="12">
        <f t="shared" si="10"/>
        <v>-278134.99000000005</v>
      </c>
      <c r="M240" s="12">
        <f t="shared" si="11"/>
        <v>-277143.65402000007</v>
      </c>
      <c r="N240" t="s">
        <v>29</v>
      </c>
      <c r="O240" t="s">
        <v>38</v>
      </c>
      <c r="P240" t="s">
        <v>12</v>
      </c>
      <c r="Q240" t="s">
        <v>27</v>
      </c>
      <c r="R240" t="s">
        <v>28</v>
      </c>
      <c r="S240">
        <v>1</v>
      </c>
      <c r="T240">
        <v>0</v>
      </c>
    </row>
    <row r="241" spans="1:20" x14ac:dyDescent="0.25">
      <c r="A241">
        <v>23778</v>
      </c>
      <c r="B241" s="1">
        <v>36969</v>
      </c>
      <c r="C241" s="1">
        <v>37288</v>
      </c>
      <c r="D241" t="s">
        <v>27</v>
      </c>
      <c r="E241" t="s">
        <v>28</v>
      </c>
      <c r="F241" s="10">
        <v>57000</v>
      </c>
      <c r="G241" s="10">
        <v>56796.84</v>
      </c>
      <c r="H241">
        <v>5.2380000000000004</v>
      </c>
      <c r="I241" s="11">
        <v>2.78</v>
      </c>
      <c r="K241" s="9">
        <f t="shared" si="9"/>
        <v>158460</v>
      </c>
      <c r="L241" s="12">
        <f t="shared" si="10"/>
        <v>-140106.00000000003</v>
      </c>
      <c r="M241" s="12">
        <f t="shared" si="11"/>
        <v>-139606.63272000002</v>
      </c>
      <c r="N241" t="s">
        <v>29</v>
      </c>
      <c r="O241" t="s">
        <v>38</v>
      </c>
      <c r="P241" t="s">
        <v>12</v>
      </c>
      <c r="Q241" t="s">
        <v>27</v>
      </c>
      <c r="R241" t="s">
        <v>28</v>
      </c>
      <c r="S241">
        <v>1</v>
      </c>
      <c r="T241">
        <v>0</v>
      </c>
    </row>
    <row r="242" spans="1:20" x14ac:dyDescent="0.25">
      <c r="A242">
        <v>23779</v>
      </c>
      <c r="B242" s="1">
        <v>36969</v>
      </c>
      <c r="C242" s="1">
        <v>37288</v>
      </c>
      <c r="D242" t="s">
        <v>27</v>
      </c>
      <c r="E242" t="s">
        <v>28</v>
      </c>
      <c r="F242" s="10">
        <v>1300</v>
      </c>
      <c r="G242" s="10">
        <v>1295.3699999999999</v>
      </c>
      <c r="H242">
        <v>5.2380000000000004</v>
      </c>
      <c r="I242" s="11">
        <v>2.78</v>
      </c>
      <c r="K242" s="9">
        <f t="shared" si="9"/>
        <v>3613.9999999999995</v>
      </c>
      <c r="L242" s="12">
        <f t="shared" si="10"/>
        <v>-3195.400000000001</v>
      </c>
      <c r="M242" s="12">
        <f t="shared" si="11"/>
        <v>-3184.0194600000004</v>
      </c>
      <c r="N242" t="s">
        <v>29</v>
      </c>
      <c r="O242" t="s">
        <v>38</v>
      </c>
      <c r="P242" t="s">
        <v>12</v>
      </c>
      <c r="Q242" t="s">
        <v>27</v>
      </c>
      <c r="R242" t="s">
        <v>28</v>
      </c>
      <c r="S242">
        <v>1</v>
      </c>
      <c r="T242">
        <v>0</v>
      </c>
    </row>
    <row r="243" spans="1:20" x14ac:dyDescent="0.25">
      <c r="A243">
        <v>23780</v>
      </c>
      <c r="B243" s="1">
        <v>36969</v>
      </c>
      <c r="C243" s="1">
        <v>37288</v>
      </c>
      <c r="D243" t="s">
        <v>27</v>
      </c>
      <c r="E243" t="s">
        <v>28</v>
      </c>
      <c r="F243" s="10">
        <v>10000</v>
      </c>
      <c r="G243" s="10">
        <v>9964.36</v>
      </c>
      <c r="H243">
        <v>5.2380000000000004</v>
      </c>
      <c r="I243" s="11">
        <v>2.78</v>
      </c>
      <c r="K243" s="9">
        <f t="shared" si="9"/>
        <v>27799.999999999996</v>
      </c>
      <c r="L243" s="12">
        <f t="shared" si="10"/>
        <v>-24580.000000000007</v>
      </c>
      <c r="M243" s="12">
        <f t="shared" si="11"/>
        <v>-24492.396880000008</v>
      </c>
      <c r="N243" t="s">
        <v>29</v>
      </c>
      <c r="O243" t="s">
        <v>38</v>
      </c>
      <c r="P243" t="s">
        <v>12</v>
      </c>
      <c r="Q243" t="s">
        <v>27</v>
      </c>
      <c r="R243" t="s">
        <v>28</v>
      </c>
      <c r="S243">
        <v>1</v>
      </c>
      <c r="T243">
        <v>0</v>
      </c>
    </row>
    <row r="244" spans="1:20" x14ac:dyDescent="0.25">
      <c r="A244">
        <v>23782</v>
      </c>
      <c r="B244" s="1">
        <v>36969</v>
      </c>
      <c r="C244" s="1">
        <v>37288</v>
      </c>
      <c r="D244" t="s">
        <v>27</v>
      </c>
      <c r="E244" t="s">
        <v>28</v>
      </c>
      <c r="F244" s="10">
        <v>7700</v>
      </c>
      <c r="G244" s="10">
        <v>7672.56</v>
      </c>
      <c r="H244">
        <v>5.2380000000000004</v>
      </c>
      <c r="I244" s="11">
        <v>2.78</v>
      </c>
      <c r="K244" s="9">
        <f t="shared" si="9"/>
        <v>21406</v>
      </c>
      <c r="L244" s="12">
        <f t="shared" si="10"/>
        <v>-18926.600000000006</v>
      </c>
      <c r="M244" s="12">
        <f t="shared" si="11"/>
        <v>-18859.152480000004</v>
      </c>
      <c r="N244" t="s">
        <v>29</v>
      </c>
      <c r="O244" t="s">
        <v>38</v>
      </c>
      <c r="P244" t="s">
        <v>12</v>
      </c>
      <c r="Q244" t="s">
        <v>27</v>
      </c>
      <c r="R244" t="s">
        <v>28</v>
      </c>
      <c r="S244">
        <v>1</v>
      </c>
      <c r="T244">
        <v>0</v>
      </c>
    </row>
    <row r="245" spans="1:20" x14ac:dyDescent="0.25">
      <c r="A245">
        <v>23793</v>
      </c>
      <c r="B245" s="1">
        <v>36969</v>
      </c>
      <c r="C245" s="1">
        <v>37288</v>
      </c>
      <c r="D245" t="s">
        <v>27</v>
      </c>
      <c r="E245" t="s">
        <v>28</v>
      </c>
      <c r="F245" s="10">
        <v>5808</v>
      </c>
      <c r="G245" s="10">
        <v>5787.3</v>
      </c>
      <c r="H245">
        <v>5.3220000000000001</v>
      </c>
      <c r="I245" s="11">
        <v>2.78</v>
      </c>
      <c r="K245" s="9">
        <f t="shared" si="9"/>
        <v>16146.239999999998</v>
      </c>
      <c r="L245" s="12">
        <f t="shared" si="10"/>
        <v>-14763.936000000002</v>
      </c>
      <c r="M245" s="12">
        <f t="shared" si="11"/>
        <v>-14711.316600000002</v>
      </c>
      <c r="N245" t="s">
        <v>29</v>
      </c>
      <c r="O245" t="s">
        <v>38</v>
      </c>
      <c r="P245" t="s">
        <v>12</v>
      </c>
      <c r="Q245" t="s">
        <v>27</v>
      </c>
      <c r="R245" t="s">
        <v>28</v>
      </c>
      <c r="S245">
        <v>1</v>
      </c>
      <c r="T245">
        <v>0</v>
      </c>
    </row>
    <row r="246" spans="1:20" x14ac:dyDescent="0.25">
      <c r="A246">
        <v>23916</v>
      </c>
      <c r="B246" s="1">
        <v>36980</v>
      </c>
      <c r="C246" s="1">
        <v>37288</v>
      </c>
      <c r="D246" t="s">
        <v>27</v>
      </c>
      <c r="E246" t="s">
        <v>28</v>
      </c>
      <c r="F246" s="10">
        <v>7622</v>
      </c>
      <c r="G246" s="10">
        <v>7594.83</v>
      </c>
      <c r="H246">
        <v>5.4329999999999998</v>
      </c>
      <c r="I246" s="11">
        <v>2.78</v>
      </c>
      <c r="K246" s="9">
        <f t="shared" si="9"/>
        <v>21189.16</v>
      </c>
      <c r="L246" s="12">
        <f t="shared" si="10"/>
        <v>-20221.166000000001</v>
      </c>
      <c r="M246" s="12">
        <f t="shared" si="11"/>
        <v>-20149.083989999999</v>
      </c>
      <c r="N246" t="s">
        <v>29</v>
      </c>
      <c r="O246" t="s">
        <v>38</v>
      </c>
      <c r="P246" t="s">
        <v>12</v>
      </c>
      <c r="Q246" t="s">
        <v>27</v>
      </c>
      <c r="R246" t="s">
        <v>28</v>
      </c>
      <c r="S246">
        <v>1</v>
      </c>
      <c r="T246">
        <v>0</v>
      </c>
    </row>
    <row r="247" spans="1:20" x14ac:dyDescent="0.25">
      <c r="A247">
        <v>23920</v>
      </c>
      <c r="B247" s="1">
        <v>36980</v>
      </c>
      <c r="C247" s="1">
        <v>37288</v>
      </c>
      <c r="D247" t="s">
        <v>27</v>
      </c>
      <c r="E247" t="s">
        <v>28</v>
      </c>
      <c r="F247" s="10">
        <v>105452</v>
      </c>
      <c r="G247" s="10">
        <v>105076.15</v>
      </c>
      <c r="H247">
        <v>5.4189999999999996</v>
      </c>
      <c r="I247" s="11">
        <v>2.78</v>
      </c>
      <c r="K247" s="9">
        <f t="shared" si="9"/>
        <v>293156.56</v>
      </c>
      <c r="L247" s="12">
        <f t="shared" si="10"/>
        <v>-278287.82799999998</v>
      </c>
      <c r="M247" s="12">
        <f t="shared" si="11"/>
        <v>-277295.95984999998</v>
      </c>
      <c r="N247" t="s">
        <v>29</v>
      </c>
      <c r="O247" t="s">
        <v>38</v>
      </c>
      <c r="P247" t="s">
        <v>12</v>
      </c>
      <c r="Q247" t="s">
        <v>27</v>
      </c>
      <c r="R247" t="s">
        <v>28</v>
      </c>
      <c r="S247">
        <v>1</v>
      </c>
      <c r="T247">
        <v>0</v>
      </c>
    </row>
    <row r="248" spans="1:20" x14ac:dyDescent="0.25">
      <c r="A248">
        <v>23926</v>
      </c>
      <c r="B248" s="1">
        <v>36980</v>
      </c>
      <c r="C248" s="1">
        <v>37288</v>
      </c>
      <c r="D248" t="s">
        <v>27</v>
      </c>
      <c r="E248" t="s">
        <v>28</v>
      </c>
      <c r="F248" s="10">
        <v>76337</v>
      </c>
      <c r="G248" s="10">
        <v>76064.92</v>
      </c>
      <c r="H248">
        <v>5.415</v>
      </c>
      <c r="I248" s="11">
        <v>2.78</v>
      </c>
      <c r="K248" s="9">
        <f t="shared" si="9"/>
        <v>212216.86</v>
      </c>
      <c r="L248" s="12">
        <f t="shared" si="10"/>
        <v>-201147.99500000002</v>
      </c>
      <c r="M248" s="12">
        <f t="shared" si="11"/>
        <v>-200431.06420000002</v>
      </c>
      <c r="N248" t="s">
        <v>29</v>
      </c>
      <c r="O248" t="s">
        <v>38</v>
      </c>
      <c r="P248" t="s">
        <v>12</v>
      </c>
      <c r="Q248" t="s">
        <v>27</v>
      </c>
      <c r="R248" t="s">
        <v>28</v>
      </c>
      <c r="S248">
        <v>1</v>
      </c>
      <c r="T248">
        <v>0</v>
      </c>
    </row>
    <row r="249" spans="1:20" x14ac:dyDescent="0.25">
      <c r="A249">
        <v>23930</v>
      </c>
      <c r="B249" s="1">
        <v>36980</v>
      </c>
      <c r="C249" s="1">
        <v>37288</v>
      </c>
      <c r="D249" t="s">
        <v>27</v>
      </c>
      <c r="E249" t="s">
        <v>28</v>
      </c>
      <c r="F249" s="10">
        <v>21065</v>
      </c>
      <c r="G249" s="10">
        <v>20989.919999999998</v>
      </c>
      <c r="H249">
        <v>5.4320000000000004</v>
      </c>
      <c r="I249" s="11">
        <v>2.78</v>
      </c>
      <c r="K249" s="9">
        <f t="shared" si="9"/>
        <v>58560.7</v>
      </c>
      <c r="L249" s="12">
        <f t="shared" si="10"/>
        <v>-55864.380000000012</v>
      </c>
      <c r="M249" s="12">
        <f t="shared" si="11"/>
        <v>-55665.267840000008</v>
      </c>
      <c r="N249" t="s">
        <v>29</v>
      </c>
      <c r="O249" t="s">
        <v>38</v>
      </c>
      <c r="P249" t="s">
        <v>12</v>
      </c>
      <c r="Q249" t="s">
        <v>27</v>
      </c>
      <c r="R249" t="s">
        <v>28</v>
      </c>
      <c r="S249">
        <v>1</v>
      </c>
      <c r="T249">
        <v>0</v>
      </c>
    </row>
    <row r="250" spans="1:20" x14ac:dyDescent="0.25">
      <c r="A250">
        <v>24140</v>
      </c>
      <c r="B250" s="1">
        <v>36992</v>
      </c>
      <c r="C250" s="1">
        <v>37288</v>
      </c>
      <c r="D250" t="s">
        <v>27</v>
      </c>
      <c r="E250" t="s">
        <v>28</v>
      </c>
      <c r="F250" s="10">
        <v>70000</v>
      </c>
      <c r="G250" s="10">
        <v>69750.509999999995</v>
      </c>
      <c r="H250">
        <v>5.7149999999999999</v>
      </c>
      <c r="I250" s="11">
        <v>2.78</v>
      </c>
      <c r="K250" s="9">
        <f t="shared" si="9"/>
        <v>194600</v>
      </c>
      <c r="L250" s="12">
        <f t="shared" si="10"/>
        <v>-205450</v>
      </c>
      <c r="M250" s="12">
        <f t="shared" si="11"/>
        <v>-204717.74685</v>
      </c>
      <c r="N250" t="s">
        <v>29</v>
      </c>
      <c r="O250" t="s">
        <v>38</v>
      </c>
      <c r="P250" t="s">
        <v>12</v>
      </c>
      <c r="Q250" t="s">
        <v>27</v>
      </c>
      <c r="R250" t="s">
        <v>28</v>
      </c>
      <c r="S250">
        <v>1</v>
      </c>
      <c r="T250">
        <v>0</v>
      </c>
    </row>
    <row r="251" spans="1:20" x14ac:dyDescent="0.25">
      <c r="A251">
        <v>24141</v>
      </c>
      <c r="B251" s="1">
        <v>36992</v>
      </c>
      <c r="C251" s="1">
        <v>37288</v>
      </c>
      <c r="D251" t="s">
        <v>27</v>
      </c>
      <c r="E251" t="s">
        <v>28</v>
      </c>
      <c r="F251" s="10">
        <v>10599</v>
      </c>
      <c r="G251" s="10">
        <v>10561.22</v>
      </c>
      <c r="H251">
        <v>5.7149999999999999</v>
      </c>
      <c r="I251" s="11">
        <v>2.78</v>
      </c>
      <c r="K251" s="9">
        <f t="shared" si="9"/>
        <v>29465.219999999998</v>
      </c>
      <c r="L251" s="12">
        <f t="shared" si="10"/>
        <v>-31108.065000000002</v>
      </c>
      <c r="M251" s="12">
        <f t="shared" si="11"/>
        <v>-30997.180699999997</v>
      </c>
      <c r="N251" t="s">
        <v>29</v>
      </c>
      <c r="O251" t="s">
        <v>38</v>
      </c>
      <c r="P251" t="s">
        <v>12</v>
      </c>
      <c r="Q251" t="s">
        <v>27</v>
      </c>
      <c r="R251" t="s">
        <v>28</v>
      </c>
      <c r="S251">
        <v>1</v>
      </c>
      <c r="T251">
        <v>0</v>
      </c>
    </row>
    <row r="252" spans="1:20" x14ac:dyDescent="0.25">
      <c r="A252">
        <v>24151</v>
      </c>
      <c r="B252" s="1">
        <v>36993</v>
      </c>
      <c r="C252" s="1">
        <v>37288</v>
      </c>
      <c r="D252" t="s">
        <v>27</v>
      </c>
      <c r="E252" t="s">
        <v>28</v>
      </c>
      <c r="F252" s="10">
        <v>23647</v>
      </c>
      <c r="G252" s="10">
        <v>23562.720000000001</v>
      </c>
      <c r="H252">
        <v>5.6580000000000004</v>
      </c>
      <c r="I252" s="11">
        <v>2.78</v>
      </c>
      <c r="K252" s="9">
        <f t="shared" si="9"/>
        <v>65738.659999999989</v>
      </c>
      <c r="L252" s="12">
        <f t="shared" si="10"/>
        <v>-68056.066000000006</v>
      </c>
      <c r="M252" s="12">
        <f t="shared" si="11"/>
        <v>-67813.508160000012</v>
      </c>
      <c r="N252" t="s">
        <v>29</v>
      </c>
      <c r="O252" t="s">
        <v>38</v>
      </c>
      <c r="P252" t="s">
        <v>12</v>
      </c>
      <c r="Q252" t="s">
        <v>27</v>
      </c>
      <c r="R252" t="s">
        <v>28</v>
      </c>
      <c r="S252">
        <v>1</v>
      </c>
      <c r="T252">
        <v>0</v>
      </c>
    </row>
    <row r="253" spans="1:20" x14ac:dyDescent="0.25">
      <c r="A253">
        <v>24152</v>
      </c>
      <c r="B253" s="1">
        <v>36993</v>
      </c>
      <c r="C253" s="1">
        <v>37288</v>
      </c>
      <c r="D253" t="s">
        <v>27</v>
      </c>
      <c r="E253" t="s">
        <v>28</v>
      </c>
      <c r="F253" s="10">
        <v>12000</v>
      </c>
      <c r="G253" s="10">
        <v>11957.23</v>
      </c>
      <c r="H253">
        <v>5.6577999999999999</v>
      </c>
      <c r="I253" s="11">
        <v>2.78</v>
      </c>
      <c r="K253" s="9">
        <f t="shared" si="9"/>
        <v>33360</v>
      </c>
      <c r="L253" s="12">
        <f t="shared" si="10"/>
        <v>-34533.599999999999</v>
      </c>
      <c r="M253" s="12">
        <f t="shared" si="11"/>
        <v>-34410.516494000003</v>
      </c>
      <c r="N253" t="s">
        <v>29</v>
      </c>
      <c r="O253" t="s">
        <v>38</v>
      </c>
      <c r="P253" t="s">
        <v>12</v>
      </c>
      <c r="Q253" t="s">
        <v>27</v>
      </c>
      <c r="R253" t="s">
        <v>28</v>
      </c>
      <c r="S253">
        <v>1</v>
      </c>
      <c r="T253">
        <v>0</v>
      </c>
    </row>
    <row r="254" spans="1:20" x14ac:dyDescent="0.25">
      <c r="A254">
        <v>24193</v>
      </c>
      <c r="B254" s="1">
        <v>36998</v>
      </c>
      <c r="C254" s="1">
        <v>37288</v>
      </c>
      <c r="D254" t="s">
        <v>27</v>
      </c>
      <c r="E254" t="s">
        <v>28</v>
      </c>
      <c r="F254" s="10">
        <v>103503</v>
      </c>
      <c r="G254" s="10">
        <v>103134.09</v>
      </c>
      <c r="H254">
        <v>5.7779999999999996</v>
      </c>
      <c r="I254" s="11">
        <v>2.78</v>
      </c>
      <c r="K254" s="9">
        <f t="shared" si="9"/>
        <v>287738.33999999997</v>
      </c>
      <c r="L254" s="12">
        <f t="shared" si="10"/>
        <v>-310301.99399999995</v>
      </c>
      <c r="M254" s="12">
        <f t="shared" si="11"/>
        <v>-309196.00181999995</v>
      </c>
      <c r="N254" t="s">
        <v>29</v>
      </c>
      <c r="O254" t="s">
        <v>38</v>
      </c>
      <c r="P254" t="s">
        <v>12</v>
      </c>
      <c r="Q254" t="s">
        <v>27</v>
      </c>
      <c r="R254" t="s">
        <v>28</v>
      </c>
      <c r="S254">
        <v>1</v>
      </c>
      <c r="T254">
        <v>0</v>
      </c>
    </row>
    <row r="255" spans="1:20" x14ac:dyDescent="0.25">
      <c r="A255">
        <v>24224</v>
      </c>
      <c r="B255" s="1">
        <v>36999</v>
      </c>
      <c r="C255" s="1">
        <v>37288</v>
      </c>
      <c r="D255" t="s">
        <v>27</v>
      </c>
      <c r="E255" t="s">
        <v>28</v>
      </c>
      <c r="F255" s="10">
        <v>92669</v>
      </c>
      <c r="G255" s="10">
        <v>92338.71</v>
      </c>
      <c r="H255">
        <v>5.5359999999999996</v>
      </c>
      <c r="I255" s="11">
        <v>2.78</v>
      </c>
      <c r="K255" s="9">
        <f t="shared" si="9"/>
        <v>257619.81999999998</v>
      </c>
      <c r="L255" s="12">
        <f t="shared" si="10"/>
        <v>-255395.76399999997</v>
      </c>
      <c r="M255" s="12">
        <f t="shared" si="11"/>
        <v>-254485.48475999999</v>
      </c>
      <c r="N255" t="s">
        <v>29</v>
      </c>
      <c r="O255" t="s">
        <v>38</v>
      </c>
      <c r="P255" t="s">
        <v>12</v>
      </c>
      <c r="Q255" t="s">
        <v>27</v>
      </c>
      <c r="R255" t="s">
        <v>28</v>
      </c>
      <c r="S255">
        <v>1</v>
      </c>
      <c r="T255">
        <v>0</v>
      </c>
    </row>
    <row r="256" spans="1:20" x14ac:dyDescent="0.25">
      <c r="A256">
        <v>24448</v>
      </c>
      <c r="B256" s="1">
        <v>37007</v>
      </c>
      <c r="C256" s="1">
        <v>37288</v>
      </c>
      <c r="D256" t="s">
        <v>27</v>
      </c>
      <c r="E256" t="s">
        <v>28</v>
      </c>
      <c r="F256" s="10">
        <v>90000</v>
      </c>
      <c r="G256" s="10">
        <v>89679.22</v>
      </c>
      <c r="H256">
        <v>5.7149999999999999</v>
      </c>
      <c r="I256" s="11">
        <v>2.78</v>
      </c>
      <c r="K256" s="9">
        <f t="shared" si="9"/>
        <v>250199.99999999997</v>
      </c>
      <c r="L256" s="12">
        <f t="shared" si="10"/>
        <v>-264150</v>
      </c>
      <c r="M256" s="12">
        <f t="shared" si="11"/>
        <v>-263208.51069999998</v>
      </c>
      <c r="N256" t="s">
        <v>29</v>
      </c>
      <c r="O256" t="s">
        <v>38</v>
      </c>
      <c r="P256" t="s">
        <v>12</v>
      </c>
      <c r="Q256" t="s">
        <v>27</v>
      </c>
      <c r="R256" t="s">
        <v>28</v>
      </c>
      <c r="S256">
        <v>1</v>
      </c>
      <c r="T256">
        <v>0</v>
      </c>
    </row>
    <row r="257" spans="1:20" x14ac:dyDescent="0.25">
      <c r="A257">
        <v>24454</v>
      </c>
      <c r="B257" s="1">
        <v>37007</v>
      </c>
      <c r="C257" s="1">
        <v>37288</v>
      </c>
      <c r="D257" t="s">
        <v>27</v>
      </c>
      <c r="E257" t="s">
        <v>28</v>
      </c>
      <c r="F257" s="10">
        <v>473</v>
      </c>
      <c r="G257" s="10">
        <v>471.31</v>
      </c>
      <c r="H257">
        <v>5.3150000000000004</v>
      </c>
      <c r="I257" s="11">
        <v>2.78</v>
      </c>
      <c r="K257" s="9">
        <f t="shared" si="9"/>
        <v>1314.9399999999998</v>
      </c>
      <c r="L257" s="12">
        <f t="shared" si="10"/>
        <v>-1199.0550000000003</v>
      </c>
      <c r="M257" s="12">
        <f t="shared" si="11"/>
        <v>-1194.7708500000003</v>
      </c>
      <c r="N257" t="s">
        <v>29</v>
      </c>
      <c r="O257" t="s">
        <v>38</v>
      </c>
      <c r="P257" t="s">
        <v>12</v>
      </c>
      <c r="Q257" t="s">
        <v>27</v>
      </c>
      <c r="R257" t="s">
        <v>28</v>
      </c>
      <c r="S257">
        <v>1</v>
      </c>
      <c r="T257">
        <v>0</v>
      </c>
    </row>
    <row r="258" spans="1:20" x14ac:dyDescent="0.25">
      <c r="A258">
        <v>24748</v>
      </c>
      <c r="B258" s="1">
        <v>37028</v>
      </c>
      <c r="C258" s="1">
        <v>37288</v>
      </c>
      <c r="D258" t="s">
        <v>27</v>
      </c>
      <c r="E258" t="s">
        <v>28</v>
      </c>
      <c r="F258" s="10">
        <v>128033</v>
      </c>
      <c r="G258" s="10">
        <v>127576.67</v>
      </c>
      <c r="H258">
        <v>4.798</v>
      </c>
      <c r="I258" s="11">
        <v>2.78</v>
      </c>
      <c r="K258" s="9">
        <f t="shared" ref="K258:K321" si="12">F258*I258</f>
        <v>355931.74</v>
      </c>
      <c r="L258" s="12">
        <f t="shared" ref="L258:L321" si="13">(+I258-H258)*F258</f>
        <v>-258370.59400000004</v>
      </c>
      <c r="M258" s="12">
        <f t="shared" ref="M258:M321" si="14">(+I258-H258)*G258</f>
        <v>-257449.72006000002</v>
      </c>
      <c r="N258" t="s">
        <v>29</v>
      </c>
      <c r="O258" t="s">
        <v>38</v>
      </c>
      <c r="P258" t="s">
        <v>12</v>
      </c>
      <c r="Q258" t="s">
        <v>27</v>
      </c>
      <c r="R258" t="s">
        <v>28</v>
      </c>
      <c r="S258">
        <v>1</v>
      </c>
      <c r="T258">
        <v>0</v>
      </c>
    </row>
    <row r="259" spans="1:20" x14ac:dyDescent="0.25">
      <c r="A259">
        <v>24869</v>
      </c>
      <c r="B259" s="1">
        <v>37035</v>
      </c>
      <c r="C259" s="1">
        <v>37288</v>
      </c>
      <c r="D259" t="s">
        <v>27</v>
      </c>
      <c r="E259" t="s">
        <v>28</v>
      </c>
      <c r="F259" s="10">
        <v>45000</v>
      </c>
      <c r="G259" s="10">
        <v>44839.61</v>
      </c>
      <c r="H259">
        <v>4.7077999999999998</v>
      </c>
      <c r="I259" s="11">
        <v>2.78</v>
      </c>
      <c r="K259" s="9">
        <f t="shared" si="12"/>
        <v>125099.99999999999</v>
      </c>
      <c r="L259" s="12">
        <f t="shared" si="13"/>
        <v>-86751</v>
      </c>
      <c r="M259" s="12">
        <f t="shared" si="14"/>
        <v>-86441.800157999998</v>
      </c>
      <c r="N259" t="s">
        <v>29</v>
      </c>
      <c r="O259" t="s">
        <v>38</v>
      </c>
      <c r="P259" t="s">
        <v>12</v>
      </c>
      <c r="Q259" t="s">
        <v>27</v>
      </c>
      <c r="R259" t="s">
        <v>28</v>
      </c>
      <c r="S259">
        <v>1</v>
      </c>
      <c r="T259">
        <v>0</v>
      </c>
    </row>
    <row r="260" spans="1:20" x14ac:dyDescent="0.25">
      <c r="A260">
        <v>24870</v>
      </c>
      <c r="B260" s="1">
        <v>37035</v>
      </c>
      <c r="C260" s="1">
        <v>37288</v>
      </c>
      <c r="D260" t="s">
        <v>27</v>
      </c>
      <c r="E260" t="s">
        <v>28</v>
      </c>
      <c r="F260" s="10">
        <v>84729</v>
      </c>
      <c r="G260" s="10">
        <v>84427.01</v>
      </c>
      <c r="H260">
        <v>4.7077999999999998</v>
      </c>
      <c r="I260" s="11">
        <v>2.78</v>
      </c>
      <c r="K260" s="9">
        <f t="shared" si="12"/>
        <v>235546.62</v>
      </c>
      <c r="L260" s="12">
        <f t="shared" si="13"/>
        <v>-163340.5662</v>
      </c>
      <c r="M260" s="12">
        <f t="shared" si="14"/>
        <v>-162758.38987799999</v>
      </c>
      <c r="N260" t="s">
        <v>29</v>
      </c>
      <c r="O260" t="s">
        <v>38</v>
      </c>
      <c r="P260" t="s">
        <v>12</v>
      </c>
      <c r="Q260" t="s">
        <v>27</v>
      </c>
      <c r="R260" t="s">
        <v>28</v>
      </c>
      <c r="S260">
        <v>1</v>
      </c>
      <c r="T260">
        <v>0</v>
      </c>
    </row>
    <row r="261" spans="1:20" x14ac:dyDescent="0.25">
      <c r="A261">
        <v>25038</v>
      </c>
      <c r="B261" s="1">
        <v>37046</v>
      </c>
      <c r="C261" s="1">
        <v>37288</v>
      </c>
      <c r="D261" t="s">
        <v>27</v>
      </c>
      <c r="E261" t="s">
        <v>28</v>
      </c>
      <c r="F261" s="10">
        <v>41828</v>
      </c>
      <c r="G261" s="10">
        <v>41678.92</v>
      </c>
      <c r="H261">
        <v>4.5039999999999996</v>
      </c>
      <c r="I261" s="11">
        <v>2.78</v>
      </c>
      <c r="K261" s="9">
        <f t="shared" si="12"/>
        <v>116281.84</v>
      </c>
      <c r="L261" s="12">
        <f t="shared" si="13"/>
        <v>-72111.471999999994</v>
      </c>
      <c r="M261" s="12">
        <f t="shared" si="14"/>
        <v>-71854.458079999982</v>
      </c>
      <c r="N261" t="s">
        <v>29</v>
      </c>
      <c r="O261" t="s">
        <v>38</v>
      </c>
      <c r="P261" t="s">
        <v>12</v>
      </c>
      <c r="Q261" t="s">
        <v>27</v>
      </c>
      <c r="R261" t="s">
        <v>28</v>
      </c>
      <c r="S261">
        <v>1</v>
      </c>
      <c r="T261">
        <v>0</v>
      </c>
    </row>
    <row r="262" spans="1:20" x14ac:dyDescent="0.25">
      <c r="A262">
        <v>25041</v>
      </c>
      <c r="B262" s="1">
        <v>37047</v>
      </c>
      <c r="C262" s="1">
        <v>37288</v>
      </c>
      <c r="D262" t="s">
        <v>27</v>
      </c>
      <c r="E262" t="s">
        <v>28</v>
      </c>
      <c r="F262" s="10">
        <v>22677</v>
      </c>
      <c r="G262" s="10">
        <v>22596.17</v>
      </c>
      <c r="H262">
        <v>5.26</v>
      </c>
      <c r="I262" s="11">
        <v>2.78</v>
      </c>
      <c r="K262" s="9">
        <f t="shared" si="12"/>
        <v>63042.06</v>
      </c>
      <c r="L262" s="12">
        <f t="shared" si="13"/>
        <v>-56238.96</v>
      </c>
      <c r="M262" s="12">
        <f t="shared" si="14"/>
        <v>-56038.501599999996</v>
      </c>
      <c r="N262" t="s">
        <v>29</v>
      </c>
      <c r="O262" t="s">
        <v>38</v>
      </c>
      <c r="P262" t="s">
        <v>12</v>
      </c>
      <c r="Q262" t="s">
        <v>27</v>
      </c>
      <c r="R262" t="s">
        <v>28</v>
      </c>
      <c r="S262">
        <v>1</v>
      </c>
      <c r="T262">
        <v>0</v>
      </c>
    </row>
    <row r="263" spans="1:20" x14ac:dyDescent="0.25">
      <c r="A263">
        <v>25059</v>
      </c>
      <c r="B263" s="1">
        <v>37048</v>
      </c>
      <c r="C263" s="1">
        <v>37288</v>
      </c>
      <c r="D263" t="s">
        <v>27</v>
      </c>
      <c r="E263" t="s">
        <v>28</v>
      </c>
      <c r="F263" s="10">
        <v>162767</v>
      </c>
      <c r="G263" s="10">
        <v>162186.87</v>
      </c>
      <c r="H263">
        <v>4.7629999999999999</v>
      </c>
      <c r="I263" s="11">
        <v>2.78</v>
      </c>
      <c r="K263" s="9">
        <f t="shared" si="12"/>
        <v>452492.25999999995</v>
      </c>
      <c r="L263" s="12">
        <f t="shared" si="13"/>
        <v>-322766.96100000001</v>
      </c>
      <c r="M263" s="12">
        <f t="shared" si="14"/>
        <v>-321616.56320999999</v>
      </c>
      <c r="N263" t="s">
        <v>29</v>
      </c>
      <c r="O263" t="s">
        <v>38</v>
      </c>
      <c r="P263" t="s">
        <v>12</v>
      </c>
      <c r="Q263" t="s">
        <v>27</v>
      </c>
      <c r="R263" t="s">
        <v>28</v>
      </c>
      <c r="S263">
        <v>1</v>
      </c>
      <c r="T263">
        <v>0</v>
      </c>
    </row>
    <row r="264" spans="1:20" x14ac:dyDescent="0.25">
      <c r="A264">
        <v>25068</v>
      </c>
      <c r="B264" s="1">
        <v>37048</v>
      </c>
      <c r="C264" s="1">
        <v>37288</v>
      </c>
      <c r="D264" t="s">
        <v>27</v>
      </c>
      <c r="E264" t="s">
        <v>28</v>
      </c>
      <c r="F264" s="10">
        <v>36641</v>
      </c>
      <c r="G264" s="10">
        <v>36510.400000000001</v>
      </c>
      <c r="H264">
        <v>4.0549999999999997</v>
      </c>
      <c r="I264" s="11">
        <v>2.78</v>
      </c>
      <c r="K264" s="9">
        <f t="shared" si="12"/>
        <v>101861.98</v>
      </c>
      <c r="L264" s="12">
        <f t="shared" si="13"/>
        <v>-46717.274999999994</v>
      </c>
      <c r="M264" s="12">
        <f t="shared" si="14"/>
        <v>-46550.76</v>
      </c>
      <c r="N264" t="s">
        <v>29</v>
      </c>
      <c r="O264" t="s">
        <v>38</v>
      </c>
      <c r="P264" t="s">
        <v>12</v>
      </c>
      <c r="Q264" t="s">
        <v>27</v>
      </c>
      <c r="R264" t="s">
        <v>28</v>
      </c>
      <c r="S264">
        <v>1</v>
      </c>
      <c r="T264">
        <v>0</v>
      </c>
    </row>
    <row r="265" spans="1:20" x14ac:dyDescent="0.25">
      <c r="A265">
        <v>25071</v>
      </c>
      <c r="B265" s="1">
        <v>37048</v>
      </c>
      <c r="C265" s="1">
        <v>37288</v>
      </c>
      <c r="D265" t="s">
        <v>27</v>
      </c>
      <c r="E265" t="s">
        <v>28</v>
      </c>
      <c r="F265" s="10">
        <v>50092</v>
      </c>
      <c r="G265" s="10">
        <v>49913.46</v>
      </c>
      <c r="H265">
        <v>5.1749999999999998</v>
      </c>
      <c r="I265" s="11">
        <v>2.78</v>
      </c>
      <c r="K265" s="9">
        <f t="shared" si="12"/>
        <v>139255.75999999998</v>
      </c>
      <c r="L265" s="12">
        <f t="shared" si="13"/>
        <v>-119970.34</v>
      </c>
      <c r="M265" s="12">
        <f t="shared" si="14"/>
        <v>-119542.73669999999</v>
      </c>
      <c r="N265" t="s">
        <v>29</v>
      </c>
      <c r="O265" t="s">
        <v>38</v>
      </c>
      <c r="P265" t="s">
        <v>12</v>
      </c>
      <c r="Q265" t="s">
        <v>27</v>
      </c>
      <c r="R265" t="s">
        <v>28</v>
      </c>
      <c r="S265">
        <v>1</v>
      </c>
      <c r="T265">
        <v>0</v>
      </c>
    </row>
    <row r="266" spans="1:20" x14ac:dyDescent="0.25">
      <c r="A266">
        <v>25181</v>
      </c>
      <c r="B266" s="1">
        <v>37055</v>
      </c>
      <c r="C266" s="1">
        <v>37288</v>
      </c>
      <c r="D266" t="s">
        <v>27</v>
      </c>
      <c r="E266" t="s">
        <v>28</v>
      </c>
      <c r="F266" s="10">
        <v>64361</v>
      </c>
      <c r="G266" s="10">
        <v>64131.6</v>
      </c>
      <c r="H266">
        <v>4.6900000000000004</v>
      </c>
      <c r="I266" s="11">
        <v>2.78</v>
      </c>
      <c r="K266" s="9">
        <f t="shared" si="12"/>
        <v>178923.58</v>
      </c>
      <c r="L266" s="12">
        <f t="shared" si="13"/>
        <v>-122929.51000000004</v>
      </c>
      <c r="M266" s="12">
        <f t="shared" si="14"/>
        <v>-122491.35600000003</v>
      </c>
      <c r="N266" t="s">
        <v>29</v>
      </c>
      <c r="O266" t="s">
        <v>38</v>
      </c>
      <c r="P266" t="s">
        <v>12</v>
      </c>
      <c r="Q266" t="s">
        <v>27</v>
      </c>
      <c r="R266" t="s">
        <v>28</v>
      </c>
      <c r="S266">
        <v>1</v>
      </c>
      <c r="T266">
        <v>0</v>
      </c>
    </row>
    <row r="267" spans="1:20" x14ac:dyDescent="0.25">
      <c r="A267">
        <v>25182</v>
      </c>
      <c r="B267" s="1">
        <v>37055</v>
      </c>
      <c r="C267" s="1">
        <v>37288</v>
      </c>
      <c r="D267" t="s">
        <v>27</v>
      </c>
      <c r="E267" t="s">
        <v>28</v>
      </c>
      <c r="F267" s="10">
        <v>94581</v>
      </c>
      <c r="G267" s="10">
        <v>94243.89</v>
      </c>
      <c r="H267">
        <v>4.6900000000000004</v>
      </c>
      <c r="I267" s="11">
        <v>2.78</v>
      </c>
      <c r="K267" s="9">
        <f t="shared" si="12"/>
        <v>262935.18</v>
      </c>
      <c r="L267" s="12">
        <f t="shared" si="13"/>
        <v>-180649.71000000005</v>
      </c>
      <c r="M267" s="12">
        <f t="shared" si="14"/>
        <v>-180005.82990000004</v>
      </c>
      <c r="N267" t="s">
        <v>29</v>
      </c>
      <c r="O267" t="s">
        <v>38</v>
      </c>
      <c r="P267" t="s">
        <v>12</v>
      </c>
      <c r="Q267" t="s">
        <v>27</v>
      </c>
      <c r="R267" t="s">
        <v>28</v>
      </c>
      <c r="S267">
        <v>1</v>
      </c>
      <c r="T267">
        <v>0</v>
      </c>
    </row>
    <row r="268" spans="1:20" x14ac:dyDescent="0.25">
      <c r="A268">
        <v>25183</v>
      </c>
      <c r="B268" s="1">
        <v>37055</v>
      </c>
      <c r="C268" s="1">
        <v>37288</v>
      </c>
      <c r="D268" t="s">
        <v>27</v>
      </c>
      <c r="E268" t="s">
        <v>28</v>
      </c>
      <c r="F268" s="10">
        <v>21383</v>
      </c>
      <c r="G268" s="10">
        <v>21306.79</v>
      </c>
      <c r="H268">
        <v>4.6900000000000004</v>
      </c>
      <c r="I268" s="11">
        <v>2.78</v>
      </c>
      <c r="K268" s="9">
        <f t="shared" si="12"/>
        <v>59444.74</v>
      </c>
      <c r="L268" s="12">
        <f t="shared" si="13"/>
        <v>-40841.530000000013</v>
      </c>
      <c r="M268" s="12">
        <f t="shared" si="14"/>
        <v>-40695.968900000014</v>
      </c>
      <c r="N268" t="s">
        <v>29</v>
      </c>
      <c r="O268" t="s">
        <v>38</v>
      </c>
      <c r="P268" t="s">
        <v>12</v>
      </c>
      <c r="Q268" t="s">
        <v>27</v>
      </c>
      <c r="R268" t="s">
        <v>28</v>
      </c>
      <c r="S268">
        <v>1</v>
      </c>
      <c r="T268">
        <v>0</v>
      </c>
    </row>
    <row r="269" spans="1:20" x14ac:dyDescent="0.25">
      <c r="A269">
        <v>25184</v>
      </c>
      <c r="B269" s="1">
        <v>37055</v>
      </c>
      <c r="C269" s="1">
        <v>37288</v>
      </c>
      <c r="D269" t="s">
        <v>27</v>
      </c>
      <c r="E269" t="s">
        <v>28</v>
      </c>
      <c r="F269" s="10">
        <v>328</v>
      </c>
      <c r="G269" s="10">
        <v>326.83</v>
      </c>
      <c r="H269">
        <v>4.6900000000000004</v>
      </c>
      <c r="I269" s="11">
        <v>2.78</v>
      </c>
      <c r="K269" s="9">
        <f t="shared" si="12"/>
        <v>911.83999999999992</v>
      </c>
      <c r="L269" s="12">
        <f t="shared" si="13"/>
        <v>-626.48000000000025</v>
      </c>
      <c r="M269" s="12">
        <f t="shared" si="14"/>
        <v>-624.24530000000016</v>
      </c>
      <c r="N269" t="s">
        <v>29</v>
      </c>
      <c r="O269" t="s">
        <v>38</v>
      </c>
      <c r="P269" t="s">
        <v>12</v>
      </c>
      <c r="Q269" t="s">
        <v>27</v>
      </c>
      <c r="R269" t="s">
        <v>28</v>
      </c>
      <c r="S269">
        <v>1</v>
      </c>
      <c r="T269">
        <v>0</v>
      </c>
    </row>
    <row r="270" spans="1:20" x14ac:dyDescent="0.25">
      <c r="A270">
        <v>25185</v>
      </c>
      <c r="B270" s="1">
        <v>37055</v>
      </c>
      <c r="C270" s="1">
        <v>37288</v>
      </c>
      <c r="D270" t="s">
        <v>27</v>
      </c>
      <c r="E270" t="s">
        <v>28</v>
      </c>
      <c r="F270" s="10">
        <v>528</v>
      </c>
      <c r="G270" s="10">
        <v>526.12</v>
      </c>
      <c r="H270">
        <v>4.6900000000000004</v>
      </c>
      <c r="I270" s="11">
        <v>2.78</v>
      </c>
      <c r="K270" s="9">
        <f t="shared" si="12"/>
        <v>1467.84</v>
      </c>
      <c r="L270" s="12">
        <f t="shared" si="13"/>
        <v>-1008.4800000000004</v>
      </c>
      <c r="M270" s="12">
        <f t="shared" si="14"/>
        <v>-1004.8892000000003</v>
      </c>
      <c r="N270" t="s">
        <v>29</v>
      </c>
      <c r="O270" t="s">
        <v>38</v>
      </c>
      <c r="P270" t="s">
        <v>12</v>
      </c>
      <c r="Q270" t="s">
        <v>27</v>
      </c>
      <c r="R270" t="s">
        <v>28</v>
      </c>
      <c r="S270">
        <v>1</v>
      </c>
      <c r="T270">
        <v>0</v>
      </c>
    </row>
    <row r="271" spans="1:20" x14ac:dyDescent="0.25">
      <c r="A271">
        <v>25296</v>
      </c>
      <c r="B271" s="1">
        <v>37063</v>
      </c>
      <c r="C271" s="1">
        <v>37288</v>
      </c>
      <c r="D271" t="s">
        <v>27</v>
      </c>
      <c r="E271" t="s">
        <v>28</v>
      </c>
      <c r="F271" s="10">
        <v>170000</v>
      </c>
      <c r="G271" s="10">
        <v>169394.09</v>
      </c>
      <c r="H271">
        <v>4.2595000000000001</v>
      </c>
      <c r="I271" s="11">
        <v>2.78</v>
      </c>
      <c r="K271" s="9">
        <f t="shared" si="12"/>
        <v>472599.99999999994</v>
      </c>
      <c r="L271" s="12">
        <f t="shared" si="13"/>
        <v>-251515.00000000006</v>
      </c>
      <c r="M271" s="12">
        <f t="shared" si="14"/>
        <v>-250618.55615500003</v>
      </c>
      <c r="N271" t="s">
        <v>29</v>
      </c>
      <c r="O271" t="s">
        <v>38</v>
      </c>
      <c r="P271" t="s">
        <v>12</v>
      </c>
      <c r="Q271" t="s">
        <v>27</v>
      </c>
      <c r="R271" t="s">
        <v>28</v>
      </c>
      <c r="S271">
        <v>1</v>
      </c>
      <c r="T271">
        <v>0</v>
      </c>
    </row>
    <row r="272" spans="1:20" x14ac:dyDescent="0.25">
      <c r="A272">
        <v>26646</v>
      </c>
      <c r="B272" s="1">
        <v>37081</v>
      </c>
      <c r="C272" s="1">
        <v>37288</v>
      </c>
      <c r="D272" t="s">
        <v>27</v>
      </c>
      <c r="E272" t="s">
        <v>28</v>
      </c>
      <c r="F272" s="10">
        <v>95359</v>
      </c>
      <c r="G272" s="10">
        <v>95019.12</v>
      </c>
      <c r="H272">
        <v>3.9609999999999999</v>
      </c>
      <c r="I272" s="11">
        <v>2.78</v>
      </c>
      <c r="K272" s="9">
        <f t="shared" si="12"/>
        <v>265098.01999999996</v>
      </c>
      <c r="L272" s="12">
        <f t="shared" si="13"/>
        <v>-112618.97900000001</v>
      </c>
      <c r="M272" s="12">
        <f t="shared" si="14"/>
        <v>-112217.58072</v>
      </c>
      <c r="N272" t="s">
        <v>29</v>
      </c>
      <c r="O272" t="s">
        <v>38</v>
      </c>
      <c r="P272" t="s">
        <v>12</v>
      </c>
      <c r="Q272" t="s">
        <v>27</v>
      </c>
      <c r="R272" t="s">
        <v>28</v>
      </c>
      <c r="S272">
        <v>1</v>
      </c>
      <c r="T272">
        <v>0</v>
      </c>
    </row>
    <row r="273" spans="1:20" x14ac:dyDescent="0.25">
      <c r="A273">
        <v>26703</v>
      </c>
      <c r="B273" s="1">
        <v>37085</v>
      </c>
      <c r="C273" s="1">
        <v>37288</v>
      </c>
      <c r="D273" t="s">
        <v>27</v>
      </c>
      <c r="E273" t="s">
        <v>28</v>
      </c>
      <c r="F273" s="10">
        <v>70000</v>
      </c>
      <c r="G273" s="10">
        <v>69750.509999999995</v>
      </c>
      <c r="H273">
        <v>3.75</v>
      </c>
      <c r="I273" s="11">
        <v>2.78</v>
      </c>
      <c r="K273" s="9">
        <f t="shared" si="12"/>
        <v>194600</v>
      </c>
      <c r="L273" s="12">
        <f t="shared" si="13"/>
        <v>-67900.000000000015</v>
      </c>
      <c r="M273" s="12">
        <f t="shared" si="14"/>
        <v>-67657.99470000001</v>
      </c>
      <c r="N273" t="s">
        <v>29</v>
      </c>
      <c r="O273" t="s">
        <v>38</v>
      </c>
      <c r="P273" t="s">
        <v>12</v>
      </c>
      <c r="Q273" t="s">
        <v>27</v>
      </c>
      <c r="R273" t="s">
        <v>28</v>
      </c>
      <c r="S273">
        <v>1</v>
      </c>
      <c r="T273">
        <v>0</v>
      </c>
    </row>
    <row r="274" spans="1:20" x14ac:dyDescent="0.25">
      <c r="A274">
        <v>26732</v>
      </c>
      <c r="B274" s="1">
        <v>37088</v>
      </c>
      <c r="C274" s="1">
        <v>37288</v>
      </c>
      <c r="D274" t="s">
        <v>27</v>
      </c>
      <c r="E274" t="s">
        <v>28</v>
      </c>
      <c r="F274" s="10">
        <v>169000</v>
      </c>
      <c r="G274" s="10">
        <v>168397.65</v>
      </c>
      <c r="H274">
        <v>3.6549999999999998</v>
      </c>
      <c r="I274" s="11">
        <v>2.78</v>
      </c>
      <c r="K274" s="9">
        <f t="shared" si="12"/>
        <v>469819.99999999994</v>
      </c>
      <c r="L274" s="12">
        <f t="shared" si="13"/>
        <v>-147875</v>
      </c>
      <c r="M274" s="12">
        <f t="shared" si="14"/>
        <v>-147347.94375000001</v>
      </c>
      <c r="N274" t="s">
        <v>29</v>
      </c>
      <c r="O274" t="s">
        <v>38</v>
      </c>
      <c r="P274" t="s">
        <v>12</v>
      </c>
      <c r="Q274" t="s">
        <v>27</v>
      </c>
      <c r="R274" t="s">
        <v>28</v>
      </c>
      <c r="S274">
        <v>1</v>
      </c>
      <c r="T274">
        <v>0</v>
      </c>
    </row>
    <row r="275" spans="1:20" x14ac:dyDescent="0.25">
      <c r="A275">
        <v>26849</v>
      </c>
      <c r="B275" s="1">
        <v>37098</v>
      </c>
      <c r="C275" s="1">
        <v>37288</v>
      </c>
      <c r="D275" t="s">
        <v>27</v>
      </c>
      <c r="E275" t="s">
        <v>28</v>
      </c>
      <c r="F275" s="10">
        <v>16752</v>
      </c>
      <c r="G275" s="10">
        <v>16692.29</v>
      </c>
      <c r="H275">
        <v>3.895</v>
      </c>
      <c r="I275" s="11">
        <v>2.78</v>
      </c>
      <c r="K275" s="9">
        <f t="shared" si="12"/>
        <v>46570.559999999998</v>
      </c>
      <c r="L275" s="12">
        <f t="shared" si="13"/>
        <v>-18678.480000000003</v>
      </c>
      <c r="M275" s="12">
        <f t="shared" si="14"/>
        <v>-18611.903350000004</v>
      </c>
      <c r="N275" t="s">
        <v>29</v>
      </c>
      <c r="O275" t="s">
        <v>38</v>
      </c>
      <c r="P275" t="s">
        <v>12</v>
      </c>
      <c r="Q275" t="s">
        <v>27</v>
      </c>
      <c r="R275" t="s">
        <v>28</v>
      </c>
      <c r="S275">
        <v>1</v>
      </c>
      <c r="T275">
        <v>0</v>
      </c>
    </row>
    <row r="276" spans="1:20" x14ac:dyDescent="0.25">
      <c r="A276">
        <v>26890</v>
      </c>
      <c r="B276" s="1">
        <v>37102</v>
      </c>
      <c r="C276" s="1">
        <v>37288</v>
      </c>
      <c r="D276" t="s">
        <v>27</v>
      </c>
      <c r="E276" t="s">
        <v>28</v>
      </c>
      <c r="F276" s="10">
        <v>140000</v>
      </c>
      <c r="G276" s="10">
        <v>139501.01</v>
      </c>
      <c r="H276">
        <v>3.835</v>
      </c>
      <c r="I276" s="11">
        <v>2.78</v>
      </c>
      <c r="K276" s="9">
        <f t="shared" si="12"/>
        <v>389200</v>
      </c>
      <c r="L276" s="12">
        <f t="shared" si="13"/>
        <v>-147700.00000000003</v>
      </c>
      <c r="M276" s="12">
        <f t="shared" si="14"/>
        <v>-147173.56555000003</v>
      </c>
      <c r="N276" t="s">
        <v>29</v>
      </c>
      <c r="O276" t="s">
        <v>38</v>
      </c>
      <c r="P276" t="s">
        <v>12</v>
      </c>
      <c r="Q276" t="s">
        <v>27</v>
      </c>
      <c r="R276" t="s">
        <v>28</v>
      </c>
      <c r="S276">
        <v>1</v>
      </c>
      <c r="T276">
        <v>0</v>
      </c>
    </row>
    <row r="277" spans="1:20" x14ac:dyDescent="0.25">
      <c r="A277">
        <v>26896</v>
      </c>
      <c r="B277" s="1">
        <v>37102</v>
      </c>
      <c r="C277" s="1">
        <v>37288</v>
      </c>
      <c r="D277" t="s">
        <v>27</v>
      </c>
      <c r="E277" t="s">
        <v>28</v>
      </c>
      <c r="F277" s="10">
        <v>70000</v>
      </c>
      <c r="G277" s="10">
        <v>69750.509999999995</v>
      </c>
      <c r="H277">
        <v>3.875</v>
      </c>
      <c r="I277" s="11">
        <v>2.78</v>
      </c>
      <c r="K277" s="9">
        <f t="shared" si="12"/>
        <v>194600</v>
      </c>
      <c r="L277" s="12">
        <f t="shared" si="13"/>
        <v>-76650.000000000015</v>
      </c>
      <c r="M277" s="12">
        <f t="shared" si="14"/>
        <v>-76376.808450000011</v>
      </c>
      <c r="N277" t="s">
        <v>29</v>
      </c>
      <c r="O277" t="s">
        <v>38</v>
      </c>
      <c r="P277" t="s">
        <v>12</v>
      </c>
      <c r="Q277" t="s">
        <v>27</v>
      </c>
      <c r="R277" t="s">
        <v>28</v>
      </c>
      <c r="S277">
        <v>1</v>
      </c>
      <c r="T277">
        <v>0</v>
      </c>
    </row>
    <row r="278" spans="1:20" x14ac:dyDescent="0.25">
      <c r="A278">
        <v>26901</v>
      </c>
      <c r="B278" s="1">
        <v>37102</v>
      </c>
      <c r="C278" s="1">
        <v>37288</v>
      </c>
      <c r="D278" t="s">
        <v>27</v>
      </c>
      <c r="E278" t="s">
        <v>28</v>
      </c>
      <c r="F278" s="10">
        <v>140000</v>
      </c>
      <c r="G278" s="10">
        <v>139501.01</v>
      </c>
      <c r="H278">
        <v>3.84</v>
      </c>
      <c r="I278" s="11">
        <v>2.78</v>
      </c>
      <c r="K278" s="9">
        <f t="shared" si="12"/>
        <v>389200</v>
      </c>
      <c r="L278" s="12">
        <f t="shared" si="13"/>
        <v>-148400</v>
      </c>
      <c r="M278" s="12">
        <f t="shared" si="14"/>
        <v>-147871.07060000001</v>
      </c>
      <c r="N278" t="s">
        <v>29</v>
      </c>
      <c r="O278" t="s">
        <v>38</v>
      </c>
      <c r="P278" t="s">
        <v>12</v>
      </c>
      <c r="Q278" t="s">
        <v>27</v>
      </c>
      <c r="R278" t="s">
        <v>28</v>
      </c>
      <c r="S278">
        <v>1</v>
      </c>
      <c r="T278">
        <v>0</v>
      </c>
    </row>
    <row r="279" spans="1:20" x14ac:dyDescent="0.25">
      <c r="A279">
        <v>26905</v>
      </c>
      <c r="B279" s="1">
        <v>37103</v>
      </c>
      <c r="C279" s="1">
        <v>37288</v>
      </c>
      <c r="D279" t="s">
        <v>27</v>
      </c>
      <c r="E279" t="s">
        <v>28</v>
      </c>
      <c r="F279" s="10">
        <v>24977</v>
      </c>
      <c r="G279" s="10">
        <v>24887.98</v>
      </c>
      <c r="H279">
        <v>3.9780000000000002</v>
      </c>
      <c r="I279" s="11">
        <v>2.78</v>
      </c>
      <c r="K279" s="9">
        <f t="shared" si="12"/>
        <v>69436.06</v>
      </c>
      <c r="L279" s="12">
        <f t="shared" si="13"/>
        <v>-29922.446000000011</v>
      </c>
      <c r="M279" s="12">
        <f t="shared" si="14"/>
        <v>-29815.800040000009</v>
      </c>
      <c r="N279" t="s">
        <v>29</v>
      </c>
      <c r="O279" t="s">
        <v>38</v>
      </c>
      <c r="P279" t="s">
        <v>12</v>
      </c>
      <c r="Q279" t="s">
        <v>27</v>
      </c>
      <c r="R279" t="s">
        <v>28</v>
      </c>
      <c r="S279">
        <v>1</v>
      </c>
      <c r="T279">
        <v>0</v>
      </c>
    </row>
    <row r="280" spans="1:20" x14ac:dyDescent="0.25">
      <c r="A280">
        <v>27127</v>
      </c>
      <c r="B280" s="1">
        <v>37118</v>
      </c>
      <c r="C280" s="1">
        <v>37288</v>
      </c>
      <c r="D280" t="s">
        <v>27</v>
      </c>
      <c r="E280" t="s">
        <v>28</v>
      </c>
      <c r="F280" s="10">
        <v>240000</v>
      </c>
      <c r="G280" s="10">
        <v>239144.59</v>
      </c>
      <c r="H280">
        <v>3.762</v>
      </c>
      <c r="I280" s="11">
        <v>2.78</v>
      </c>
      <c r="K280" s="9">
        <f t="shared" si="12"/>
        <v>667200</v>
      </c>
      <c r="L280" s="12">
        <f t="shared" si="13"/>
        <v>-235680.00000000006</v>
      </c>
      <c r="M280" s="12">
        <f t="shared" si="14"/>
        <v>-234839.98738000004</v>
      </c>
      <c r="N280" t="s">
        <v>29</v>
      </c>
      <c r="O280" t="s">
        <v>38</v>
      </c>
      <c r="P280" t="s">
        <v>12</v>
      </c>
      <c r="Q280" t="s">
        <v>27</v>
      </c>
      <c r="R280" t="s">
        <v>28</v>
      </c>
      <c r="S280">
        <v>1</v>
      </c>
      <c r="T280">
        <v>0</v>
      </c>
    </row>
    <row r="281" spans="1:20" x14ac:dyDescent="0.25">
      <c r="A281">
        <v>27131</v>
      </c>
      <c r="B281" s="1">
        <v>37118</v>
      </c>
      <c r="C281" s="1">
        <v>37288</v>
      </c>
      <c r="D281" t="s">
        <v>27</v>
      </c>
      <c r="E281" t="s">
        <v>28</v>
      </c>
      <c r="F281" s="10">
        <v>15888</v>
      </c>
      <c r="G281" s="10">
        <v>15831.37</v>
      </c>
      <c r="H281">
        <v>3.762</v>
      </c>
      <c r="I281" s="11">
        <v>2.78</v>
      </c>
      <c r="K281" s="9">
        <f t="shared" si="12"/>
        <v>44168.639999999999</v>
      </c>
      <c r="L281" s="12">
        <f t="shared" si="13"/>
        <v>-15602.016000000003</v>
      </c>
      <c r="M281" s="12">
        <f t="shared" si="14"/>
        <v>-15546.405340000005</v>
      </c>
      <c r="N281" t="s">
        <v>29</v>
      </c>
      <c r="O281" t="s">
        <v>38</v>
      </c>
      <c r="P281" t="s">
        <v>12</v>
      </c>
      <c r="Q281" t="s">
        <v>27</v>
      </c>
      <c r="R281" t="s">
        <v>28</v>
      </c>
      <c r="S281">
        <v>1</v>
      </c>
      <c r="T281">
        <v>0</v>
      </c>
    </row>
    <row r="282" spans="1:20" x14ac:dyDescent="0.25">
      <c r="A282">
        <v>28056</v>
      </c>
      <c r="B282" s="1">
        <v>37144</v>
      </c>
      <c r="C282" s="1">
        <v>37288</v>
      </c>
      <c r="D282" t="s">
        <v>27</v>
      </c>
      <c r="E282" t="s">
        <v>28</v>
      </c>
      <c r="F282" s="10">
        <v>10000</v>
      </c>
      <c r="G282" s="10">
        <v>9964.36</v>
      </c>
      <c r="H282">
        <v>5.7149999999999999</v>
      </c>
      <c r="I282" s="11">
        <v>2.78</v>
      </c>
      <c r="K282" s="9">
        <f t="shared" si="12"/>
        <v>27799.999999999996</v>
      </c>
      <c r="L282" s="12">
        <f t="shared" si="13"/>
        <v>-29350</v>
      </c>
      <c r="M282" s="12">
        <f t="shared" si="14"/>
        <v>-29245.396600000004</v>
      </c>
      <c r="N282" t="s">
        <v>29</v>
      </c>
      <c r="O282" t="s">
        <v>38</v>
      </c>
      <c r="P282" t="s">
        <v>12</v>
      </c>
      <c r="Q282" t="s">
        <v>27</v>
      </c>
      <c r="R282" t="s">
        <v>28</v>
      </c>
      <c r="S282">
        <v>1</v>
      </c>
      <c r="T282">
        <v>0</v>
      </c>
    </row>
    <row r="283" spans="1:20" x14ac:dyDescent="0.25">
      <c r="A283">
        <v>28058</v>
      </c>
      <c r="B283" s="1">
        <v>37144</v>
      </c>
      <c r="C283" s="1">
        <v>37288</v>
      </c>
      <c r="D283" t="s">
        <v>27</v>
      </c>
      <c r="E283" t="s">
        <v>28</v>
      </c>
      <c r="F283" s="10">
        <v>253909</v>
      </c>
      <c r="G283" s="10">
        <v>253004.02</v>
      </c>
      <c r="H283">
        <v>3.9041000000000001</v>
      </c>
      <c r="I283" s="11">
        <v>2.78</v>
      </c>
      <c r="K283" s="9">
        <f t="shared" si="12"/>
        <v>705867.0199999999</v>
      </c>
      <c r="L283" s="12">
        <f t="shared" si="13"/>
        <v>-285419.10690000007</v>
      </c>
      <c r="M283" s="12">
        <f t="shared" si="14"/>
        <v>-284401.81888200005</v>
      </c>
      <c r="N283" t="s">
        <v>29</v>
      </c>
      <c r="O283" t="s">
        <v>38</v>
      </c>
      <c r="P283" t="s">
        <v>12</v>
      </c>
      <c r="Q283" t="s">
        <v>27</v>
      </c>
      <c r="R283" t="s">
        <v>28</v>
      </c>
      <c r="S283">
        <v>1</v>
      </c>
      <c r="T283">
        <v>0</v>
      </c>
    </row>
    <row r="284" spans="1:20" x14ac:dyDescent="0.25">
      <c r="A284">
        <v>28087</v>
      </c>
      <c r="B284" s="1">
        <v>37152</v>
      </c>
      <c r="C284" s="1">
        <v>37288</v>
      </c>
      <c r="D284" t="s">
        <v>27</v>
      </c>
      <c r="E284" t="s">
        <v>28</v>
      </c>
      <c r="F284" s="10">
        <v>25420</v>
      </c>
      <c r="G284" s="10">
        <v>25329.4</v>
      </c>
      <c r="H284">
        <v>3.14</v>
      </c>
      <c r="I284" s="11">
        <v>2.78</v>
      </c>
      <c r="K284" s="9">
        <f t="shared" si="12"/>
        <v>70667.599999999991</v>
      </c>
      <c r="L284" s="12">
        <f t="shared" si="13"/>
        <v>-9151.200000000008</v>
      </c>
      <c r="M284" s="12">
        <f t="shared" si="14"/>
        <v>-9118.584000000008</v>
      </c>
      <c r="N284" t="s">
        <v>29</v>
      </c>
      <c r="O284" t="s">
        <v>38</v>
      </c>
      <c r="P284" t="s">
        <v>12</v>
      </c>
      <c r="Q284" t="s">
        <v>27</v>
      </c>
      <c r="R284" t="s">
        <v>28</v>
      </c>
      <c r="S284">
        <v>1</v>
      </c>
      <c r="T284">
        <v>0</v>
      </c>
    </row>
    <row r="285" spans="1:20" x14ac:dyDescent="0.25">
      <c r="A285">
        <v>28089</v>
      </c>
      <c r="B285" s="1">
        <v>37152</v>
      </c>
      <c r="C285" s="1">
        <v>37288</v>
      </c>
      <c r="D285" t="s">
        <v>27</v>
      </c>
      <c r="E285" t="s">
        <v>28</v>
      </c>
      <c r="F285" s="10">
        <v>10025</v>
      </c>
      <c r="G285" s="10">
        <v>9989.27</v>
      </c>
      <c r="H285">
        <v>3.14</v>
      </c>
      <c r="I285" s="11">
        <v>2.78</v>
      </c>
      <c r="K285" s="9">
        <f t="shared" si="12"/>
        <v>27869.499999999996</v>
      </c>
      <c r="L285" s="12">
        <f t="shared" si="13"/>
        <v>-3609.0000000000032</v>
      </c>
      <c r="M285" s="12">
        <f t="shared" si="14"/>
        <v>-3596.1372000000033</v>
      </c>
      <c r="N285" t="s">
        <v>29</v>
      </c>
      <c r="O285" t="s">
        <v>38</v>
      </c>
      <c r="P285" t="s">
        <v>12</v>
      </c>
      <c r="Q285" t="s">
        <v>27</v>
      </c>
      <c r="R285" t="s">
        <v>28</v>
      </c>
      <c r="S285">
        <v>1</v>
      </c>
      <c r="T285">
        <v>0</v>
      </c>
    </row>
    <row r="286" spans="1:20" x14ac:dyDescent="0.25">
      <c r="A286">
        <v>28091</v>
      </c>
      <c r="B286" s="1">
        <v>37152</v>
      </c>
      <c r="C286" s="1">
        <v>37288</v>
      </c>
      <c r="D286" t="s">
        <v>27</v>
      </c>
      <c r="E286" t="s">
        <v>28</v>
      </c>
      <c r="F286" s="10">
        <v>114593</v>
      </c>
      <c r="G286" s="10">
        <v>114184.57</v>
      </c>
      <c r="H286">
        <v>3.14</v>
      </c>
      <c r="I286" s="11">
        <v>2.78</v>
      </c>
      <c r="K286" s="9">
        <f t="shared" si="12"/>
        <v>318568.53999999998</v>
      </c>
      <c r="L286" s="12">
        <f t="shared" si="13"/>
        <v>-41253.48000000004</v>
      </c>
      <c r="M286" s="12">
        <f t="shared" si="14"/>
        <v>-41106.445200000038</v>
      </c>
      <c r="N286" t="s">
        <v>29</v>
      </c>
      <c r="O286" t="s">
        <v>38</v>
      </c>
      <c r="P286" t="s">
        <v>12</v>
      </c>
      <c r="Q286" t="s">
        <v>27</v>
      </c>
      <c r="R286" t="s">
        <v>28</v>
      </c>
      <c r="S286">
        <v>1</v>
      </c>
      <c r="T286">
        <v>0</v>
      </c>
    </row>
    <row r="287" spans="1:20" x14ac:dyDescent="0.25">
      <c r="A287">
        <v>28112</v>
      </c>
      <c r="B287" s="1">
        <v>37152</v>
      </c>
      <c r="C287" s="1">
        <v>37288</v>
      </c>
      <c r="D287" t="s">
        <v>27</v>
      </c>
      <c r="E287" t="s">
        <v>28</v>
      </c>
      <c r="F287" s="10">
        <v>358300</v>
      </c>
      <c r="G287" s="10">
        <v>357022.95</v>
      </c>
      <c r="H287">
        <v>3.8530000000000002</v>
      </c>
      <c r="I287" s="11">
        <v>2.78</v>
      </c>
      <c r="K287" s="9">
        <f t="shared" si="12"/>
        <v>996073.99999999988</v>
      </c>
      <c r="L287" s="12">
        <f t="shared" si="13"/>
        <v>-384455.90000000014</v>
      </c>
      <c r="M287" s="12">
        <f t="shared" si="14"/>
        <v>-383085.62535000016</v>
      </c>
      <c r="N287" t="s">
        <v>29</v>
      </c>
      <c r="O287" t="s">
        <v>38</v>
      </c>
      <c r="P287" t="s">
        <v>12</v>
      </c>
      <c r="Q287" t="s">
        <v>27</v>
      </c>
      <c r="R287" t="s">
        <v>28</v>
      </c>
      <c r="S287">
        <v>1</v>
      </c>
      <c r="T287">
        <v>0</v>
      </c>
    </row>
    <row r="288" spans="1:20" x14ac:dyDescent="0.25">
      <c r="A288">
        <v>28134</v>
      </c>
      <c r="B288" s="1">
        <v>37153</v>
      </c>
      <c r="C288" s="1">
        <v>37288</v>
      </c>
      <c r="D288" t="s">
        <v>27</v>
      </c>
      <c r="E288" t="s">
        <v>28</v>
      </c>
      <c r="F288" s="10">
        <v>161789</v>
      </c>
      <c r="G288" s="10">
        <v>161212.35</v>
      </c>
      <c r="H288">
        <v>3.6440000000000001</v>
      </c>
      <c r="I288" s="11">
        <v>2.78</v>
      </c>
      <c r="K288" s="9">
        <f t="shared" si="12"/>
        <v>449773.42</v>
      </c>
      <c r="L288" s="12">
        <f t="shared" si="13"/>
        <v>-139785.69600000005</v>
      </c>
      <c r="M288" s="12">
        <f t="shared" si="14"/>
        <v>-139287.47040000005</v>
      </c>
      <c r="N288" t="s">
        <v>29</v>
      </c>
      <c r="O288" t="s">
        <v>38</v>
      </c>
      <c r="P288" t="s">
        <v>12</v>
      </c>
      <c r="Q288" t="s">
        <v>27</v>
      </c>
      <c r="R288" t="s">
        <v>28</v>
      </c>
      <c r="S288">
        <v>1</v>
      </c>
      <c r="T288">
        <v>0</v>
      </c>
    </row>
    <row r="289" spans="1:20" x14ac:dyDescent="0.25">
      <c r="A289">
        <v>28136</v>
      </c>
      <c r="B289" s="1">
        <v>37153</v>
      </c>
      <c r="C289" s="1">
        <v>37288</v>
      </c>
      <c r="D289" t="s">
        <v>27</v>
      </c>
      <c r="E289" t="s">
        <v>28</v>
      </c>
      <c r="F289" s="10">
        <v>7452</v>
      </c>
      <c r="G289" s="10">
        <v>7425.44</v>
      </c>
      <c r="H289">
        <v>3.2149999999999999</v>
      </c>
      <c r="I289" s="11">
        <v>2.78</v>
      </c>
      <c r="K289" s="9">
        <f t="shared" si="12"/>
        <v>20716.559999999998</v>
      </c>
      <c r="L289" s="12">
        <f t="shared" si="13"/>
        <v>-3241.6200000000003</v>
      </c>
      <c r="M289" s="12">
        <f t="shared" si="14"/>
        <v>-3230.0664000000002</v>
      </c>
      <c r="N289" t="s">
        <v>29</v>
      </c>
      <c r="O289" t="s">
        <v>38</v>
      </c>
      <c r="P289" t="s">
        <v>12</v>
      </c>
      <c r="Q289" t="s">
        <v>27</v>
      </c>
      <c r="R289" t="s">
        <v>28</v>
      </c>
      <c r="S289">
        <v>1</v>
      </c>
      <c r="T289">
        <v>0</v>
      </c>
    </row>
    <row r="290" spans="1:20" x14ac:dyDescent="0.25">
      <c r="A290">
        <v>28137</v>
      </c>
      <c r="B290" s="1">
        <v>37153</v>
      </c>
      <c r="C290" s="1">
        <v>37288</v>
      </c>
      <c r="D290" t="s">
        <v>27</v>
      </c>
      <c r="E290" t="s">
        <v>28</v>
      </c>
      <c r="F290" s="10">
        <v>32895</v>
      </c>
      <c r="G290" s="10">
        <v>32777.760000000002</v>
      </c>
      <c r="H290">
        <v>3.2149999999999999</v>
      </c>
      <c r="I290" s="11">
        <v>2.78</v>
      </c>
      <c r="K290" s="9">
        <f t="shared" si="12"/>
        <v>91448.099999999991</v>
      </c>
      <c r="L290" s="12">
        <f t="shared" si="13"/>
        <v>-14309.325000000003</v>
      </c>
      <c r="M290" s="12">
        <f t="shared" si="14"/>
        <v>-14258.325600000002</v>
      </c>
      <c r="N290" t="s">
        <v>29</v>
      </c>
      <c r="O290" t="s">
        <v>38</v>
      </c>
      <c r="P290" t="s">
        <v>12</v>
      </c>
      <c r="Q290" t="s">
        <v>27</v>
      </c>
      <c r="R290" t="s">
        <v>28</v>
      </c>
      <c r="S290">
        <v>1</v>
      </c>
      <c r="T290">
        <v>0</v>
      </c>
    </row>
    <row r="291" spans="1:20" x14ac:dyDescent="0.25">
      <c r="A291">
        <v>28140</v>
      </c>
      <c r="B291" s="1">
        <v>37153</v>
      </c>
      <c r="C291" s="1">
        <v>37288</v>
      </c>
      <c r="D291" t="s">
        <v>27</v>
      </c>
      <c r="E291" t="s">
        <v>28</v>
      </c>
      <c r="F291" s="10">
        <v>394171</v>
      </c>
      <c r="G291" s="10">
        <v>392766.1</v>
      </c>
      <c r="H291">
        <v>3.2149999999999999</v>
      </c>
      <c r="I291" s="11">
        <v>2.78</v>
      </c>
      <c r="K291" s="9">
        <f t="shared" si="12"/>
        <v>1095795.3799999999</v>
      </c>
      <c r="L291" s="12">
        <f t="shared" si="13"/>
        <v>-171464.38500000001</v>
      </c>
      <c r="M291" s="12">
        <f t="shared" si="14"/>
        <v>-170853.25350000002</v>
      </c>
      <c r="N291" t="s">
        <v>29</v>
      </c>
      <c r="O291" t="s">
        <v>38</v>
      </c>
      <c r="P291" t="s">
        <v>12</v>
      </c>
      <c r="Q291" t="s">
        <v>27</v>
      </c>
      <c r="R291" t="s">
        <v>28</v>
      </c>
      <c r="S291">
        <v>1</v>
      </c>
      <c r="T291">
        <v>0</v>
      </c>
    </row>
    <row r="292" spans="1:20" x14ac:dyDescent="0.25">
      <c r="A292">
        <v>28141</v>
      </c>
      <c r="B292" s="1">
        <v>37153</v>
      </c>
      <c r="C292" s="1">
        <v>37288</v>
      </c>
      <c r="D292" t="s">
        <v>27</v>
      </c>
      <c r="E292" t="s">
        <v>28</v>
      </c>
      <c r="F292" s="10">
        <v>8284</v>
      </c>
      <c r="G292" s="10">
        <v>8254.4699999999993</v>
      </c>
      <c r="H292">
        <v>3.2149999999999999</v>
      </c>
      <c r="I292" s="11">
        <v>2.78</v>
      </c>
      <c r="K292" s="9">
        <f t="shared" si="12"/>
        <v>23029.519999999997</v>
      </c>
      <c r="L292" s="12">
        <f t="shared" si="13"/>
        <v>-3603.5400000000004</v>
      </c>
      <c r="M292" s="12">
        <f t="shared" si="14"/>
        <v>-3590.69445</v>
      </c>
      <c r="N292" t="s">
        <v>29</v>
      </c>
      <c r="O292" t="s">
        <v>38</v>
      </c>
      <c r="P292" t="s">
        <v>12</v>
      </c>
      <c r="Q292" t="s">
        <v>27</v>
      </c>
      <c r="R292" t="s">
        <v>28</v>
      </c>
      <c r="S292">
        <v>1</v>
      </c>
      <c r="T292">
        <v>0</v>
      </c>
    </row>
    <row r="293" spans="1:20" x14ac:dyDescent="0.25">
      <c r="A293">
        <v>28142</v>
      </c>
      <c r="B293" s="1">
        <v>37153</v>
      </c>
      <c r="C293" s="1">
        <v>37288</v>
      </c>
      <c r="D293" t="s">
        <v>27</v>
      </c>
      <c r="E293" t="s">
        <v>28</v>
      </c>
      <c r="F293" s="10">
        <v>77421</v>
      </c>
      <c r="G293" s="10">
        <v>77145.06</v>
      </c>
      <c r="H293">
        <v>3.2149999999999999</v>
      </c>
      <c r="I293" s="11">
        <v>2.78</v>
      </c>
      <c r="K293" s="9">
        <f t="shared" si="12"/>
        <v>215230.37999999998</v>
      </c>
      <c r="L293" s="12">
        <f t="shared" si="13"/>
        <v>-33678.135000000002</v>
      </c>
      <c r="M293" s="12">
        <f t="shared" si="14"/>
        <v>-33558.1011</v>
      </c>
      <c r="N293" t="s">
        <v>29</v>
      </c>
      <c r="O293" t="s">
        <v>38</v>
      </c>
      <c r="P293" t="s">
        <v>12</v>
      </c>
      <c r="Q293" t="s">
        <v>27</v>
      </c>
      <c r="R293" t="s">
        <v>28</v>
      </c>
      <c r="S293">
        <v>1</v>
      </c>
      <c r="T293">
        <v>0</v>
      </c>
    </row>
    <row r="294" spans="1:20" x14ac:dyDescent="0.25">
      <c r="A294">
        <v>28143</v>
      </c>
      <c r="B294" s="1">
        <v>37153</v>
      </c>
      <c r="C294" s="1">
        <v>37288</v>
      </c>
      <c r="D294" t="s">
        <v>27</v>
      </c>
      <c r="E294" t="s">
        <v>28</v>
      </c>
      <c r="F294" s="10">
        <v>32116</v>
      </c>
      <c r="G294" s="10">
        <v>32001.53</v>
      </c>
      <c r="H294">
        <v>3.2149999999999999</v>
      </c>
      <c r="I294" s="11">
        <v>2.78</v>
      </c>
      <c r="K294" s="9">
        <f t="shared" si="12"/>
        <v>89282.48</v>
      </c>
      <c r="L294" s="12">
        <f t="shared" si="13"/>
        <v>-13970.460000000001</v>
      </c>
      <c r="M294" s="12">
        <f t="shared" si="14"/>
        <v>-13920.665550000002</v>
      </c>
      <c r="N294" t="s">
        <v>29</v>
      </c>
      <c r="O294" t="s">
        <v>38</v>
      </c>
      <c r="P294" t="s">
        <v>12</v>
      </c>
      <c r="Q294" t="s">
        <v>27</v>
      </c>
      <c r="R294" t="s">
        <v>28</v>
      </c>
      <c r="S294">
        <v>1</v>
      </c>
      <c r="T294">
        <v>0</v>
      </c>
    </row>
    <row r="295" spans="1:20" x14ac:dyDescent="0.25">
      <c r="A295">
        <v>28333</v>
      </c>
      <c r="B295" s="1">
        <v>37161</v>
      </c>
      <c r="C295" s="1">
        <v>37288</v>
      </c>
      <c r="D295" t="s">
        <v>27</v>
      </c>
      <c r="E295" t="s">
        <v>28</v>
      </c>
      <c r="F295" s="10">
        <v>144628</v>
      </c>
      <c r="G295" s="10">
        <v>144112.51999999999</v>
      </c>
      <c r="H295">
        <v>2.927</v>
      </c>
      <c r="I295" s="11">
        <v>2.78</v>
      </c>
      <c r="K295" s="9">
        <f t="shared" si="12"/>
        <v>402065.83999999997</v>
      </c>
      <c r="L295" s="12">
        <f t="shared" si="13"/>
        <v>-21260.316000000035</v>
      </c>
      <c r="M295" s="12">
        <f t="shared" si="14"/>
        <v>-21184.540440000033</v>
      </c>
      <c r="N295" t="s">
        <v>29</v>
      </c>
      <c r="O295" t="s">
        <v>38</v>
      </c>
      <c r="P295" t="s">
        <v>12</v>
      </c>
      <c r="Q295" t="s">
        <v>27</v>
      </c>
      <c r="R295" t="s">
        <v>28</v>
      </c>
      <c r="S295">
        <v>1</v>
      </c>
      <c r="T295">
        <v>0</v>
      </c>
    </row>
    <row r="296" spans="1:20" x14ac:dyDescent="0.25">
      <c r="A296">
        <v>28334</v>
      </c>
      <c r="B296" s="1">
        <v>37161</v>
      </c>
      <c r="C296" s="1">
        <v>37288</v>
      </c>
      <c r="D296" t="s">
        <v>27</v>
      </c>
      <c r="E296" t="s">
        <v>28</v>
      </c>
      <c r="F296" s="10">
        <v>43052</v>
      </c>
      <c r="G296" s="10">
        <v>42898.55</v>
      </c>
      <c r="H296">
        <v>2.927</v>
      </c>
      <c r="I296" s="11">
        <v>2.78</v>
      </c>
      <c r="K296" s="9">
        <f t="shared" si="12"/>
        <v>119684.56</v>
      </c>
      <c r="L296" s="12">
        <f t="shared" si="13"/>
        <v>-6328.6440000000102</v>
      </c>
      <c r="M296" s="12">
        <f t="shared" si="14"/>
        <v>-6306.0868500000106</v>
      </c>
      <c r="N296" t="s">
        <v>29</v>
      </c>
      <c r="O296" t="s">
        <v>38</v>
      </c>
      <c r="P296" t="s">
        <v>12</v>
      </c>
      <c r="Q296" t="s">
        <v>27</v>
      </c>
      <c r="R296" t="s">
        <v>28</v>
      </c>
      <c r="S296">
        <v>1</v>
      </c>
      <c r="T296">
        <v>0</v>
      </c>
    </row>
    <row r="297" spans="1:20" x14ac:dyDescent="0.25">
      <c r="A297">
        <v>22129</v>
      </c>
      <c r="B297" s="1">
        <v>36908</v>
      </c>
      <c r="C297" s="1">
        <v>37316</v>
      </c>
      <c r="D297" t="s">
        <v>36</v>
      </c>
      <c r="E297" t="s">
        <v>28</v>
      </c>
      <c r="F297" s="10">
        <v>-600000</v>
      </c>
      <c r="G297" s="10">
        <v>-596952.01</v>
      </c>
      <c r="H297">
        <v>0.31</v>
      </c>
      <c r="I297" s="11">
        <v>0.14499999999999999</v>
      </c>
      <c r="K297" s="9">
        <f t="shared" si="12"/>
        <v>-87000</v>
      </c>
      <c r="L297" s="12">
        <f t="shared" si="13"/>
        <v>99000</v>
      </c>
      <c r="M297" s="12">
        <f t="shared" si="14"/>
        <v>98497.081650000007</v>
      </c>
      <c r="N297" t="s">
        <v>37</v>
      </c>
      <c r="O297" t="s">
        <v>38</v>
      </c>
      <c r="P297" t="s">
        <v>27</v>
      </c>
      <c r="Q297" t="s">
        <v>39</v>
      </c>
      <c r="R297" t="s">
        <v>28</v>
      </c>
      <c r="S297">
        <v>0</v>
      </c>
      <c r="T297">
        <v>0</v>
      </c>
    </row>
    <row r="298" spans="1:20" x14ac:dyDescent="0.25">
      <c r="A298">
        <v>20101</v>
      </c>
      <c r="B298" s="1">
        <v>36774</v>
      </c>
      <c r="C298" s="1">
        <v>37316</v>
      </c>
      <c r="D298" t="s">
        <v>36</v>
      </c>
      <c r="E298" t="s">
        <v>28</v>
      </c>
      <c r="F298" s="10">
        <v>500000</v>
      </c>
      <c r="G298" s="10">
        <v>497460.01</v>
      </c>
      <c r="H298">
        <v>0.30499999999999999</v>
      </c>
      <c r="I298" s="11">
        <v>0.16500000000000001</v>
      </c>
      <c r="K298" s="9">
        <f t="shared" si="12"/>
        <v>82500</v>
      </c>
      <c r="L298" s="12">
        <f t="shared" si="13"/>
        <v>-70000</v>
      </c>
      <c r="M298" s="12">
        <f t="shared" si="14"/>
        <v>-69644.401399999988</v>
      </c>
      <c r="N298" t="s">
        <v>37</v>
      </c>
      <c r="O298" t="s">
        <v>38</v>
      </c>
      <c r="P298" t="s">
        <v>27</v>
      </c>
      <c r="Q298" t="s">
        <v>39</v>
      </c>
      <c r="R298" t="s">
        <v>28</v>
      </c>
      <c r="S298">
        <v>1</v>
      </c>
      <c r="T298">
        <v>0</v>
      </c>
    </row>
    <row r="299" spans="1:20" x14ac:dyDescent="0.25">
      <c r="A299">
        <v>20116</v>
      </c>
      <c r="B299" s="1">
        <v>36782</v>
      </c>
      <c r="C299" s="1">
        <v>37316</v>
      </c>
      <c r="D299" t="s">
        <v>36</v>
      </c>
      <c r="E299" t="s">
        <v>28</v>
      </c>
      <c r="F299" s="10">
        <v>200000</v>
      </c>
      <c r="G299" s="10">
        <v>198984</v>
      </c>
      <c r="H299">
        <v>0.37</v>
      </c>
      <c r="I299" s="11">
        <v>0.16500000000000001</v>
      </c>
      <c r="K299" s="9">
        <f t="shared" si="12"/>
        <v>33000</v>
      </c>
      <c r="L299" s="12">
        <f t="shared" si="13"/>
        <v>-41000</v>
      </c>
      <c r="M299" s="12">
        <f t="shared" si="14"/>
        <v>-40791.72</v>
      </c>
      <c r="N299" t="s">
        <v>37</v>
      </c>
      <c r="O299" t="s">
        <v>38</v>
      </c>
      <c r="P299" t="s">
        <v>27</v>
      </c>
      <c r="Q299" t="s">
        <v>39</v>
      </c>
      <c r="R299" t="s">
        <v>28</v>
      </c>
      <c r="S299">
        <v>1</v>
      </c>
      <c r="T299">
        <v>0</v>
      </c>
    </row>
    <row r="300" spans="1:20" x14ac:dyDescent="0.25">
      <c r="A300">
        <v>21687</v>
      </c>
      <c r="B300" s="1">
        <v>36866</v>
      </c>
      <c r="C300" s="1">
        <v>37316</v>
      </c>
      <c r="D300" t="s">
        <v>36</v>
      </c>
      <c r="E300" t="s">
        <v>28</v>
      </c>
      <c r="F300" s="10">
        <v>150000</v>
      </c>
      <c r="G300" s="10">
        <v>149238</v>
      </c>
      <c r="H300">
        <v>0.38250000000000001</v>
      </c>
      <c r="I300" s="11">
        <v>0.16500000000000001</v>
      </c>
      <c r="K300" s="9">
        <f t="shared" si="12"/>
        <v>24750</v>
      </c>
      <c r="L300" s="12">
        <f t="shared" si="13"/>
        <v>-32625</v>
      </c>
      <c r="M300" s="12">
        <f t="shared" si="14"/>
        <v>-32459.264999999999</v>
      </c>
      <c r="N300" t="s">
        <v>37</v>
      </c>
      <c r="O300" t="s">
        <v>38</v>
      </c>
      <c r="P300" t="s">
        <v>27</v>
      </c>
      <c r="Q300" t="s">
        <v>39</v>
      </c>
      <c r="R300" t="s">
        <v>28</v>
      </c>
      <c r="S300">
        <v>1</v>
      </c>
      <c r="T300">
        <v>0</v>
      </c>
    </row>
    <row r="301" spans="1:20" x14ac:dyDescent="0.25">
      <c r="A301">
        <v>22718</v>
      </c>
      <c r="B301" s="1">
        <v>36952</v>
      </c>
      <c r="C301" s="1">
        <v>37316</v>
      </c>
      <c r="D301" t="s">
        <v>36</v>
      </c>
      <c r="E301" t="s">
        <v>28</v>
      </c>
      <c r="F301" s="10">
        <v>50000</v>
      </c>
      <c r="G301" s="10">
        <v>49746</v>
      </c>
      <c r="H301">
        <v>0.34</v>
      </c>
      <c r="I301" s="11">
        <v>0.16500000000000001</v>
      </c>
      <c r="K301" s="9">
        <f t="shared" si="12"/>
        <v>8250</v>
      </c>
      <c r="L301" s="12">
        <f t="shared" si="13"/>
        <v>-8750</v>
      </c>
      <c r="M301" s="12">
        <f t="shared" si="14"/>
        <v>-8705.5500000000011</v>
      </c>
      <c r="N301" t="s">
        <v>37</v>
      </c>
      <c r="O301" t="s">
        <v>38</v>
      </c>
      <c r="P301" t="s">
        <v>27</v>
      </c>
      <c r="Q301" t="s">
        <v>39</v>
      </c>
      <c r="R301" t="s">
        <v>28</v>
      </c>
      <c r="S301">
        <v>1</v>
      </c>
      <c r="T301">
        <v>0</v>
      </c>
    </row>
    <row r="302" spans="1:20" x14ac:dyDescent="0.25">
      <c r="A302">
        <v>22720</v>
      </c>
      <c r="B302" s="1">
        <v>36952</v>
      </c>
      <c r="C302" s="1">
        <v>37316</v>
      </c>
      <c r="D302" t="s">
        <v>36</v>
      </c>
      <c r="E302" t="s">
        <v>28</v>
      </c>
      <c r="F302" s="10">
        <v>60000</v>
      </c>
      <c r="G302" s="10">
        <v>59695.199999999997</v>
      </c>
      <c r="H302">
        <v>0.34</v>
      </c>
      <c r="I302" s="11">
        <v>0.16500000000000001</v>
      </c>
      <c r="K302" s="9">
        <f t="shared" si="12"/>
        <v>9900</v>
      </c>
      <c r="L302" s="12">
        <f t="shared" si="13"/>
        <v>-10500.000000000002</v>
      </c>
      <c r="M302" s="12">
        <f t="shared" si="14"/>
        <v>-10446.66</v>
      </c>
      <c r="N302" t="s">
        <v>37</v>
      </c>
      <c r="O302" t="s">
        <v>38</v>
      </c>
      <c r="P302" t="s">
        <v>27</v>
      </c>
      <c r="Q302" t="s">
        <v>39</v>
      </c>
      <c r="R302" t="s">
        <v>28</v>
      </c>
      <c r="S302">
        <v>1</v>
      </c>
      <c r="T302">
        <v>0</v>
      </c>
    </row>
    <row r="303" spans="1:20" x14ac:dyDescent="0.25">
      <c r="A303">
        <v>22723</v>
      </c>
      <c r="B303" s="1">
        <v>36952</v>
      </c>
      <c r="C303" s="1">
        <v>37316</v>
      </c>
      <c r="D303" t="s">
        <v>36</v>
      </c>
      <c r="E303" t="s">
        <v>28</v>
      </c>
      <c r="F303" s="10">
        <v>40000</v>
      </c>
      <c r="G303" s="10">
        <v>39796.800000000003</v>
      </c>
      <c r="H303">
        <v>0.34</v>
      </c>
      <c r="I303" s="11">
        <v>0.16500000000000001</v>
      </c>
      <c r="K303" s="9">
        <f t="shared" si="12"/>
        <v>6600</v>
      </c>
      <c r="L303" s="12">
        <f t="shared" si="13"/>
        <v>-7000.0000000000009</v>
      </c>
      <c r="M303" s="12">
        <f t="shared" si="14"/>
        <v>-6964.4400000000014</v>
      </c>
      <c r="N303" t="s">
        <v>37</v>
      </c>
      <c r="O303" t="s">
        <v>38</v>
      </c>
      <c r="P303" t="s">
        <v>27</v>
      </c>
      <c r="Q303" t="s">
        <v>39</v>
      </c>
      <c r="R303" t="s">
        <v>28</v>
      </c>
      <c r="S303">
        <v>1</v>
      </c>
      <c r="T303">
        <v>0</v>
      </c>
    </row>
    <row r="304" spans="1:20" x14ac:dyDescent="0.25">
      <c r="A304">
        <v>25098</v>
      </c>
      <c r="B304" s="1">
        <v>37049</v>
      </c>
      <c r="C304" s="1">
        <v>37316</v>
      </c>
      <c r="D304" t="s">
        <v>36</v>
      </c>
      <c r="E304" t="s">
        <v>28</v>
      </c>
      <c r="F304" s="10">
        <v>123636</v>
      </c>
      <c r="G304" s="10">
        <v>123007.93</v>
      </c>
      <c r="H304">
        <v>0.26500000000000001</v>
      </c>
      <c r="I304" s="11">
        <v>0.16500000000000001</v>
      </c>
      <c r="K304" s="9">
        <f t="shared" si="12"/>
        <v>20399.940000000002</v>
      </c>
      <c r="L304" s="12">
        <f t="shared" si="13"/>
        <v>-12363.6</v>
      </c>
      <c r="M304" s="12">
        <f t="shared" si="14"/>
        <v>-12300.793</v>
      </c>
      <c r="N304" t="s">
        <v>37</v>
      </c>
      <c r="O304" t="s">
        <v>38</v>
      </c>
      <c r="P304" t="s">
        <v>27</v>
      </c>
      <c r="Q304" t="s">
        <v>39</v>
      </c>
      <c r="R304" t="s">
        <v>28</v>
      </c>
      <c r="S304">
        <v>1</v>
      </c>
      <c r="T304">
        <v>0</v>
      </c>
    </row>
    <row r="305" spans="1:20" x14ac:dyDescent="0.25">
      <c r="A305">
        <v>28361</v>
      </c>
      <c r="B305" s="1">
        <v>37167</v>
      </c>
      <c r="C305" s="1">
        <v>37316</v>
      </c>
      <c r="D305" t="s">
        <v>36</v>
      </c>
      <c r="E305" t="s">
        <v>28</v>
      </c>
      <c r="F305" s="10">
        <v>155000</v>
      </c>
      <c r="G305" s="10">
        <v>154212.6</v>
      </c>
      <c r="H305">
        <v>0.23749999999999999</v>
      </c>
      <c r="I305" s="11">
        <v>0.16500000000000001</v>
      </c>
      <c r="K305" s="9">
        <f t="shared" si="12"/>
        <v>25575</v>
      </c>
      <c r="L305" s="12">
        <f t="shared" si="13"/>
        <v>-11237.499999999996</v>
      </c>
      <c r="M305" s="12">
        <f t="shared" si="14"/>
        <v>-11180.413499999997</v>
      </c>
      <c r="N305" t="s">
        <v>37</v>
      </c>
      <c r="O305" t="s">
        <v>38</v>
      </c>
      <c r="P305" t="s">
        <v>27</v>
      </c>
      <c r="Q305" t="s">
        <v>39</v>
      </c>
      <c r="R305" t="s">
        <v>28</v>
      </c>
      <c r="S305">
        <v>1</v>
      </c>
      <c r="T305">
        <v>0</v>
      </c>
    </row>
    <row r="306" spans="1:20" x14ac:dyDescent="0.25">
      <c r="A306">
        <v>28362</v>
      </c>
      <c r="B306" s="1">
        <v>37167</v>
      </c>
      <c r="C306" s="1">
        <v>37316</v>
      </c>
      <c r="D306" t="s">
        <v>36</v>
      </c>
      <c r="E306" t="s">
        <v>28</v>
      </c>
      <c r="F306" s="10">
        <v>155000</v>
      </c>
      <c r="G306" s="10">
        <v>154212.6</v>
      </c>
      <c r="H306">
        <v>0.23749999999999999</v>
      </c>
      <c r="I306" s="11">
        <v>0.16500000000000001</v>
      </c>
      <c r="K306" s="9">
        <f t="shared" si="12"/>
        <v>25575</v>
      </c>
      <c r="L306" s="12">
        <f t="shared" si="13"/>
        <v>-11237.499999999996</v>
      </c>
      <c r="M306" s="12">
        <f t="shared" si="14"/>
        <v>-11180.413499999997</v>
      </c>
      <c r="N306" t="s">
        <v>37</v>
      </c>
      <c r="O306" t="s">
        <v>38</v>
      </c>
      <c r="P306" t="s">
        <v>27</v>
      </c>
      <c r="Q306" t="s">
        <v>39</v>
      </c>
      <c r="R306" t="s">
        <v>28</v>
      </c>
      <c r="S306">
        <v>1</v>
      </c>
      <c r="T306">
        <v>0</v>
      </c>
    </row>
    <row r="307" spans="1:20" x14ac:dyDescent="0.25">
      <c r="A307">
        <v>9934</v>
      </c>
      <c r="B307" s="1">
        <v>36714</v>
      </c>
      <c r="C307" s="1">
        <v>37316</v>
      </c>
      <c r="D307" t="s">
        <v>42</v>
      </c>
      <c r="E307" t="s">
        <v>28</v>
      </c>
      <c r="F307" s="10">
        <v>673</v>
      </c>
      <c r="G307" s="10">
        <v>669.58</v>
      </c>
      <c r="H307">
        <v>1.2999999999999999E-2</v>
      </c>
      <c r="I307" s="11">
        <v>-0.03</v>
      </c>
      <c r="K307" s="9">
        <f t="shared" si="12"/>
        <v>-20.189999999999998</v>
      </c>
      <c r="L307" s="12">
        <f t="shared" si="13"/>
        <v>-28.938999999999997</v>
      </c>
      <c r="M307" s="12">
        <f t="shared" si="14"/>
        <v>-28.79194</v>
      </c>
      <c r="N307" t="s">
        <v>37</v>
      </c>
      <c r="O307" t="s">
        <v>38</v>
      </c>
      <c r="P307" t="s">
        <v>27</v>
      </c>
      <c r="Q307" t="s">
        <v>43</v>
      </c>
      <c r="R307" t="s">
        <v>28</v>
      </c>
      <c r="S307">
        <v>1</v>
      </c>
      <c r="T307">
        <v>0</v>
      </c>
    </row>
    <row r="308" spans="1:20" x14ac:dyDescent="0.25">
      <c r="A308">
        <v>20890</v>
      </c>
      <c r="B308" s="1">
        <v>36836</v>
      </c>
      <c r="C308" s="1">
        <v>37316</v>
      </c>
      <c r="D308" t="s">
        <v>42</v>
      </c>
      <c r="E308" t="s">
        <v>28</v>
      </c>
      <c r="F308" s="10">
        <v>293</v>
      </c>
      <c r="G308" s="10">
        <v>291.51</v>
      </c>
      <c r="H308">
        <v>-2.5000000000000001E-2</v>
      </c>
      <c r="I308" s="11">
        <v>-0.03</v>
      </c>
      <c r="K308" s="9">
        <f t="shared" si="12"/>
        <v>-8.7899999999999991</v>
      </c>
      <c r="L308" s="12">
        <f t="shared" si="13"/>
        <v>-1.4649999999999992</v>
      </c>
      <c r="M308" s="12">
        <f t="shared" si="14"/>
        <v>-1.4575499999999992</v>
      </c>
      <c r="N308" t="s">
        <v>37</v>
      </c>
      <c r="O308" t="s">
        <v>38</v>
      </c>
      <c r="P308" t="s">
        <v>27</v>
      </c>
      <c r="Q308" t="s">
        <v>43</v>
      </c>
      <c r="R308" t="s">
        <v>28</v>
      </c>
      <c r="S308">
        <v>1</v>
      </c>
      <c r="T308">
        <v>0</v>
      </c>
    </row>
    <row r="309" spans="1:20" x14ac:dyDescent="0.25">
      <c r="A309">
        <v>22564</v>
      </c>
      <c r="B309" s="1">
        <v>36937</v>
      </c>
      <c r="C309" s="1">
        <v>37316</v>
      </c>
      <c r="D309" t="s">
        <v>42</v>
      </c>
      <c r="E309" t="s">
        <v>28</v>
      </c>
      <c r="F309" s="10">
        <v>100000</v>
      </c>
      <c r="G309" s="10">
        <v>99492</v>
      </c>
      <c r="H309">
        <v>-5.0000000000000001E-3</v>
      </c>
      <c r="I309" s="11">
        <v>-0.03</v>
      </c>
      <c r="K309" s="9">
        <f t="shared" si="12"/>
        <v>-3000</v>
      </c>
      <c r="L309" s="12">
        <f t="shared" si="13"/>
        <v>-2500</v>
      </c>
      <c r="M309" s="12">
        <f t="shared" si="14"/>
        <v>-2487.2999999999997</v>
      </c>
      <c r="N309" t="s">
        <v>37</v>
      </c>
      <c r="O309" t="s">
        <v>38</v>
      </c>
      <c r="P309" t="s">
        <v>27</v>
      </c>
      <c r="Q309" t="s">
        <v>43</v>
      </c>
      <c r="R309" t="s">
        <v>28</v>
      </c>
      <c r="S309">
        <v>1</v>
      </c>
      <c r="T309">
        <v>0</v>
      </c>
    </row>
    <row r="310" spans="1:20" x14ac:dyDescent="0.25">
      <c r="A310">
        <v>27284</v>
      </c>
      <c r="B310" s="1">
        <v>37123</v>
      </c>
      <c r="C310" s="1">
        <v>37316</v>
      </c>
      <c r="D310" t="s">
        <v>42</v>
      </c>
      <c r="E310" t="s">
        <v>28</v>
      </c>
      <c r="F310" s="10">
        <v>638675</v>
      </c>
      <c r="G310" s="10">
        <v>635430.54</v>
      </c>
      <c r="H310">
        <v>-1.2500000000000001E-2</v>
      </c>
      <c r="I310" s="11">
        <v>-0.03</v>
      </c>
      <c r="K310" s="9">
        <f t="shared" si="12"/>
        <v>-19160.25</v>
      </c>
      <c r="L310" s="12">
        <f t="shared" si="13"/>
        <v>-11176.812499999998</v>
      </c>
      <c r="M310" s="12">
        <f t="shared" si="14"/>
        <v>-11120.034449999999</v>
      </c>
      <c r="N310" t="s">
        <v>37</v>
      </c>
      <c r="O310" t="s">
        <v>38</v>
      </c>
      <c r="P310" t="s">
        <v>27</v>
      </c>
      <c r="Q310" t="s">
        <v>43</v>
      </c>
      <c r="R310" t="s">
        <v>28</v>
      </c>
      <c r="S310">
        <v>1</v>
      </c>
      <c r="T310">
        <v>0</v>
      </c>
    </row>
    <row r="311" spans="1:20" x14ac:dyDescent="0.25">
      <c r="A311">
        <v>9941</v>
      </c>
      <c r="B311" s="1">
        <v>36714</v>
      </c>
      <c r="C311" s="1">
        <v>37316</v>
      </c>
      <c r="D311" t="s">
        <v>44</v>
      </c>
      <c r="E311" t="s">
        <v>28</v>
      </c>
      <c r="F311" s="10">
        <v>-3968</v>
      </c>
      <c r="G311" s="10">
        <v>-3947.84</v>
      </c>
      <c r="H311">
        <v>-0.04</v>
      </c>
      <c r="I311" s="11">
        <v>-5.5E-2</v>
      </c>
      <c r="K311" s="9">
        <f t="shared" si="12"/>
        <v>218.24</v>
      </c>
      <c r="L311" s="12">
        <f t="shared" si="13"/>
        <v>59.519999999999996</v>
      </c>
      <c r="M311" s="12">
        <f t="shared" si="14"/>
        <v>59.217599999999997</v>
      </c>
      <c r="N311" t="s">
        <v>37</v>
      </c>
      <c r="O311" t="s">
        <v>38</v>
      </c>
      <c r="P311" t="s">
        <v>27</v>
      </c>
      <c r="Q311" t="s">
        <v>45</v>
      </c>
      <c r="R311" t="s">
        <v>28</v>
      </c>
      <c r="S311">
        <v>0</v>
      </c>
      <c r="T311">
        <v>0</v>
      </c>
    </row>
    <row r="312" spans="1:20" x14ac:dyDescent="0.25">
      <c r="A312">
        <v>9952</v>
      </c>
      <c r="B312" s="1">
        <v>36714</v>
      </c>
      <c r="C312" s="1">
        <v>37316</v>
      </c>
      <c r="D312" t="s">
        <v>46</v>
      </c>
      <c r="E312" t="s">
        <v>28</v>
      </c>
      <c r="F312" s="10">
        <v>3596</v>
      </c>
      <c r="G312" s="10">
        <v>3577.73</v>
      </c>
      <c r="H312">
        <v>0.42</v>
      </c>
      <c r="I312" s="11">
        <v>0.48</v>
      </c>
      <c r="K312" s="9">
        <f t="shared" si="12"/>
        <v>1726.08</v>
      </c>
      <c r="L312" s="12">
        <f t="shared" si="13"/>
        <v>215.76</v>
      </c>
      <c r="M312" s="12">
        <f t="shared" si="14"/>
        <v>214.66379999999998</v>
      </c>
      <c r="N312" t="s">
        <v>37</v>
      </c>
      <c r="O312" t="s">
        <v>38</v>
      </c>
      <c r="P312" t="s">
        <v>27</v>
      </c>
      <c r="Q312" t="s">
        <v>47</v>
      </c>
      <c r="R312" t="s">
        <v>28</v>
      </c>
      <c r="S312">
        <v>1</v>
      </c>
      <c r="T312">
        <v>0</v>
      </c>
    </row>
    <row r="313" spans="1:20" x14ac:dyDescent="0.25">
      <c r="A313">
        <v>27285</v>
      </c>
      <c r="B313" s="1">
        <v>37123</v>
      </c>
      <c r="C313" s="1">
        <v>37316</v>
      </c>
      <c r="D313" t="s">
        <v>48</v>
      </c>
      <c r="E313" t="s">
        <v>28</v>
      </c>
      <c r="F313" s="10">
        <v>199437</v>
      </c>
      <c r="G313" s="10">
        <v>198423.86</v>
      </c>
      <c r="H313">
        <v>7.2499999999999995E-2</v>
      </c>
      <c r="I313" s="11">
        <v>3.7499999999999999E-2</v>
      </c>
      <c r="K313" s="9">
        <f t="shared" si="12"/>
        <v>7478.8874999999998</v>
      </c>
      <c r="L313" s="12">
        <f t="shared" si="13"/>
        <v>-6980.2949999999992</v>
      </c>
      <c r="M313" s="12">
        <f t="shared" si="14"/>
        <v>-6944.8350999999984</v>
      </c>
      <c r="N313" t="s">
        <v>37</v>
      </c>
      <c r="O313" t="s">
        <v>38</v>
      </c>
      <c r="P313" t="s">
        <v>27</v>
      </c>
      <c r="Q313" t="s">
        <v>49</v>
      </c>
      <c r="R313" t="s">
        <v>28</v>
      </c>
      <c r="S313">
        <v>1</v>
      </c>
      <c r="T313">
        <v>0</v>
      </c>
    </row>
    <row r="314" spans="1:20" x14ac:dyDescent="0.25">
      <c r="A314">
        <v>26966</v>
      </c>
      <c r="B314" s="1">
        <v>37104</v>
      </c>
      <c r="C314" s="1">
        <v>37316</v>
      </c>
      <c r="D314" t="s">
        <v>50</v>
      </c>
      <c r="E314" t="s">
        <v>28</v>
      </c>
      <c r="F314" s="10">
        <v>-155000</v>
      </c>
      <c r="G314" s="10">
        <v>-154212.6</v>
      </c>
      <c r="H314">
        <v>1.23</v>
      </c>
      <c r="I314" s="11">
        <v>0.51</v>
      </c>
      <c r="K314" s="9">
        <f t="shared" si="12"/>
        <v>-79050</v>
      </c>
      <c r="L314" s="12">
        <f t="shared" si="13"/>
        <v>111600</v>
      </c>
      <c r="M314" s="12">
        <f t="shared" si="14"/>
        <v>111033.072</v>
      </c>
      <c r="N314" t="s">
        <v>37</v>
      </c>
      <c r="O314" t="s">
        <v>38</v>
      </c>
      <c r="P314" t="s">
        <v>27</v>
      </c>
      <c r="Q314" t="s">
        <v>51</v>
      </c>
      <c r="R314" t="s">
        <v>28</v>
      </c>
      <c r="S314">
        <v>0</v>
      </c>
      <c r="T314">
        <v>0</v>
      </c>
    </row>
    <row r="315" spans="1:20" x14ac:dyDescent="0.25">
      <c r="A315">
        <v>28768</v>
      </c>
      <c r="B315" s="1">
        <v>37210</v>
      </c>
      <c r="C315" s="1">
        <v>37316</v>
      </c>
      <c r="D315" t="s">
        <v>50</v>
      </c>
      <c r="E315" t="s">
        <v>28</v>
      </c>
      <c r="F315" s="10">
        <v>-155000</v>
      </c>
      <c r="G315" s="10">
        <v>-154212.6</v>
      </c>
      <c r="H315">
        <v>1.19</v>
      </c>
      <c r="I315" s="11">
        <v>0.51</v>
      </c>
      <c r="K315" s="9">
        <f t="shared" si="12"/>
        <v>-79050</v>
      </c>
      <c r="L315" s="12">
        <f t="shared" si="13"/>
        <v>105399.99999999999</v>
      </c>
      <c r="M315" s="12">
        <f t="shared" si="14"/>
        <v>104864.568</v>
      </c>
      <c r="N315" t="s">
        <v>37</v>
      </c>
      <c r="O315" t="s">
        <v>38</v>
      </c>
      <c r="P315" t="s">
        <v>27</v>
      </c>
      <c r="Q315" t="s">
        <v>51</v>
      </c>
      <c r="R315" t="s">
        <v>28</v>
      </c>
      <c r="S315">
        <v>0</v>
      </c>
      <c r="T315">
        <v>0</v>
      </c>
    </row>
    <row r="316" spans="1:20" x14ac:dyDescent="0.25">
      <c r="A316">
        <v>25097</v>
      </c>
      <c r="B316" s="1">
        <v>37049</v>
      </c>
      <c r="C316" s="1">
        <v>37316</v>
      </c>
      <c r="D316" t="s">
        <v>50</v>
      </c>
      <c r="E316" t="s">
        <v>28</v>
      </c>
      <c r="F316" s="10">
        <v>155000</v>
      </c>
      <c r="G316" s="10">
        <v>154212.6</v>
      </c>
      <c r="H316">
        <v>1.3149999999999999</v>
      </c>
      <c r="I316" s="11">
        <v>0.56000000000000005</v>
      </c>
      <c r="K316" s="9">
        <f t="shared" si="12"/>
        <v>86800.000000000015</v>
      </c>
      <c r="L316" s="12">
        <f t="shared" si="13"/>
        <v>-117024.99999999999</v>
      </c>
      <c r="M316" s="12">
        <f t="shared" si="14"/>
        <v>-116430.51299999999</v>
      </c>
      <c r="N316" t="s">
        <v>37</v>
      </c>
      <c r="O316" t="s">
        <v>38</v>
      </c>
      <c r="P316" t="s">
        <v>27</v>
      </c>
      <c r="Q316" t="s">
        <v>51</v>
      </c>
      <c r="R316" t="s">
        <v>28</v>
      </c>
      <c r="S316">
        <v>1</v>
      </c>
      <c r="T316">
        <v>0</v>
      </c>
    </row>
    <row r="317" spans="1:20" x14ac:dyDescent="0.25">
      <c r="A317">
        <v>25263</v>
      </c>
      <c r="B317" s="1">
        <v>37061</v>
      </c>
      <c r="C317" s="1">
        <v>37316</v>
      </c>
      <c r="D317" t="s">
        <v>50</v>
      </c>
      <c r="E317" t="s">
        <v>28</v>
      </c>
      <c r="F317" s="10">
        <v>155000</v>
      </c>
      <c r="G317" s="10">
        <v>154212.6</v>
      </c>
      <c r="H317">
        <v>1.29</v>
      </c>
      <c r="I317" s="11">
        <v>0.56000000000000005</v>
      </c>
      <c r="K317" s="9">
        <f t="shared" si="12"/>
        <v>86800.000000000015</v>
      </c>
      <c r="L317" s="12">
        <f t="shared" si="13"/>
        <v>-113150</v>
      </c>
      <c r="M317" s="12">
        <f t="shared" si="14"/>
        <v>-112575.198</v>
      </c>
      <c r="N317" t="s">
        <v>37</v>
      </c>
      <c r="O317" t="s">
        <v>38</v>
      </c>
      <c r="P317" t="s">
        <v>27</v>
      </c>
      <c r="Q317" t="s">
        <v>51</v>
      </c>
      <c r="R317" t="s">
        <v>28</v>
      </c>
      <c r="S317">
        <v>1</v>
      </c>
      <c r="T317">
        <v>0</v>
      </c>
    </row>
    <row r="318" spans="1:20" x14ac:dyDescent="0.25">
      <c r="A318">
        <v>22104</v>
      </c>
      <c r="B318" s="1">
        <v>36902</v>
      </c>
      <c r="C318" s="1">
        <v>37316</v>
      </c>
      <c r="D318" t="s">
        <v>27</v>
      </c>
      <c r="E318" t="s">
        <v>28</v>
      </c>
      <c r="F318" s="10">
        <v>-100000</v>
      </c>
      <c r="G318" s="10">
        <v>-99492</v>
      </c>
      <c r="H318">
        <v>5.95</v>
      </c>
      <c r="I318" s="11">
        <v>2.76</v>
      </c>
      <c r="K318" s="9">
        <f t="shared" si="12"/>
        <v>-276000</v>
      </c>
      <c r="L318" s="12">
        <f t="shared" si="13"/>
        <v>319000.00000000006</v>
      </c>
      <c r="M318" s="12">
        <f t="shared" si="14"/>
        <v>317379.48000000004</v>
      </c>
      <c r="N318" t="s">
        <v>29</v>
      </c>
      <c r="O318" t="s">
        <v>38</v>
      </c>
      <c r="P318" t="s">
        <v>27</v>
      </c>
      <c r="Q318" t="s">
        <v>27</v>
      </c>
      <c r="R318" t="s">
        <v>28</v>
      </c>
      <c r="S318">
        <v>0</v>
      </c>
      <c r="T318">
        <v>0</v>
      </c>
    </row>
    <row r="319" spans="1:20" x14ac:dyDescent="0.25">
      <c r="A319">
        <v>22113</v>
      </c>
      <c r="B319" s="1">
        <v>36907</v>
      </c>
      <c r="C319" s="1">
        <v>37316</v>
      </c>
      <c r="D319" t="s">
        <v>27</v>
      </c>
      <c r="E319" t="s">
        <v>28</v>
      </c>
      <c r="F319" s="10">
        <v>-400000</v>
      </c>
      <c r="G319" s="10">
        <v>-397968.01</v>
      </c>
      <c r="H319">
        <v>5.9950000000000001</v>
      </c>
      <c r="I319" s="11">
        <v>2.76</v>
      </c>
      <c r="K319" s="9">
        <f t="shared" si="12"/>
        <v>-1104000</v>
      </c>
      <c r="L319" s="12">
        <f t="shared" si="13"/>
        <v>1294000.0000000002</v>
      </c>
      <c r="M319" s="12">
        <f t="shared" si="14"/>
        <v>1287426.5123500002</v>
      </c>
      <c r="N319" t="s">
        <v>29</v>
      </c>
      <c r="O319" t="s">
        <v>38</v>
      </c>
      <c r="P319" t="s">
        <v>12</v>
      </c>
      <c r="Q319" t="s">
        <v>27</v>
      </c>
      <c r="R319" t="s">
        <v>28</v>
      </c>
      <c r="S319">
        <v>0</v>
      </c>
      <c r="T319">
        <v>0</v>
      </c>
    </row>
    <row r="320" spans="1:20" x14ac:dyDescent="0.25">
      <c r="A320">
        <v>22114</v>
      </c>
      <c r="B320" s="1">
        <v>36907</v>
      </c>
      <c r="C320" s="1">
        <v>37316</v>
      </c>
      <c r="D320" t="s">
        <v>27</v>
      </c>
      <c r="E320" t="s">
        <v>28</v>
      </c>
      <c r="F320" s="10">
        <v>-150000</v>
      </c>
      <c r="G320" s="10">
        <v>-149238</v>
      </c>
      <c r="H320">
        <v>5.98</v>
      </c>
      <c r="I320" s="11">
        <v>2.76</v>
      </c>
      <c r="K320" s="9">
        <f t="shared" si="12"/>
        <v>-413999.99999999994</v>
      </c>
      <c r="L320" s="12">
        <f t="shared" si="13"/>
        <v>483000.00000000012</v>
      </c>
      <c r="M320" s="12">
        <f t="shared" si="14"/>
        <v>480546.3600000001</v>
      </c>
      <c r="N320" t="s">
        <v>29</v>
      </c>
      <c r="O320" t="s">
        <v>38</v>
      </c>
      <c r="P320" t="s">
        <v>12</v>
      </c>
      <c r="Q320" t="s">
        <v>27</v>
      </c>
      <c r="R320" t="s">
        <v>28</v>
      </c>
      <c r="S320">
        <v>0</v>
      </c>
      <c r="T320">
        <v>0</v>
      </c>
    </row>
    <row r="321" spans="1:20" x14ac:dyDescent="0.25">
      <c r="A321">
        <v>22130</v>
      </c>
      <c r="B321" s="1">
        <v>36908</v>
      </c>
      <c r="C321" s="1">
        <v>37316</v>
      </c>
      <c r="D321" t="s">
        <v>27</v>
      </c>
      <c r="E321" t="s">
        <v>28</v>
      </c>
      <c r="F321" s="10">
        <v>-700000</v>
      </c>
      <c r="G321" s="10">
        <v>-696444.01</v>
      </c>
      <c r="H321">
        <v>5.7450000000000001</v>
      </c>
      <c r="I321" s="11">
        <v>2.76</v>
      </c>
      <c r="K321" s="9">
        <f t="shared" si="12"/>
        <v>-1931999.9999999998</v>
      </c>
      <c r="L321" s="12">
        <f t="shared" si="13"/>
        <v>2089500.0000000002</v>
      </c>
      <c r="M321" s="12">
        <f t="shared" si="14"/>
        <v>2078885.3698500004</v>
      </c>
      <c r="N321" t="s">
        <v>29</v>
      </c>
      <c r="O321" t="s">
        <v>38</v>
      </c>
      <c r="P321" t="s">
        <v>12</v>
      </c>
      <c r="Q321" t="s">
        <v>27</v>
      </c>
      <c r="R321" t="s">
        <v>28</v>
      </c>
      <c r="S321">
        <v>0</v>
      </c>
      <c r="T321">
        <v>0</v>
      </c>
    </row>
    <row r="322" spans="1:20" x14ac:dyDescent="0.25">
      <c r="A322">
        <v>22313</v>
      </c>
      <c r="B322" s="1">
        <v>36921</v>
      </c>
      <c r="C322" s="1">
        <v>37316</v>
      </c>
      <c r="D322" t="s">
        <v>27</v>
      </c>
      <c r="E322" t="s">
        <v>28</v>
      </c>
      <c r="F322" s="10">
        <v>-25000</v>
      </c>
      <c r="G322" s="10">
        <v>-24873</v>
      </c>
      <c r="H322">
        <v>5.4950000000000001</v>
      </c>
      <c r="I322" s="11">
        <v>2.76</v>
      </c>
      <c r="K322" s="9">
        <f t="shared" ref="K322:K385" si="15">F322*I322</f>
        <v>-69000</v>
      </c>
      <c r="L322" s="12">
        <f t="shared" ref="L322:L385" si="16">(+I322-H322)*F322</f>
        <v>68375.000000000015</v>
      </c>
      <c r="M322" s="12">
        <f t="shared" ref="M322:M385" si="17">(+I322-H322)*G322</f>
        <v>68027.655000000013</v>
      </c>
      <c r="N322" t="s">
        <v>29</v>
      </c>
      <c r="O322" t="s">
        <v>38</v>
      </c>
      <c r="P322" t="s">
        <v>12</v>
      </c>
      <c r="Q322" t="s">
        <v>27</v>
      </c>
      <c r="R322" t="s">
        <v>28</v>
      </c>
      <c r="S322">
        <v>0</v>
      </c>
      <c r="T322">
        <v>0</v>
      </c>
    </row>
    <row r="323" spans="1:20" x14ac:dyDescent="0.25">
      <c r="A323">
        <v>22314</v>
      </c>
      <c r="B323" s="1">
        <v>36921</v>
      </c>
      <c r="C323" s="1">
        <v>37316</v>
      </c>
      <c r="D323" t="s">
        <v>27</v>
      </c>
      <c r="E323" t="s">
        <v>28</v>
      </c>
      <c r="F323" s="10">
        <v>-45000</v>
      </c>
      <c r="G323" s="10">
        <v>-44771.4</v>
      </c>
      <c r="H323">
        <v>5.4950000000000001</v>
      </c>
      <c r="I323" s="11">
        <v>2.76</v>
      </c>
      <c r="K323" s="9">
        <f t="shared" si="15"/>
        <v>-124199.99999999999</v>
      </c>
      <c r="L323" s="12">
        <f t="shared" si="16"/>
        <v>123075.00000000001</v>
      </c>
      <c r="M323" s="12">
        <f t="shared" si="17"/>
        <v>122449.77900000002</v>
      </c>
      <c r="N323" t="s">
        <v>29</v>
      </c>
      <c r="O323" t="s">
        <v>38</v>
      </c>
      <c r="P323" t="s">
        <v>12</v>
      </c>
      <c r="Q323" t="s">
        <v>27</v>
      </c>
      <c r="R323" t="s">
        <v>28</v>
      </c>
      <c r="S323">
        <v>0</v>
      </c>
      <c r="T323">
        <v>0</v>
      </c>
    </row>
    <row r="324" spans="1:20" x14ac:dyDescent="0.25">
      <c r="A324">
        <v>22315</v>
      </c>
      <c r="B324" s="1">
        <v>36921</v>
      </c>
      <c r="C324" s="1">
        <v>37316</v>
      </c>
      <c r="D324" t="s">
        <v>27</v>
      </c>
      <c r="E324" t="s">
        <v>28</v>
      </c>
      <c r="F324" s="10">
        <v>-150000</v>
      </c>
      <c r="G324" s="10">
        <v>-149238</v>
      </c>
      <c r="H324">
        <v>5.4950000000000001</v>
      </c>
      <c r="I324" s="11">
        <v>2.76</v>
      </c>
      <c r="K324" s="9">
        <f t="shared" si="15"/>
        <v>-413999.99999999994</v>
      </c>
      <c r="L324" s="12">
        <f t="shared" si="16"/>
        <v>410250.00000000006</v>
      </c>
      <c r="M324" s="12">
        <f t="shared" si="17"/>
        <v>408165.93000000005</v>
      </c>
      <c r="N324" t="s">
        <v>29</v>
      </c>
      <c r="O324" t="s">
        <v>38</v>
      </c>
      <c r="P324" t="s">
        <v>12</v>
      </c>
      <c r="Q324" t="s">
        <v>27</v>
      </c>
      <c r="R324" t="s">
        <v>28</v>
      </c>
      <c r="S324">
        <v>0</v>
      </c>
      <c r="T324">
        <v>0</v>
      </c>
    </row>
    <row r="325" spans="1:20" x14ac:dyDescent="0.25">
      <c r="A325">
        <v>22325</v>
      </c>
      <c r="B325" s="1">
        <v>36921</v>
      </c>
      <c r="C325" s="1">
        <v>37316</v>
      </c>
      <c r="D325" t="s">
        <v>27</v>
      </c>
      <c r="E325" t="s">
        <v>28</v>
      </c>
      <c r="F325" s="10">
        <v>-67000</v>
      </c>
      <c r="G325" s="10">
        <v>-66659.64</v>
      </c>
      <c r="H325">
        <v>5.585</v>
      </c>
      <c r="I325" s="11">
        <v>2.76</v>
      </c>
      <c r="K325" s="9">
        <f t="shared" si="15"/>
        <v>-184920</v>
      </c>
      <c r="L325" s="12">
        <f t="shared" si="16"/>
        <v>189275</v>
      </c>
      <c r="M325" s="12">
        <f t="shared" si="17"/>
        <v>188313.48300000001</v>
      </c>
      <c r="N325" t="s">
        <v>29</v>
      </c>
      <c r="O325" t="s">
        <v>38</v>
      </c>
      <c r="P325" t="s">
        <v>12</v>
      </c>
      <c r="Q325" t="s">
        <v>27</v>
      </c>
      <c r="R325" t="s">
        <v>28</v>
      </c>
      <c r="S325">
        <v>0</v>
      </c>
      <c r="T325">
        <v>0</v>
      </c>
    </row>
    <row r="326" spans="1:20" x14ac:dyDescent="0.25">
      <c r="A326">
        <v>23912</v>
      </c>
      <c r="B326" s="1">
        <v>36980</v>
      </c>
      <c r="C326" s="1">
        <v>37316</v>
      </c>
      <c r="D326" t="s">
        <v>27</v>
      </c>
      <c r="E326" t="s">
        <v>28</v>
      </c>
      <c r="F326" s="10">
        <v>-22000</v>
      </c>
      <c r="G326" s="10">
        <v>-21888.240000000002</v>
      </c>
      <c r="H326">
        <v>5.16</v>
      </c>
      <c r="I326" s="11">
        <v>2.76</v>
      </c>
      <c r="K326" s="9">
        <f t="shared" si="15"/>
        <v>-60719.999999999993</v>
      </c>
      <c r="L326" s="12">
        <f t="shared" si="16"/>
        <v>52800.000000000007</v>
      </c>
      <c r="M326" s="12">
        <f t="shared" si="17"/>
        <v>52531.776000000013</v>
      </c>
      <c r="N326" t="s">
        <v>29</v>
      </c>
      <c r="O326" t="s">
        <v>38</v>
      </c>
      <c r="P326" t="s">
        <v>12</v>
      </c>
      <c r="Q326" t="s">
        <v>27</v>
      </c>
      <c r="R326" t="s">
        <v>28</v>
      </c>
      <c r="S326">
        <v>0</v>
      </c>
      <c r="T326">
        <v>0</v>
      </c>
    </row>
    <row r="327" spans="1:20" x14ac:dyDescent="0.25">
      <c r="A327">
        <v>24215</v>
      </c>
      <c r="B327" s="1">
        <v>36999</v>
      </c>
      <c r="C327" s="1">
        <v>37316</v>
      </c>
      <c r="D327" t="s">
        <v>27</v>
      </c>
      <c r="E327" t="s">
        <v>28</v>
      </c>
      <c r="F327" s="10">
        <v>-68227</v>
      </c>
      <c r="G327" s="10">
        <v>-67880.41</v>
      </c>
      <c r="H327">
        <v>5.2569999999999997</v>
      </c>
      <c r="I327" s="11">
        <v>2.76</v>
      </c>
      <c r="K327" s="9">
        <f t="shared" si="15"/>
        <v>-188306.52</v>
      </c>
      <c r="L327" s="12">
        <f t="shared" si="16"/>
        <v>170362.81899999999</v>
      </c>
      <c r="M327" s="12">
        <f t="shared" si="17"/>
        <v>169497.38377000001</v>
      </c>
      <c r="N327" t="s">
        <v>29</v>
      </c>
      <c r="O327" t="s">
        <v>38</v>
      </c>
      <c r="P327" t="s">
        <v>12</v>
      </c>
      <c r="Q327" t="s">
        <v>27</v>
      </c>
      <c r="R327" t="s">
        <v>28</v>
      </c>
      <c r="S327">
        <v>0</v>
      </c>
      <c r="T327">
        <v>0</v>
      </c>
    </row>
    <row r="328" spans="1:20" x14ac:dyDescent="0.25">
      <c r="A328">
        <v>25057</v>
      </c>
      <c r="B328" s="1">
        <v>37048</v>
      </c>
      <c r="C328" s="1">
        <v>37316</v>
      </c>
      <c r="D328" t="s">
        <v>27</v>
      </c>
      <c r="E328" t="s">
        <v>28</v>
      </c>
      <c r="F328" s="10">
        <v>-101488</v>
      </c>
      <c r="G328" s="10">
        <v>-100972.44</v>
      </c>
      <c r="H328">
        <v>5.0730000000000004</v>
      </c>
      <c r="I328" s="11">
        <v>2.76</v>
      </c>
      <c r="K328" s="9">
        <f t="shared" si="15"/>
        <v>-280106.88</v>
      </c>
      <c r="L328" s="12">
        <f t="shared" si="16"/>
        <v>234741.74400000006</v>
      </c>
      <c r="M328" s="12">
        <f t="shared" si="17"/>
        <v>233549.25372000007</v>
      </c>
      <c r="N328" t="s">
        <v>29</v>
      </c>
      <c r="O328" t="s">
        <v>38</v>
      </c>
      <c r="P328" t="s">
        <v>12</v>
      </c>
      <c r="Q328" t="s">
        <v>27</v>
      </c>
      <c r="R328" t="s">
        <v>28</v>
      </c>
      <c r="S328">
        <v>0</v>
      </c>
      <c r="T328">
        <v>0</v>
      </c>
    </row>
    <row r="329" spans="1:20" x14ac:dyDescent="0.25">
      <c r="A329">
        <v>25193</v>
      </c>
      <c r="B329" s="1">
        <v>37056</v>
      </c>
      <c r="C329" s="1">
        <v>37316</v>
      </c>
      <c r="D329" t="s">
        <v>27</v>
      </c>
      <c r="E329" t="s">
        <v>28</v>
      </c>
      <c r="F329" s="10">
        <v>-75652</v>
      </c>
      <c r="G329" s="10">
        <v>-75267.69</v>
      </c>
      <c r="H329">
        <v>4.5250000000000004</v>
      </c>
      <c r="I329" s="11">
        <v>2.76</v>
      </c>
      <c r="K329" s="9">
        <f t="shared" si="15"/>
        <v>-208799.52</v>
      </c>
      <c r="L329" s="12">
        <f t="shared" si="16"/>
        <v>133525.78000000006</v>
      </c>
      <c r="M329" s="12">
        <f t="shared" si="17"/>
        <v>132847.47285000005</v>
      </c>
      <c r="N329" t="s">
        <v>29</v>
      </c>
      <c r="O329" t="s">
        <v>38</v>
      </c>
      <c r="P329" t="s">
        <v>12</v>
      </c>
      <c r="Q329" t="s">
        <v>27</v>
      </c>
      <c r="R329" t="s">
        <v>28</v>
      </c>
      <c r="S329">
        <v>0</v>
      </c>
      <c r="T329">
        <v>0</v>
      </c>
    </row>
    <row r="330" spans="1:20" x14ac:dyDescent="0.25">
      <c r="A330">
        <v>25345</v>
      </c>
      <c r="B330" s="1">
        <v>37067</v>
      </c>
      <c r="C330" s="1">
        <v>37316</v>
      </c>
      <c r="D330" t="s">
        <v>27</v>
      </c>
      <c r="E330" t="s">
        <v>28</v>
      </c>
      <c r="F330" s="10">
        <v>-252928</v>
      </c>
      <c r="G330" s="10">
        <v>-251643.13</v>
      </c>
      <c r="H330">
        <v>3.9950000000000001</v>
      </c>
      <c r="I330" s="11">
        <v>2.76</v>
      </c>
      <c r="K330" s="9">
        <f t="shared" si="15"/>
        <v>-698081.27999999991</v>
      </c>
      <c r="L330" s="12">
        <f t="shared" si="16"/>
        <v>312366.08000000007</v>
      </c>
      <c r="M330" s="12">
        <f t="shared" si="17"/>
        <v>310779.26555000007</v>
      </c>
      <c r="N330" t="s">
        <v>29</v>
      </c>
      <c r="O330" t="s">
        <v>38</v>
      </c>
      <c r="P330" t="s">
        <v>12</v>
      </c>
      <c r="Q330" t="s">
        <v>27</v>
      </c>
      <c r="R330" t="s">
        <v>28</v>
      </c>
      <c r="S330">
        <v>0</v>
      </c>
      <c r="T330">
        <v>0</v>
      </c>
    </row>
    <row r="331" spans="1:20" x14ac:dyDescent="0.25">
      <c r="A331">
        <v>25346</v>
      </c>
      <c r="B331" s="1">
        <v>37067</v>
      </c>
      <c r="C331" s="1">
        <v>37316</v>
      </c>
      <c r="D331" t="s">
        <v>27</v>
      </c>
      <c r="E331" t="s">
        <v>28</v>
      </c>
      <c r="F331" s="10">
        <v>-74957</v>
      </c>
      <c r="G331" s="10">
        <v>-74576.22</v>
      </c>
      <c r="H331">
        <v>3.9950000000000001</v>
      </c>
      <c r="I331" s="11">
        <v>2.76</v>
      </c>
      <c r="K331" s="9">
        <f t="shared" si="15"/>
        <v>-206881.31999999998</v>
      </c>
      <c r="L331" s="12">
        <f t="shared" si="16"/>
        <v>92571.895000000019</v>
      </c>
      <c r="M331" s="12">
        <f t="shared" si="17"/>
        <v>92101.631700000027</v>
      </c>
      <c r="N331" t="s">
        <v>29</v>
      </c>
      <c r="O331" t="s">
        <v>38</v>
      </c>
      <c r="P331" t="s">
        <v>12</v>
      </c>
      <c r="Q331" t="s">
        <v>27</v>
      </c>
      <c r="R331" t="s">
        <v>28</v>
      </c>
      <c r="S331">
        <v>0</v>
      </c>
      <c r="T331">
        <v>0</v>
      </c>
    </row>
    <row r="332" spans="1:20" x14ac:dyDescent="0.25">
      <c r="A332">
        <v>25404</v>
      </c>
      <c r="B332" s="1">
        <v>37070</v>
      </c>
      <c r="C332" s="1">
        <v>37316</v>
      </c>
      <c r="D332" t="s">
        <v>27</v>
      </c>
      <c r="E332" t="s">
        <v>28</v>
      </c>
      <c r="F332" s="10">
        <v>-77500</v>
      </c>
      <c r="G332" s="10">
        <v>-77106.3</v>
      </c>
      <c r="H332">
        <v>3.915</v>
      </c>
      <c r="I332" s="11">
        <v>2.76</v>
      </c>
      <c r="K332" s="9">
        <f t="shared" si="15"/>
        <v>-213899.99999999997</v>
      </c>
      <c r="L332" s="12">
        <f t="shared" si="16"/>
        <v>89512.500000000015</v>
      </c>
      <c r="M332" s="12">
        <f t="shared" si="17"/>
        <v>89057.776500000022</v>
      </c>
      <c r="N332" t="s">
        <v>29</v>
      </c>
      <c r="O332" t="s">
        <v>38</v>
      </c>
      <c r="P332" t="s">
        <v>12</v>
      </c>
      <c r="Q332" t="s">
        <v>27</v>
      </c>
      <c r="R332" t="s">
        <v>28</v>
      </c>
      <c r="S332">
        <v>0</v>
      </c>
      <c r="T332">
        <v>0</v>
      </c>
    </row>
    <row r="333" spans="1:20" x14ac:dyDescent="0.25">
      <c r="A333">
        <v>26611</v>
      </c>
      <c r="B333" s="1">
        <v>37077</v>
      </c>
      <c r="C333" s="1">
        <v>37316</v>
      </c>
      <c r="D333" t="s">
        <v>27</v>
      </c>
      <c r="E333" t="s">
        <v>28</v>
      </c>
      <c r="F333" s="10">
        <v>-155000</v>
      </c>
      <c r="G333" s="10">
        <v>-154212.6</v>
      </c>
      <c r="H333">
        <v>3.835</v>
      </c>
      <c r="I333" s="11">
        <v>2.76</v>
      </c>
      <c r="K333" s="9">
        <f t="shared" si="15"/>
        <v>-427799.99999999994</v>
      </c>
      <c r="L333" s="12">
        <f t="shared" si="16"/>
        <v>166625.00000000003</v>
      </c>
      <c r="M333" s="12">
        <f t="shared" si="17"/>
        <v>165778.54500000004</v>
      </c>
      <c r="N333" t="s">
        <v>29</v>
      </c>
      <c r="O333" t="s">
        <v>38</v>
      </c>
      <c r="P333" t="s">
        <v>12</v>
      </c>
      <c r="Q333" t="s">
        <v>27</v>
      </c>
      <c r="R333" t="s">
        <v>28</v>
      </c>
      <c r="S333">
        <v>0</v>
      </c>
      <c r="T333">
        <v>0</v>
      </c>
    </row>
    <row r="334" spans="1:20" x14ac:dyDescent="0.25">
      <c r="A334">
        <v>26682</v>
      </c>
      <c r="B334" s="1">
        <v>37083</v>
      </c>
      <c r="C334" s="1">
        <v>37316</v>
      </c>
      <c r="D334" t="s">
        <v>27</v>
      </c>
      <c r="E334" t="s">
        <v>28</v>
      </c>
      <c r="F334" s="10">
        <v>-70000</v>
      </c>
      <c r="G334" s="10">
        <v>-69644.399999999994</v>
      </c>
      <c r="H334">
        <v>3.81</v>
      </c>
      <c r="I334" s="11">
        <v>2.76</v>
      </c>
      <c r="K334" s="9">
        <f t="shared" si="15"/>
        <v>-193199.99999999997</v>
      </c>
      <c r="L334" s="12">
        <f t="shared" si="16"/>
        <v>73500.000000000015</v>
      </c>
      <c r="M334" s="12">
        <f t="shared" si="17"/>
        <v>73126.62000000001</v>
      </c>
      <c r="N334" t="s">
        <v>29</v>
      </c>
      <c r="O334" t="s">
        <v>38</v>
      </c>
      <c r="P334" t="s">
        <v>12</v>
      </c>
      <c r="Q334" t="s">
        <v>27</v>
      </c>
      <c r="R334" t="s">
        <v>28</v>
      </c>
      <c r="S334">
        <v>0</v>
      </c>
      <c r="T334">
        <v>0</v>
      </c>
    </row>
    <row r="335" spans="1:20" x14ac:dyDescent="0.25">
      <c r="A335">
        <v>26695</v>
      </c>
      <c r="B335" s="1">
        <v>37084</v>
      </c>
      <c r="C335" s="1">
        <v>37316</v>
      </c>
      <c r="D335" t="s">
        <v>27</v>
      </c>
      <c r="E335" t="s">
        <v>28</v>
      </c>
      <c r="F335" s="10">
        <v>-77500</v>
      </c>
      <c r="G335" s="10">
        <v>-77106.3</v>
      </c>
      <c r="H335">
        <v>3.9950000000000001</v>
      </c>
      <c r="I335" s="11">
        <v>2.76</v>
      </c>
      <c r="K335" s="9">
        <f t="shared" si="15"/>
        <v>-213899.99999999997</v>
      </c>
      <c r="L335" s="12">
        <f t="shared" si="16"/>
        <v>95712.500000000029</v>
      </c>
      <c r="M335" s="12">
        <f t="shared" si="17"/>
        <v>95226.280500000023</v>
      </c>
      <c r="N335" t="s">
        <v>29</v>
      </c>
      <c r="O335" t="s">
        <v>38</v>
      </c>
      <c r="P335" t="s">
        <v>12</v>
      </c>
      <c r="Q335" t="s">
        <v>27</v>
      </c>
      <c r="R335" t="s">
        <v>28</v>
      </c>
      <c r="S335">
        <v>0</v>
      </c>
      <c r="T335">
        <v>0</v>
      </c>
    </row>
    <row r="336" spans="1:20" x14ac:dyDescent="0.25">
      <c r="A336">
        <v>26698</v>
      </c>
      <c r="B336" s="1">
        <v>37084</v>
      </c>
      <c r="C336" s="1">
        <v>37316</v>
      </c>
      <c r="D336" t="s">
        <v>27</v>
      </c>
      <c r="E336" t="s">
        <v>28</v>
      </c>
      <c r="F336" s="10">
        <v>-77500</v>
      </c>
      <c r="G336" s="10">
        <v>-77106.3</v>
      </c>
      <c r="H336">
        <v>3.9649999999999999</v>
      </c>
      <c r="I336" s="11">
        <v>2.76</v>
      </c>
      <c r="K336" s="9">
        <f t="shared" si="15"/>
        <v>-213899.99999999997</v>
      </c>
      <c r="L336" s="12">
        <f t="shared" si="16"/>
        <v>93387.5</v>
      </c>
      <c r="M336" s="12">
        <f t="shared" si="17"/>
        <v>92913.09150000001</v>
      </c>
      <c r="N336" t="s">
        <v>29</v>
      </c>
      <c r="O336" t="s">
        <v>38</v>
      </c>
      <c r="P336" t="s">
        <v>12</v>
      </c>
      <c r="Q336" t="s">
        <v>27</v>
      </c>
      <c r="R336" t="s">
        <v>28</v>
      </c>
      <c r="S336">
        <v>0</v>
      </c>
      <c r="T336">
        <v>0</v>
      </c>
    </row>
    <row r="337" spans="1:20" x14ac:dyDescent="0.25">
      <c r="A337">
        <v>26850</v>
      </c>
      <c r="B337" s="1">
        <v>37099</v>
      </c>
      <c r="C337" s="1">
        <v>37316</v>
      </c>
      <c r="D337" t="s">
        <v>27</v>
      </c>
      <c r="E337" t="s">
        <v>28</v>
      </c>
      <c r="F337" s="10">
        <v>-77500</v>
      </c>
      <c r="G337" s="10">
        <v>-77106.3</v>
      </c>
      <c r="H337">
        <v>3.835</v>
      </c>
      <c r="I337" s="11">
        <v>2.76</v>
      </c>
      <c r="K337" s="9">
        <f t="shared" si="15"/>
        <v>-213899.99999999997</v>
      </c>
      <c r="L337" s="12">
        <f t="shared" si="16"/>
        <v>83312.500000000015</v>
      </c>
      <c r="M337" s="12">
        <f t="shared" si="17"/>
        <v>82889.272500000021</v>
      </c>
      <c r="N337" t="s">
        <v>29</v>
      </c>
      <c r="O337" t="s">
        <v>38</v>
      </c>
      <c r="P337" t="s">
        <v>12</v>
      </c>
      <c r="Q337" t="s">
        <v>27</v>
      </c>
      <c r="R337" t="s">
        <v>28</v>
      </c>
      <c r="S337">
        <v>0</v>
      </c>
      <c r="T337">
        <v>0</v>
      </c>
    </row>
    <row r="338" spans="1:20" x14ac:dyDescent="0.25">
      <c r="A338">
        <v>28127</v>
      </c>
      <c r="B338" s="1">
        <v>37153</v>
      </c>
      <c r="C338" s="1">
        <v>37316</v>
      </c>
      <c r="D338" t="s">
        <v>27</v>
      </c>
      <c r="E338" t="s">
        <v>28</v>
      </c>
      <c r="F338" s="10">
        <v>-216254</v>
      </c>
      <c r="G338" s="10">
        <v>-215155.43</v>
      </c>
      <c r="H338">
        <v>3.0179999999999998</v>
      </c>
      <c r="I338" s="11">
        <v>2.76</v>
      </c>
      <c r="K338" s="9">
        <f t="shared" si="15"/>
        <v>-596861.03999999992</v>
      </c>
      <c r="L338" s="12">
        <f t="shared" si="16"/>
        <v>55793.531999999999</v>
      </c>
      <c r="M338" s="12">
        <f t="shared" si="17"/>
        <v>55510.100939999997</v>
      </c>
      <c r="N338" t="s">
        <v>29</v>
      </c>
      <c r="O338" t="s">
        <v>38</v>
      </c>
      <c r="P338" t="s">
        <v>12</v>
      </c>
      <c r="Q338" t="s">
        <v>27</v>
      </c>
      <c r="R338" t="s">
        <v>28</v>
      </c>
      <c r="S338">
        <v>0</v>
      </c>
      <c r="T338">
        <v>0</v>
      </c>
    </row>
    <row r="339" spans="1:20" x14ac:dyDescent="0.25">
      <c r="A339">
        <v>28130</v>
      </c>
      <c r="B339" s="1">
        <v>37153</v>
      </c>
      <c r="C339" s="1">
        <v>37316</v>
      </c>
      <c r="D339" t="s">
        <v>27</v>
      </c>
      <c r="E339" t="s">
        <v>28</v>
      </c>
      <c r="F339" s="10">
        <v>-43400</v>
      </c>
      <c r="G339" s="10">
        <v>-43179.53</v>
      </c>
      <c r="H339">
        <v>3.0179999999999998</v>
      </c>
      <c r="I339" s="11">
        <v>2.76</v>
      </c>
      <c r="K339" s="9">
        <f t="shared" si="15"/>
        <v>-119783.99999999999</v>
      </c>
      <c r="L339" s="12">
        <f t="shared" si="16"/>
        <v>11197.2</v>
      </c>
      <c r="M339" s="12">
        <f t="shared" si="17"/>
        <v>11140.318740000001</v>
      </c>
      <c r="N339" t="s">
        <v>29</v>
      </c>
      <c r="O339" t="s">
        <v>38</v>
      </c>
      <c r="P339" t="s">
        <v>12</v>
      </c>
      <c r="Q339" t="s">
        <v>27</v>
      </c>
      <c r="R339" t="s">
        <v>28</v>
      </c>
      <c r="S339">
        <v>0</v>
      </c>
      <c r="T339">
        <v>0</v>
      </c>
    </row>
    <row r="340" spans="1:20" x14ac:dyDescent="0.25">
      <c r="A340">
        <v>28131</v>
      </c>
      <c r="B340" s="1">
        <v>37153</v>
      </c>
      <c r="C340" s="1">
        <v>37316</v>
      </c>
      <c r="D340" t="s">
        <v>27</v>
      </c>
      <c r="E340" t="s">
        <v>28</v>
      </c>
      <c r="F340" s="10">
        <v>-4436</v>
      </c>
      <c r="G340" s="10">
        <v>-4413.47</v>
      </c>
      <c r="H340">
        <v>3.0179999999999998</v>
      </c>
      <c r="I340" s="11">
        <v>2.76</v>
      </c>
      <c r="K340" s="9">
        <f t="shared" si="15"/>
        <v>-12243.359999999999</v>
      </c>
      <c r="L340" s="12">
        <f t="shared" si="16"/>
        <v>1144.4880000000001</v>
      </c>
      <c r="M340" s="12">
        <f t="shared" si="17"/>
        <v>1138.6752600000002</v>
      </c>
      <c r="N340" t="s">
        <v>29</v>
      </c>
      <c r="O340" t="s">
        <v>38</v>
      </c>
      <c r="P340" t="s">
        <v>12</v>
      </c>
      <c r="Q340" t="s">
        <v>27</v>
      </c>
      <c r="R340" t="s">
        <v>28</v>
      </c>
      <c r="S340">
        <v>0</v>
      </c>
      <c r="T340">
        <v>0</v>
      </c>
    </row>
    <row r="341" spans="1:20" x14ac:dyDescent="0.25">
      <c r="A341">
        <v>28457</v>
      </c>
      <c r="B341" s="1">
        <v>37180</v>
      </c>
      <c r="C341" s="1">
        <v>37316</v>
      </c>
      <c r="D341" t="s">
        <v>27</v>
      </c>
      <c r="E341" t="s">
        <v>28</v>
      </c>
      <c r="F341" s="10">
        <v>-1000000</v>
      </c>
      <c r="G341" s="10">
        <v>-994920.01</v>
      </c>
      <c r="H341">
        <v>3.0525000000000002</v>
      </c>
      <c r="I341" s="11">
        <v>2.76</v>
      </c>
      <c r="K341" s="9">
        <f t="shared" si="15"/>
        <v>-2760000</v>
      </c>
      <c r="L341" s="12">
        <f t="shared" si="16"/>
        <v>292500.00000000041</v>
      </c>
      <c r="M341" s="12">
        <f t="shared" si="17"/>
        <v>291014.10292500042</v>
      </c>
      <c r="N341" t="s">
        <v>29</v>
      </c>
      <c r="O341" t="s">
        <v>38</v>
      </c>
      <c r="P341" t="s">
        <v>12</v>
      </c>
      <c r="Q341" t="s">
        <v>27</v>
      </c>
      <c r="R341" t="s">
        <v>28</v>
      </c>
      <c r="S341">
        <v>0</v>
      </c>
      <c r="T341">
        <v>0</v>
      </c>
    </row>
    <row r="342" spans="1:20" x14ac:dyDescent="0.25">
      <c r="A342">
        <v>28462</v>
      </c>
      <c r="B342" s="1">
        <v>37182</v>
      </c>
      <c r="C342" s="1">
        <v>37316</v>
      </c>
      <c r="D342" t="s">
        <v>27</v>
      </c>
      <c r="E342" t="s">
        <v>28</v>
      </c>
      <c r="F342" s="10">
        <v>-900000</v>
      </c>
      <c r="G342" s="10">
        <v>-895428.01</v>
      </c>
      <c r="H342">
        <v>2.85</v>
      </c>
      <c r="I342" s="11">
        <v>2.76</v>
      </c>
      <c r="K342" s="9">
        <f t="shared" si="15"/>
        <v>-2484000</v>
      </c>
      <c r="L342" s="12">
        <f t="shared" si="16"/>
        <v>81000.000000000276</v>
      </c>
      <c r="M342" s="12">
        <f t="shared" si="17"/>
        <v>80588.520900000265</v>
      </c>
      <c r="N342" t="s">
        <v>29</v>
      </c>
      <c r="O342" t="s">
        <v>38</v>
      </c>
      <c r="P342" t="s">
        <v>12</v>
      </c>
      <c r="Q342" t="s">
        <v>27</v>
      </c>
      <c r="R342" t="s">
        <v>28</v>
      </c>
      <c r="S342">
        <v>0</v>
      </c>
      <c r="T342">
        <v>0</v>
      </c>
    </row>
    <row r="343" spans="1:20" x14ac:dyDescent="0.25">
      <c r="A343">
        <v>28463</v>
      </c>
      <c r="B343" s="1">
        <v>37182</v>
      </c>
      <c r="C343" s="1">
        <v>37316</v>
      </c>
      <c r="D343" t="s">
        <v>27</v>
      </c>
      <c r="E343" t="s">
        <v>28</v>
      </c>
      <c r="F343" s="10">
        <v>-200000</v>
      </c>
      <c r="G343" s="10">
        <v>-198984</v>
      </c>
      <c r="H343">
        <v>2.99</v>
      </c>
      <c r="I343" s="11">
        <v>2.76</v>
      </c>
      <c r="K343" s="9">
        <f t="shared" si="15"/>
        <v>-552000</v>
      </c>
      <c r="L343" s="12">
        <f t="shared" si="16"/>
        <v>46000.000000000087</v>
      </c>
      <c r="M343" s="12">
        <f t="shared" si="17"/>
        <v>45766.320000000087</v>
      </c>
      <c r="N343" t="s">
        <v>29</v>
      </c>
      <c r="O343" t="s">
        <v>38</v>
      </c>
      <c r="P343" t="s">
        <v>12</v>
      </c>
      <c r="Q343" t="s">
        <v>27</v>
      </c>
      <c r="R343" t="s">
        <v>28</v>
      </c>
      <c r="S343">
        <v>0</v>
      </c>
      <c r="T343">
        <v>0</v>
      </c>
    </row>
    <row r="344" spans="1:20" x14ac:dyDescent="0.25">
      <c r="A344">
        <v>28465</v>
      </c>
      <c r="B344" s="1">
        <v>37182</v>
      </c>
      <c r="C344" s="1">
        <v>37316</v>
      </c>
      <c r="D344" t="s">
        <v>27</v>
      </c>
      <c r="E344" t="s">
        <v>28</v>
      </c>
      <c r="F344" s="10">
        <v>-167013</v>
      </c>
      <c r="G344" s="10">
        <v>-166164.57999999999</v>
      </c>
      <c r="H344">
        <v>2.8450000000000002</v>
      </c>
      <c r="I344" s="11">
        <v>2.76</v>
      </c>
      <c r="K344" s="9">
        <f t="shared" si="15"/>
        <v>-460955.87999999995</v>
      </c>
      <c r="L344" s="12">
        <f t="shared" si="16"/>
        <v>14196.105000000069</v>
      </c>
      <c r="M344" s="12">
        <f t="shared" si="17"/>
        <v>14123.989300000067</v>
      </c>
      <c r="N344" t="s">
        <v>29</v>
      </c>
      <c r="O344" t="s">
        <v>38</v>
      </c>
      <c r="P344" t="s">
        <v>12</v>
      </c>
      <c r="Q344" t="s">
        <v>27</v>
      </c>
      <c r="R344" t="s">
        <v>28</v>
      </c>
      <c r="S344">
        <v>0</v>
      </c>
      <c r="T344">
        <v>0</v>
      </c>
    </row>
    <row r="345" spans="1:20" x14ac:dyDescent="0.25">
      <c r="A345">
        <v>9916</v>
      </c>
      <c r="B345" s="1">
        <v>36714</v>
      </c>
      <c r="C345" s="1">
        <v>37316</v>
      </c>
      <c r="D345" t="s">
        <v>27</v>
      </c>
      <c r="E345" t="s">
        <v>28</v>
      </c>
      <c r="F345" s="10">
        <v>673</v>
      </c>
      <c r="G345" s="10">
        <v>669.58</v>
      </c>
      <c r="H345">
        <v>2.4514999999999998</v>
      </c>
      <c r="I345" s="11">
        <v>2.78</v>
      </c>
      <c r="K345" s="9">
        <f t="shared" si="15"/>
        <v>1870.9399999999998</v>
      </c>
      <c r="L345" s="12">
        <f t="shared" si="16"/>
        <v>221.0805</v>
      </c>
      <c r="M345" s="12">
        <f t="shared" si="17"/>
        <v>219.95703000000003</v>
      </c>
      <c r="N345" t="s">
        <v>29</v>
      </c>
      <c r="O345" t="s">
        <v>38</v>
      </c>
      <c r="P345" t="s">
        <v>12</v>
      </c>
      <c r="Q345" t="s">
        <v>27</v>
      </c>
      <c r="R345" t="s">
        <v>28</v>
      </c>
      <c r="S345">
        <v>1</v>
      </c>
      <c r="T345">
        <v>0</v>
      </c>
    </row>
    <row r="346" spans="1:20" x14ac:dyDescent="0.25">
      <c r="A346">
        <v>9917</v>
      </c>
      <c r="B346" s="1">
        <v>36714</v>
      </c>
      <c r="C346" s="1">
        <v>37316</v>
      </c>
      <c r="D346" t="s">
        <v>27</v>
      </c>
      <c r="E346" t="s">
        <v>28</v>
      </c>
      <c r="F346" s="10">
        <v>293</v>
      </c>
      <c r="G346" s="10">
        <v>291.51</v>
      </c>
      <c r="H346">
        <v>2.7911999999999999</v>
      </c>
      <c r="I346" s="11">
        <v>2.78</v>
      </c>
      <c r="K346" s="9">
        <f t="shared" si="15"/>
        <v>814.54</v>
      </c>
      <c r="L346" s="12">
        <f t="shared" si="16"/>
        <v>-3.2816000000000289</v>
      </c>
      <c r="M346" s="12">
        <f t="shared" si="17"/>
        <v>-3.2649120000000287</v>
      </c>
      <c r="N346" t="s">
        <v>29</v>
      </c>
      <c r="O346" t="s">
        <v>38</v>
      </c>
      <c r="P346" t="s">
        <v>12</v>
      </c>
      <c r="Q346" t="s">
        <v>27</v>
      </c>
      <c r="R346" t="s">
        <v>28</v>
      </c>
      <c r="S346">
        <v>1</v>
      </c>
      <c r="T346">
        <v>0</v>
      </c>
    </row>
    <row r="347" spans="1:20" x14ac:dyDescent="0.25">
      <c r="A347">
        <v>21724</v>
      </c>
      <c r="B347" s="1">
        <v>36873</v>
      </c>
      <c r="C347" s="1">
        <v>37316</v>
      </c>
      <c r="D347" t="s">
        <v>27</v>
      </c>
      <c r="E347" t="s">
        <v>28</v>
      </c>
      <c r="F347" s="10">
        <v>80000</v>
      </c>
      <c r="G347" s="10">
        <v>79593.600000000006</v>
      </c>
      <c r="H347">
        <v>4.72</v>
      </c>
      <c r="I347" s="11">
        <v>2.78</v>
      </c>
      <c r="K347" s="9">
        <f t="shared" si="15"/>
        <v>222399.99999999997</v>
      </c>
      <c r="L347" s="12">
        <f t="shared" si="16"/>
        <v>-155200</v>
      </c>
      <c r="M347" s="12">
        <f t="shared" si="17"/>
        <v>-154411.584</v>
      </c>
      <c r="N347" t="s">
        <v>29</v>
      </c>
      <c r="O347" t="s">
        <v>38</v>
      </c>
      <c r="P347" t="s">
        <v>12</v>
      </c>
      <c r="Q347" t="s">
        <v>27</v>
      </c>
      <c r="R347" t="s">
        <v>28</v>
      </c>
      <c r="S347">
        <v>1</v>
      </c>
      <c r="T347">
        <v>0</v>
      </c>
    </row>
    <row r="348" spans="1:20" x14ac:dyDescent="0.25">
      <c r="A348">
        <v>22088</v>
      </c>
      <c r="B348" s="1">
        <v>36901</v>
      </c>
      <c r="C348" s="1">
        <v>37316</v>
      </c>
      <c r="D348" t="s">
        <v>27</v>
      </c>
      <c r="E348" t="s">
        <v>28</v>
      </c>
      <c r="F348" s="10">
        <v>250000</v>
      </c>
      <c r="G348" s="10">
        <v>248730</v>
      </c>
      <c r="H348">
        <v>5.125</v>
      </c>
      <c r="I348" s="11">
        <v>2.78</v>
      </c>
      <c r="K348" s="9">
        <f t="shared" si="15"/>
        <v>695000</v>
      </c>
      <c r="L348" s="12">
        <f t="shared" si="16"/>
        <v>-586250</v>
      </c>
      <c r="M348" s="12">
        <f t="shared" si="17"/>
        <v>-583271.85000000009</v>
      </c>
      <c r="N348" t="s">
        <v>29</v>
      </c>
      <c r="O348" t="s">
        <v>38</v>
      </c>
      <c r="P348" t="s">
        <v>27</v>
      </c>
      <c r="Q348" t="s">
        <v>27</v>
      </c>
      <c r="R348" t="s">
        <v>28</v>
      </c>
      <c r="S348">
        <v>1</v>
      </c>
      <c r="T348">
        <v>0</v>
      </c>
    </row>
    <row r="349" spans="1:20" x14ac:dyDescent="0.25">
      <c r="A349">
        <v>22094</v>
      </c>
      <c r="B349" s="1">
        <v>36901</v>
      </c>
      <c r="C349" s="1">
        <v>37316</v>
      </c>
      <c r="D349" t="s">
        <v>27</v>
      </c>
      <c r="E349" t="s">
        <v>28</v>
      </c>
      <c r="F349" s="10">
        <v>100000</v>
      </c>
      <c r="G349" s="10">
        <v>99492</v>
      </c>
      <c r="H349">
        <v>6.0650000000000004</v>
      </c>
      <c r="I349" s="11">
        <v>2.78</v>
      </c>
      <c r="K349" s="9">
        <f t="shared" si="15"/>
        <v>278000</v>
      </c>
      <c r="L349" s="12">
        <f t="shared" si="16"/>
        <v>-328500.00000000006</v>
      </c>
      <c r="M349" s="12">
        <f t="shared" si="17"/>
        <v>-326831.22000000003</v>
      </c>
      <c r="N349" t="s">
        <v>29</v>
      </c>
      <c r="O349" t="s">
        <v>38</v>
      </c>
      <c r="P349" t="s">
        <v>27</v>
      </c>
      <c r="Q349" t="s">
        <v>27</v>
      </c>
      <c r="R349" t="s">
        <v>28</v>
      </c>
      <c r="S349">
        <v>1</v>
      </c>
      <c r="T349">
        <v>0</v>
      </c>
    </row>
    <row r="350" spans="1:20" x14ac:dyDescent="0.25">
      <c r="A350">
        <v>22095</v>
      </c>
      <c r="B350" s="1">
        <v>36901</v>
      </c>
      <c r="C350" s="1">
        <v>37316</v>
      </c>
      <c r="D350" t="s">
        <v>27</v>
      </c>
      <c r="E350" t="s">
        <v>28</v>
      </c>
      <c r="F350" s="10">
        <v>150000</v>
      </c>
      <c r="G350" s="10">
        <v>149238</v>
      </c>
      <c r="H350">
        <v>6.09</v>
      </c>
      <c r="I350" s="11">
        <v>2.78</v>
      </c>
      <c r="K350" s="9">
        <f t="shared" si="15"/>
        <v>416999.99999999994</v>
      </c>
      <c r="L350" s="12">
        <f t="shared" si="16"/>
        <v>-496500</v>
      </c>
      <c r="M350" s="12">
        <f t="shared" si="17"/>
        <v>-493977.78</v>
      </c>
      <c r="N350" t="s">
        <v>29</v>
      </c>
      <c r="O350" t="s">
        <v>38</v>
      </c>
      <c r="P350" t="s">
        <v>27</v>
      </c>
      <c r="Q350" t="s">
        <v>27</v>
      </c>
      <c r="R350" t="s">
        <v>28</v>
      </c>
      <c r="S350">
        <v>1</v>
      </c>
      <c r="T350">
        <v>0</v>
      </c>
    </row>
    <row r="351" spans="1:20" x14ac:dyDescent="0.25">
      <c r="A351">
        <v>22186</v>
      </c>
      <c r="B351" s="1">
        <v>36917</v>
      </c>
      <c r="C351" s="1">
        <v>37316</v>
      </c>
      <c r="D351" t="s">
        <v>27</v>
      </c>
      <c r="E351" t="s">
        <v>28</v>
      </c>
      <c r="F351" s="10">
        <v>42000</v>
      </c>
      <c r="G351" s="10">
        <v>41786.639999999999</v>
      </c>
      <c r="H351">
        <v>5.6349999999999998</v>
      </c>
      <c r="I351" s="11">
        <v>2.78</v>
      </c>
      <c r="K351" s="9">
        <f t="shared" si="15"/>
        <v>116759.99999999999</v>
      </c>
      <c r="L351" s="12">
        <f t="shared" si="16"/>
        <v>-119910</v>
      </c>
      <c r="M351" s="12">
        <f t="shared" si="17"/>
        <v>-119300.8572</v>
      </c>
      <c r="N351" t="s">
        <v>29</v>
      </c>
      <c r="O351" t="s">
        <v>38</v>
      </c>
      <c r="P351" t="s">
        <v>12</v>
      </c>
      <c r="Q351" t="s">
        <v>27</v>
      </c>
      <c r="R351" t="s">
        <v>28</v>
      </c>
      <c r="S351">
        <v>1</v>
      </c>
      <c r="T351">
        <v>0</v>
      </c>
    </row>
    <row r="352" spans="1:20" x14ac:dyDescent="0.25">
      <c r="A352">
        <v>22187</v>
      </c>
      <c r="B352" s="1">
        <v>36917</v>
      </c>
      <c r="C352" s="1">
        <v>37316</v>
      </c>
      <c r="D352" t="s">
        <v>27</v>
      </c>
      <c r="E352" t="s">
        <v>28</v>
      </c>
      <c r="F352" s="10">
        <v>24000</v>
      </c>
      <c r="G352" s="10">
        <v>23878.080000000002</v>
      </c>
      <c r="H352">
        <v>5.6349999999999998</v>
      </c>
      <c r="I352" s="11">
        <v>2.78</v>
      </c>
      <c r="K352" s="9">
        <f t="shared" si="15"/>
        <v>66720</v>
      </c>
      <c r="L352" s="12">
        <f t="shared" si="16"/>
        <v>-68520</v>
      </c>
      <c r="M352" s="12">
        <f t="shared" si="17"/>
        <v>-68171.91840000001</v>
      </c>
      <c r="N352" t="s">
        <v>29</v>
      </c>
      <c r="O352" t="s">
        <v>38</v>
      </c>
      <c r="P352" t="s">
        <v>12</v>
      </c>
      <c r="Q352" t="s">
        <v>27</v>
      </c>
      <c r="R352" t="s">
        <v>28</v>
      </c>
      <c r="S352">
        <v>1</v>
      </c>
      <c r="T352">
        <v>0</v>
      </c>
    </row>
    <row r="353" spans="1:20" x14ac:dyDescent="0.25">
      <c r="A353">
        <v>22188</v>
      </c>
      <c r="B353" s="1">
        <v>36917</v>
      </c>
      <c r="C353" s="1">
        <v>37316</v>
      </c>
      <c r="D353" t="s">
        <v>27</v>
      </c>
      <c r="E353" t="s">
        <v>28</v>
      </c>
      <c r="F353" s="10">
        <v>4000</v>
      </c>
      <c r="G353" s="10">
        <v>3979.68</v>
      </c>
      <c r="H353">
        <v>5.6349999999999998</v>
      </c>
      <c r="I353" s="11">
        <v>2.78</v>
      </c>
      <c r="K353" s="9">
        <f t="shared" si="15"/>
        <v>11120</v>
      </c>
      <c r="L353" s="12">
        <f t="shared" si="16"/>
        <v>-11420</v>
      </c>
      <c r="M353" s="12">
        <f t="shared" si="17"/>
        <v>-11361.9864</v>
      </c>
      <c r="N353" t="s">
        <v>29</v>
      </c>
      <c r="O353" t="s">
        <v>38</v>
      </c>
      <c r="P353" t="s">
        <v>12</v>
      </c>
      <c r="Q353" t="s">
        <v>27</v>
      </c>
      <c r="R353" t="s">
        <v>28</v>
      </c>
      <c r="S353">
        <v>1</v>
      </c>
      <c r="T353">
        <v>0</v>
      </c>
    </row>
    <row r="354" spans="1:20" x14ac:dyDescent="0.25">
      <c r="A354">
        <v>22251</v>
      </c>
      <c r="B354" s="1">
        <v>36917</v>
      </c>
      <c r="C354" s="1">
        <v>37316</v>
      </c>
      <c r="D354" t="s">
        <v>27</v>
      </c>
      <c r="E354" t="s">
        <v>28</v>
      </c>
      <c r="F354" s="10">
        <v>160000</v>
      </c>
      <c r="G354" s="10">
        <v>159187.20000000001</v>
      </c>
      <c r="H354">
        <v>5.4950000000000001</v>
      </c>
      <c r="I354" s="11">
        <v>2.78</v>
      </c>
      <c r="K354" s="9">
        <f t="shared" si="15"/>
        <v>444799.99999999994</v>
      </c>
      <c r="L354" s="12">
        <f t="shared" si="16"/>
        <v>-434400.00000000006</v>
      </c>
      <c r="M354" s="12">
        <f t="shared" si="17"/>
        <v>-432193.24800000008</v>
      </c>
      <c r="N354" t="s">
        <v>29</v>
      </c>
      <c r="O354" t="s">
        <v>38</v>
      </c>
      <c r="P354" t="s">
        <v>12</v>
      </c>
      <c r="Q354" t="s">
        <v>27</v>
      </c>
      <c r="R354" t="s">
        <v>28</v>
      </c>
      <c r="S354">
        <v>1</v>
      </c>
      <c r="T354">
        <v>0</v>
      </c>
    </row>
    <row r="355" spans="1:20" x14ac:dyDescent="0.25">
      <c r="A355">
        <v>22256</v>
      </c>
      <c r="B355" s="1">
        <v>36917</v>
      </c>
      <c r="C355" s="1">
        <v>37316</v>
      </c>
      <c r="D355" t="s">
        <v>27</v>
      </c>
      <c r="E355" t="s">
        <v>28</v>
      </c>
      <c r="F355" s="10">
        <v>100000</v>
      </c>
      <c r="G355" s="10">
        <v>99492</v>
      </c>
      <c r="H355">
        <v>5.45</v>
      </c>
      <c r="I355" s="11">
        <v>2.78</v>
      </c>
      <c r="K355" s="9">
        <f t="shared" si="15"/>
        <v>278000</v>
      </c>
      <c r="L355" s="12">
        <f t="shared" si="16"/>
        <v>-267000.00000000006</v>
      </c>
      <c r="M355" s="12">
        <f t="shared" si="17"/>
        <v>-265643.64</v>
      </c>
      <c r="N355" t="s">
        <v>29</v>
      </c>
      <c r="O355" t="s">
        <v>38</v>
      </c>
      <c r="P355" t="s">
        <v>12</v>
      </c>
      <c r="Q355" t="s">
        <v>27</v>
      </c>
      <c r="R355" t="s">
        <v>28</v>
      </c>
      <c r="S355">
        <v>1</v>
      </c>
      <c r="T355">
        <v>0</v>
      </c>
    </row>
    <row r="356" spans="1:20" x14ac:dyDescent="0.25">
      <c r="A356">
        <v>22257</v>
      </c>
      <c r="B356" s="1">
        <v>36917</v>
      </c>
      <c r="C356" s="1">
        <v>37316</v>
      </c>
      <c r="D356" t="s">
        <v>27</v>
      </c>
      <c r="E356" t="s">
        <v>28</v>
      </c>
      <c r="F356" s="10">
        <v>100000</v>
      </c>
      <c r="G356" s="10">
        <v>99492</v>
      </c>
      <c r="H356">
        <v>5.45</v>
      </c>
      <c r="I356" s="11">
        <v>2.78</v>
      </c>
      <c r="K356" s="9">
        <f t="shared" si="15"/>
        <v>278000</v>
      </c>
      <c r="L356" s="12">
        <f t="shared" si="16"/>
        <v>-267000.00000000006</v>
      </c>
      <c r="M356" s="12">
        <f t="shared" si="17"/>
        <v>-265643.64</v>
      </c>
      <c r="N356" t="s">
        <v>29</v>
      </c>
      <c r="O356" t="s">
        <v>38</v>
      </c>
      <c r="P356" t="s">
        <v>12</v>
      </c>
      <c r="Q356" t="s">
        <v>27</v>
      </c>
      <c r="R356" t="s">
        <v>28</v>
      </c>
      <c r="S356">
        <v>1</v>
      </c>
      <c r="T356">
        <v>0</v>
      </c>
    </row>
    <row r="357" spans="1:20" x14ac:dyDescent="0.25">
      <c r="A357">
        <v>22407</v>
      </c>
      <c r="B357" s="1">
        <v>36929</v>
      </c>
      <c r="C357" s="1">
        <v>37316</v>
      </c>
      <c r="D357" t="s">
        <v>27</v>
      </c>
      <c r="E357" t="s">
        <v>28</v>
      </c>
      <c r="F357" s="10">
        <v>60000</v>
      </c>
      <c r="G357" s="10">
        <v>59695.199999999997</v>
      </c>
      <c r="H357">
        <v>5.51</v>
      </c>
      <c r="I357" s="11">
        <v>2.78</v>
      </c>
      <c r="K357" s="9">
        <f t="shared" si="15"/>
        <v>166800</v>
      </c>
      <c r="L357" s="12">
        <f t="shared" si="16"/>
        <v>-163800</v>
      </c>
      <c r="M357" s="12">
        <f t="shared" si="17"/>
        <v>-162967.89599999998</v>
      </c>
      <c r="N357" t="s">
        <v>29</v>
      </c>
      <c r="O357" t="s">
        <v>38</v>
      </c>
      <c r="P357" t="s">
        <v>12</v>
      </c>
      <c r="Q357" t="s">
        <v>27</v>
      </c>
      <c r="R357" t="s">
        <v>28</v>
      </c>
      <c r="S357">
        <v>1</v>
      </c>
      <c r="T357">
        <v>0</v>
      </c>
    </row>
    <row r="358" spans="1:20" x14ac:dyDescent="0.25">
      <c r="A358">
        <v>22581</v>
      </c>
      <c r="B358" s="1">
        <v>36938</v>
      </c>
      <c r="C358" s="1">
        <v>37316</v>
      </c>
      <c r="D358" t="s">
        <v>27</v>
      </c>
      <c r="E358" t="s">
        <v>28</v>
      </c>
      <c r="F358" s="10">
        <v>100000</v>
      </c>
      <c r="G358" s="10">
        <v>99492</v>
      </c>
      <c r="H358">
        <v>5.71</v>
      </c>
      <c r="I358" s="11">
        <v>2.78</v>
      </c>
      <c r="K358" s="9">
        <f t="shared" si="15"/>
        <v>278000</v>
      </c>
      <c r="L358" s="12">
        <f t="shared" si="16"/>
        <v>-293000</v>
      </c>
      <c r="M358" s="12">
        <f t="shared" si="17"/>
        <v>-291511.56</v>
      </c>
      <c r="N358" t="s">
        <v>29</v>
      </c>
      <c r="O358" t="s">
        <v>38</v>
      </c>
      <c r="P358" t="s">
        <v>12</v>
      </c>
      <c r="Q358" t="s">
        <v>27</v>
      </c>
      <c r="R358" t="s">
        <v>28</v>
      </c>
      <c r="S358">
        <v>1</v>
      </c>
      <c r="T358">
        <v>0</v>
      </c>
    </row>
    <row r="359" spans="1:20" x14ac:dyDescent="0.25">
      <c r="A359">
        <v>22584</v>
      </c>
      <c r="B359" s="1">
        <v>36938</v>
      </c>
      <c r="C359" s="1">
        <v>37316</v>
      </c>
      <c r="D359" t="s">
        <v>27</v>
      </c>
      <c r="E359" t="s">
        <v>28</v>
      </c>
      <c r="F359" s="10">
        <v>95000</v>
      </c>
      <c r="G359" s="10">
        <v>94517.4</v>
      </c>
      <c r="H359">
        <v>5.71</v>
      </c>
      <c r="I359" s="11">
        <v>2.78</v>
      </c>
      <c r="K359" s="9">
        <f t="shared" si="15"/>
        <v>264100</v>
      </c>
      <c r="L359" s="12">
        <f t="shared" si="16"/>
        <v>-278350</v>
      </c>
      <c r="M359" s="12">
        <f t="shared" si="17"/>
        <v>-276935.98200000002</v>
      </c>
      <c r="N359" t="s">
        <v>29</v>
      </c>
      <c r="O359" t="s">
        <v>38</v>
      </c>
      <c r="P359" t="s">
        <v>12</v>
      </c>
      <c r="Q359" t="s">
        <v>27</v>
      </c>
      <c r="R359" t="s">
        <v>28</v>
      </c>
      <c r="S359">
        <v>1</v>
      </c>
      <c r="T359">
        <v>0</v>
      </c>
    </row>
    <row r="360" spans="1:20" x14ac:dyDescent="0.25">
      <c r="A360">
        <v>22597</v>
      </c>
      <c r="B360" s="1">
        <v>36938</v>
      </c>
      <c r="C360" s="1">
        <v>37316</v>
      </c>
      <c r="D360" t="s">
        <v>27</v>
      </c>
      <c r="E360" t="s">
        <v>28</v>
      </c>
      <c r="F360" s="10">
        <v>30000</v>
      </c>
      <c r="G360" s="10">
        <v>29847.599999999999</v>
      </c>
      <c r="H360">
        <v>4.96</v>
      </c>
      <c r="I360" s="11">
        <v>2.78</v>
      </c>
      <c r="K360" s="9">
        <f t="shared" si="15"/>
        <v>83400</v>
      </c>
      <c r="L360" s="12">
        <f t="shared" si="16"/>
        <v>-65400.000000000007</v>
      </c>
      <c r="M360" s="12">
        <f t="shared" si="17"/>
        <v>-65067.768000000004</v>
      </c>
      <c r="N360" t="s">
        <v>29</v>
      </c>
      <c r="O360" t="s">
        <v>38</v>
      </c>
      <c r="P360" t="s">
        <v>12</v>
      </c>
      <c r="Q360" t="s">
        <v>27</v>
      </c>
      <c r="R360" t="s">
        <v>28</v>
      </c>
      <c r="S360">
        <v>1</v>
      </c>
      <c r="T360">
        <v>0</v>
      </c>
    </row>
    <row r="361" spans="1:20" x14ac:dyDescent="0.25">
      <c r="A361">
        <v>22609</v>
      </c>
      <c r="B361" s="1">
        <v>36938</v>
      </c>
      <c r="C361" s="1">
        <v>37316</v>
      </c>
      <c r="D361" t="s">
        <v>27</v>
      </c>
      <c r="E361" t="s">
        <v>28</v>
      </c>
      <c r="F361" s="10">
        <v>115000</v>
      </c>
      <c r="G361" s="10">
        <v>114415.8</v>
      </c>
      <c r="H361">
        <v>5.71</v>
      </c>
      <c r="I361" s="11">
        <v>2.78</v>
      </c>
      <c r="K361" s="9">
        <f t="shared" si="15"/>
        <v>319700</v>
      </c>
      <c r="L361" s="12">
        <f t="shared" si="16"/>
        <v>-336950</v>
      </c>
      <c r="M361" s="12">
        <f t="shared" si="17"/>
        <v>-335238.29400000005</v>
      </c>
      <c r="N361" t="s">
        <v>29</v>
      </c>
      <c r="O361" t="s">
        <v>38</v>
      </c>
      <c r="P361" t="s">
        <v>12</v>
      </c>
      <c r="Q361" t="s">
        <v>27</v>
      </c>
      <c r="R361" t="s">
        <v>28</v>
      </c>
      <c r="S361">
        <v>1</v>
      </c>
      <c r="T361">
        <v>0</v>
      </c>
    </row>
    <row r="362" spans="1:20" x14ac:dyDescent="0.25">
      <c r="A362">
        <v>22611</v>
      </c>
      <c r="B362" s="1">
        <v>36938</v>
      </c>
      <c r="C362" s="1">
        <v>37316</v>
      </c>
      <c r="D362" t="s">
        <v>27</v>
      </c>
      <c r="E362" t="s">
        <v>28</v>
      </c>
      <c r="F362" s="10">
        <v>80000</v>
      </c>
      <c r="G362" s="10">
        <v>79593.600000000006</v>
      </c>
      <c r="H362">
        <v>5.71</v>
      </c>
      <c r="I362" s="11">
        <v>2.78</v>
      </c>
      <c r="K362" s="9">
        <f t="shared" si="15"/>
        <v>222399.99999999997</v>
      </c>
      <c r="L362" s="12">
        <f t="shared" si="16"/>
        <v>-234400</v>
      </c>
      <c r="M362" s="12">
        <f t="shared" si="17"/>
        <v>-233209.24800000002</v>
      </c>
      <c r="N362" t="s">
        <v>29</v>
      </c>
      <c r="O362" t="s">
        <v>38</v>
      </c>
      <c r="P362" t="s">
        <v>12</v>
      </c>
      <c r="Q362" t="s">
        <v>27</v>
      </c>
      <c r="R362" t="s">
        <v>28</v>
      </c>
      <c r="S362">
        <v>1</v>
      </c>
      <c r="T362">
        <v>0</v>
      </c>
    </row>
    <row r="363" spans="1:20" x14ac:dyDescent="0.25">
      <c r="A363">
        <v>22637</v>
      </c>
      <c r="B363" s="1">
        <v>36942</v>
      </c>
      <c r="C363" s="1">
        <v>37316</v>
      </c>
      <c r="D363" t="s">
        <v>27</v>
      </c>
      <c r="E363" t="s">
        <v>28</v>
      </c>
      <c r="F363" s="10">
        <v>100000</v>
      </c>
      <c r="G363" s="10">
        <v>99492</v>
      </c>
      <c r="H363">
        <v>5.6050000000000004</v>
      </c>
      <c r="I363" s="11">
        <v>2.78</v>
      </c>
      <c r="K363" s="9">
        <f t="shared" si="15"/>
        <v>278000</v>
      </c>
      <c r="L363" s="12">
        <f t="shared" si="16"/>
        <v>-282500.00000000006</v>
      </c>
      <c r="M363" s="12">
        <f t="shared" si="17"/>
        <v>-281064.90000000008</v>
      </c>
      <c r="N363" t="s">
        <v>29</v>
      </c>
      <c r="O363" t="s">
        <v>38</v>
      </c>
      <c r="P363" t="s">
        <v>12</v>
      </c>
      <c r="Q363" t="s">
        <v>27</v>
      </c>
      <c r="R363" t="s">
        <v>28</v>
      </c>
      <c r="S363">
        <v>1</v>
      </c>
      <c r="T363">
        <v>0</v>
      </c>
    </row>
    <row r="364" spans="1:20" x14ac:dyDescent="0.25">
      <c r="A364">
        <v>22638</v>
      </c>
      <c r="B364" s="1">
        <v>36942</v>
      </c>
      <c r="C364" s="1">
        <v>37316</v>
      </c>
      <c r="D364" t="s">
        <v>27</v>
      </c>
      <c r="E364" t="s">
        <v>28</v>
      </c>
      <c r="F364" s="10">
        <v>50000</v>
      </c>
      <c r="G364" s="10">
        <v>49746</v>
      </c>
      <c r="H364">
        <v>5.6050000000000004</v>
      </c>
      <c r="I364" s="11">
        <v>2.78</v>
      </c>
      <c r="K364" s="9">
        <f t="shared" si="15"/>
        <v>139000</v>
      </c>
      <c r="L364" s="12">
        <f t="shared" si="16"/>
        <v>-141250.00000000003</v>
      </c>
      <c r="M364" s="12">
        <f t="shared" si="17"/>
        <v>-140532.45000000004</v>
      </c>
      <c r="N364" t="s">
        <v>29</v>
      </c>
      <c r="O364" t="s">
        <v>38</v>
      </c>
      <c r="P364" t="s">
        <v>12</v>
      </c>
      <c r="Q364" t="s">
        <v>27</v>
      </c>
      <c r="R364" t="s">
        <v>28</v>
      </c>
      <c r="S364">
        <v>1</v>
      </c>
      <c r="T364">
        <v>0</v>
      </c>
    </row>
    <row r="365" spans="1:20" x14ac:dyDescent="0.25">
      <c r="A365">
        <v>22843</v>
      </c>
      <c r="B365" s="1">
        <v>36957</v>
      </c>
      <c r="C365" s="1">
        <v>37316</v>
      </c>
      <c r="D365" t="s">
        <v>27</v>
      </c>
      <c r="E365" t="s">
        <v>28</v>
      </c>
      <c r="F365" s="10">
        <v>8000</v>
      </c>
      <c r="G365" s="10">
        <v>7959.36</v>
      </c>
      <c r="H365">
        <v>5.4649999999999999</v>
      </c>
      <c r="I365" s="11">
        <v>2.78</v>
      </c>
      <c r="K365" s="9">
        <f t="shared" si="15"/>
        <v>22240</v>
      </c>
      <c r="L365" s="12">
        <f t="shared" si="16"/>
        <v>-21480</v>
      </c>
      <c r="M365" s="12">
        <f t="shared" si="17"/>
        <v>-21370.881600000001</v>
      </c>
      <c r="N365" t="s">
        <v>29</v>
      </c>
      <c r="O365" t="s">
        <v>38</v>
      </c>
      <c r="P365" t="s">
        <v>12</v>
      </c>
      <c r="Q365" t="s">
        <v>27</v>
      </c>
      <c r="R365" t="s">
        <v>28</v>
      </c>
      <c r="S365">
        <v>1</v>
      </c>
      <c r="T365">
        <v>0</v>
      </c>
    </row>
    <row r="366" spans="1:20" x14ac:dyDescent="0.25">
      <c r="A366">
        <v>22845</v>
      </c>
      <c r="B366" s="1">
        <v>36957</v>
      </c>
      <c r="C366" s="1">
        <v>37316</v>
      </c>
      <c r="D366" t="s">
        <v>27</v>
      </c>
      <c r="E366" t="s">
        <v>28</v>
      </c>
      <c r="F366" s="10">
        <v>4000</v>
      </c>
      <c r="G366" s="10">
        <v>3979.68</v>
      </c>
      <c r="H366">
        <v>5.4649999999999999</v>
      </c>
      <c r="I366" s="11">
        <v>2.78</v>
      </c>
      <c r="K366" s="9">
        <f t="shared" si="15"/>
        <v>11120</v>
      </c>
      <c r="L366" s="12">
        <f t="shared" si="16"/>
        <v>-10740</v>
      </c>
      <c r="M366" s="12">
        <f t="shared" si="17"/>
        <v>-10685.4408</v>
      </c>
      <c r="N366" t="s">
        <v>29</v>
      </c>
      <c r="O366" t="s">
        <v>38</v>
      </c>
      <c r="P366" t="s">
        <v>12</v>
      </c>
      <c r="Q366" t="s">
        <v>27</v>
      </c>
      <c r="R366" t="s">
        <v>28</v>
      </c>
      <c r="S366">
        <v>1</v>
      </c>
      <c r="T366">
        <v>0</v>
      </c>
    </row>
    <row r="367" spans="1:20" x14ac:dyDescent="0.25">
      <c r="A367">
        <v>22846</v>
      </c>
      <c r="B367" s="1">
        <v>36957</v>
      </c>
      <c r="C367" s="1">
        <v>37316</v>
      </c>
      <c r="D367" t="s">
        <v>27</v>
      </c>
      <c r="E367" t="s">
        <v>28</v>
      </c>
      <c r="F367" s="10">
        <v>15000</v>
      </c>
      <c r="G367" s="10">
        <v>14923.8</v>
      </c>
      <c r="H367">
        <v>5.4649999999999999</v>
      </c>
      <c r="I367" s="11">
        <v>2.78</v>
      </c>
      <c r="K367" s="9">
        <f t="shared" si="15"/>
        <v>41700</v>
      </c>
      <c r="L367" s="12">
        <f t="shared" si="16"/>
        <v>-40275</v>
      </c>
      <c r="M367" s="12">
        <f t="shared" si="17"/>
        <v>-40070.402999999998</v>
      </c>
      <c r="N367" t="s">
        <v>29</v>
      </c>
      <c r="O367" t="s">
        <v>38</v>
      </c>
      <c r="P367" t="s">
        <v>12</v>
      </c>
      <c r="Q367" t="s">
        <v>27</v>
      </c>
      <c r="R367" t="s">
        <v>28</v>
      </c>
      <c r="S367">
        <v>1</v>
      </c>
      <c r="T367">
        <v>0</v>
      </c>
    </row>
    <row r="368" spans="1:20" x14ac:dyDescent="0.25">
      <c r="A368">
        <v>22847</v>
      </c>
      <c r="B368" s="1">
        <v>36957</v>
      </c>
      <c r="C368" s="1">
        <v>37316</v>
      </c>
      <c r="D368" t="s">
        <v>27</v>
      </c>
      <c r="E368" t="s">
        <v>28</v>
      </c>
      <c r="F368" s="10">
        <v>10000</v>
      </c>
      <c r="G368" s="10">
        <v>9949.2000000000007</v>
      </c>
      <c r="H368">
        <v>5.4649999999999999</v>
      </c>
      <c r="I368" s="11">
        <v>2.78</v>
      </c>
      <c r="K368" s="9">
        <f t="shared" si="15"/>
        <v>27799.999999999996</v>
      </c>
      <c r="L368" s="12">
        <f t="shared" si="16"/>
        <v>-26850</v>
      </c>
      <c r="M368" s="12">
        <f t="shared" si="17"/>
        <v>-26713.602000000003</v>
      </c>
      <c r="N368" t="s">
        <v>29</v>
      </c>
      <c r="O368" t="s">
        <v>38</v>
      </c>
      <c r="P368" t="s">
        <v>12</v>
      </c>
      <c r="Q368" t="s">
        <v>27</v>
      </c>
      <c r="R368" t="s">
        <v>28</v>
      </c>
      <c r="S368">
        <v>1</v>
      </c>
      <c r="T368">
        <v>0</v>
      </c>
    </row>
    <row r="369" spans="1:20" x14ac:dyDescent="0.25">
      <c r="A369">
        <v>22848</v>
      </c>
      <c r="B369" s="1">
        <v>36957</v>
      </c>
      <c r="C369" s="1">
        <v>37316</v>
      </c>
      <c r="D369" t="s">
        <v>27</v>
      </c>
      <c r="E369" t="s">
        <v>28</v>
      </c>
      <c r="F369" s="10">
        <v>4000</v>
      </c>
      <c r="G369" s="10">
        <v>3979.68</v>
      </c>
      <c r="H369">
        <v>5.4649999999999999</v>
      </c>
      <c r="I369" s="11">
        <v>2.78</v>
      </c>
      <c r="K369" s="9">
        <f t="shared" si="15"/>
        <v>11120</v>
      </c>
      <c r="L369" s="12">
        <f t="shared" si="16"/>
        <v>-10740</v>
      </c>
      <c r="M369" s="12">
        <f t="shared" si="17"/>
        <v>-10685.4408</v>
      </c>
      <c r="N369" t="s">
        <v>29</v>
      </c>
      <c r="O369" t="s">
        <v>38</v>
      </c>
      <c r="P369" t="s">
        <v>12</v>
      </c>
      <c r="Q369" t="s">
        <v>27</v>
      </c>
      <c r="R369" t="s">
        <v>28</v>
      </c>
      <c r="S369">
        <v>1</v>
      </c>
      <c r="T369">
        <v>0</v>
      </c>
    </row>
    <row r="370" spans="1:20" x14ac:dyDescent="0.25">
      <c r="A370">
        <v>22849</v>
      </c>
      <c r="B370" s="1">
        <v>36957</v>
      </c>
      <c r="C370" s="1">
        <v>37316</v>
      </c>
      <c r="D370" t="s">
        <v>27</v>
      </c>
      <c r="E370" t="s">
        <v>28</v>
      </c>
      <c r="F370" s="10">
        <v>4000</v>
      </c>
      <c r="G370" s="10">
        <v>3979.68</v>
      </c>
      <c r="H370">
        <v>5.4649999999999999</v>
      </c>
      <c r="I370" s="11">
        <v>2.78</v>
      </c>
      <c r="K370" s="9">
        <f t="shared" si="15"/>
        <v>11120</v>
      </c>
      <c r="L370" s="12">
        <f t="shared" si="16"/>
        <v>-10740</v>
      </c>
      <c r="M370" s="12">
        <f t="shared" si="17"/>
        <v>-10685.4408</v>
      </c>
      <c r="N370" t="s">
        <v>29</v>
      </c>
      <c r="O370" t="s">
        <v>38</v>
      </c>
      <c r="P370" t="s">
        <v>12</v>
      </c>
      <c r="Q370" t="s">
        <v>27</v>
      </c>
      <c r="R370" t="s">
        <v>28</v>
      </c>
      <c r="S370">
        <v>1</v>
      </c>
      <c r="T370">
        <v>0</v>
      </c>
    </row>
    <row r="371" spans="1:20" x14ac:dyDescent="0.25">
      <c r="A371">
        <v>23777</v>
      </c>
      <c r="B371" s="1">
        <v>36969</v>
      </c>
      <c r="C371" s="1">
        <v>37316</v>
      </c>
      <c r="D371" t="s">
        <v>27</v>
      </c>
      <c r="E371" t="s">
        <v>28</v>
      </c>
      <c r="F371" s="10">
        <v>78451</v>
      </c>
      <c r="G371" s="10">
        <v>78052.47</v>
      </c>
      <c r="H371">
        <v>4.9109999999999996</v>
      </c>
      <c r="I371" s="11">
        <v>2.78</v>
      </c>
      <c r="K371" s="9">
        <f t="shared" si="15"/>
        <v>218093.78</v>
      </c>
      <c r="L371" s="12">
        <f t="shared" si="16"/>
        <v>-167179.08099999998</v>
      </c>
      <c r="M371" s="12">
        <f t="shared" si="17"/>
        <v>-166329.81357</v>
      </c>
      <c r="N371" t="s">
        <v>29</v>
      </c>
      <c r="O371" t="s">
        <v>38</v>
      </c>
      <c r="P371" t="s">
        <v>12</v>
      </c>
      <c r="Q371" t="s">
        <v>27</v>
      </c>
      <c r="R371" t="s">
        <v>28</v>
      </c>
      <c r="S371">
        <v>1</v>
      </c>
      <c r="T371">
        <v>0</v>
      </c>
    </row>
    <row r="372" spans="1:20" x14ac:dyDescent="0.25">
      <c r="A372">
        <v>23778</v>
      </c>
      <c r="B372" s="1">
        <v>36969</v>
      </c>
      <c r="C372" s="1">
        <v>37316</v>
      </c>
      <c r="D372" t="s">
        <v>27</v>
      </c>
      <c r="E372" t="s">
        <v>28</v>
      </c>
      <c r="F372" s="10">
        <v>45000</v>
      </c>
      <c r="G372" s="10">
        <v>44771.4</v>
      </c>
      <c r="H372">
        <v>4.9109999999999996</v>
      </c>
      <c r="I372" s="11">
        <v>2.78</v>
      </c>
      <c r="K372" s="9">
        <f t="shared" si="15"/>
        <v>125099.99999999999</v>
      </c>
      <c r="L372" s="12">
        <f t="shared" si="16"/>
        <v>-95894.999999999985</v>
      </c>
      <c r="M372" s="12">
        <f t="shared" si="17"/>
        <v>-95407.853399999993</v>
      </c>
      <c r="N372" t="s">
        <v>29</v>
      </c>
      <c r="O372" t="s">
        <v>38</v>
      </c>
      <c r="P372" t="s">
        <v>12</v>
      </c>
      <c r="Q372" t="s">
        <v>27</v>
      </c>
      <c r="R372" t="s">
        <v>28</v>
      </c>
      <c r="S372">
        <v>1</v>
      </c>
      <c r="T372">
        <v>0</v>
      </c>
    </row>
    <row r="373" spans="1:20" x14ac:dyDescent="0.25">
      <c r="A373">
        <v>23779</v>
      </c>
      <c r="B373" s="1">
        <v>36969</v>
      </c>
      <c r="C373" s="1">
        <v>37316</v>
      </c>
      <c r="D373" t="s">
        <v>27</v>
      </c>
      <c r="E373" t="s">
        <v>28</v>
      </c>
      <c r="F373" s="10">
        <v>1500</v>
      </c>
      <c r="G373" s="10">
        <v>1492.38</v>
      </c>
      <c r="H373">
        <v>4.9109999999999996</v>
      </c>
      <c r="I373" s="11">
        <v>2.78</v>
      </c>
      <c r="K373" s="9">
        <f t="shared" si="15"/>
        <v>4170</v>
      </c>
      <c r="L373" s="12">
        <f t="shared" si="16"/>
        <v>-3196.4999999999995</v>
      </c>
      <c r="M373" s="12">
        <f t="shared" si="17"/>
        <v>-3180.2617799999998</v>
      </c>
      <c r="N373" t="s">
        <v>29</v>
      </c>
      <c r="O373" t="s">
        <v>38</v>
      </c>
      <c r="P373" t="s">
        <v>12</v>
      </c>
      <c r="Q373" t="s">
        <v>27</v>
      </c>
      <c r="R373" t="s">
        <v>28</v>
      </c>
      <c r="S373">
        <v>1</v>
      </c>
      <c r="T373">
        <v>0</v>
      </c>
    </row>
    <row r="374" spans="1:20" x14ac:dyDescent="0.25">
      <c r="A374">
        <v>23780</v>
      </c>
      <c r="B374" s="1">
        <v>36969</v>
      </c>
      <c r="C374" s="1">
        <v>37316</v>
      </c>
      <c r="D374" t="s">
        <v>27</v>
      </c>
      <c r="E374" t="s">
        <v>28</v>
      </c>
      <c r="F374" s="10">
        <v>8500</v>
      </c>
      <c r="G374" s="10">
        <v>8456.82</v>
      </c>
      <c r="H374">
        <v>4.9109999999999996</v>
      </c>
      <c r="I374" s="11">
        <v>2.78</v>
      </c>
      <c r="K374" s="9">
        <f t="shared" si="15"/>
        <v>23630</v>
      </c>
      <c r="L374" s="12">
        <f t="shared" si="16"/>
        <v>-18113.499999999996</v>
      </c>
      <c r="M374" s="12">
        <f t="shared" si="17"/>
        <v>-18021.483419999997</v>
      </c>
      <c r="N374" t="s">
        <v>29</v>
      </c>
      <c r="O374" t="s">
        <v>38</v>
      </c>
      <c r="P374" t="s">
        <v>12</v>
      </c>
      <c r="Q374" t="s">
        <v>27</v>
      </c>
      <c r="R374" t="s">
        <v>28</v>
      </c>
      <c r="S374">
        <v>1</v>
      </c>
      <c r="T374">
        <v>0</v>
      </c>
    </row>
    <row r="375" spans="1:20" x14ac:dyDescent="0.25">
      <c r="A375">
        <v>23782</v>
      </c>
      <c r="B375" s="1">
        <v>36969</v>
      </c>
      <c r="C375" s="1">
        <v>37316</v>
      </c>
      <c r="D375" t="s">
        <v>27</v>
      </c>
      <c r="E375" t="s">
        <v>28</v>
      </c>
      <c r="F375" s="10">
        <v>3000</v>
      </c>
      <c r="G375" s="10">
        <v>2984.76</v>
      </c>
      <c r="H375">
        <v>4.9109999999999996</v>
      </c>
      <c r="I375" s="11">
        <v>2.78</v>
      </c>
      <c r="K375" s="9">
        <f t="shared" si="15"/>
        <v>8340</v>
      </c>
      <c r="L375" s="12">
        <f t="shared" si="16"/>
        <v>-6392.9999999999991</v>
      </c>
      <c r="M375" s="12">
        <f t="shared" si="17"/>
        <v>-6360.5235599999996</v>
      </c>
      <c r="N375" t="s">
        <v>29</v>
      </c>
      <c r="O375" t="s">
        <v>38</v>
      </c>
      <c r="P375" t="s">
        <v>12</v>
      </c>
      <c r="Q375" t="s">
        <v>27</v>
      </c>
      <c r="R375" t="s">
        <v>28</v>
      </c>
      <c r="S375">
        <v>1</v>
      </c>
      <c r="T375">
        <v>0</v>
      </c>
    </row>
    <row r="376" spans="1:20" x14ac:dyDescent="0.25">
      <c r="A376">
        <v>23793</v>
      </c>
      <c r="B376" s="1">
        <v>36969</v>
      </c>
      <c r="C376" s="1">
        <v>37316</v>
      </c>
      <c r="D376" t="s">
        <v>27</v>
      </c>
      <c r="E376" t="s">
        <v>28</v>
      </c>
      <c r="F376" s="10">
        <v>4501</v>
      </c>
      <c r="G376" s="10">
        <v>4478.13</v>
      </c>
      <c r="H376">
        <v>4.9950000000000001</v>
      </c>
      <c r="I376" s="11">
        <v>2.78</v>
      </c>
      <c r="K376" s="9">
        <f t="shared" si="15"/>
        <v>12512.779999999999</v>
      </c>
      <c r="L376" s="12">
        <f t="shared" si="16"/>
        <v>-9969.715000000002</v>
      </c>
      <c r="M376" s="12">
        <f t="shared" si="17"/>
        <v>-9919.0579500000022</v>
      </c>
      <c r="N376" t="s">
        <v>29</v>
      </c>
      <c r="O376" t="s">
        <v>38</v>
      </c>
      <c r="P376" t="s">
        <v>12</v>
      </c>
      <c r="Q376" t="s">
        <v>27</v>
      </c>
      <c r="R376" t="s">
        <v>28</v>
      </c>
      <c r="S376">
        <v>1</v>
      </c>
      <c r="T376">
        <v>0</v>
      </c>
    </row>
    <row r="377" spans="1:20" x14ac:dyDescent="0.25">
      <c r="A377">
        <v>23916</v>
      </c>
      <c r="B377" s="1">
        <v>36980</v>
      </c>
      <c r="C377" s="1">
        <v>37316</v>
      </c>
      <c r="D377" t="s">
        <v>27</v>
      </c>
      <c r="E377" t="s">
        <v>28</v>
      </c>
      <c r="F377" s="10">
        <v>15273</v>
      </c>
      <c r="G377" s="10">
        <v>15195.41</v>
      </c>
      <c r="H377">
        <v>5.1210000000000004</v>
      </c>
      <c r="I377" s="11">
        <v>2.78</v>
      </c>
      <c r="K377" s="9">
        <f t="shared" si="15"/>
        <v>42458.939999999995</v>
      </c>
      <c r="L377" s="12">
        <f t="shared" si="16"/>
        <v>-35754.093000000008</v>
      </c>
      <c r="M377" s="12">
        <f t="shared" si="17"/>
        <v>-35572.45481000001</v>
      </c>
      <c r="N377" t="s">
        <v>29</v>
      </c>
      <c r="O377" t="s">
        <v>38</v>
      </c>
      <c r="P377" t="s">
        <v>12</v>
      </c>
      <c r="Q377" t="s">
        <v>27</v>
      </c>
      <c r="R377" t="s">
        <v>28</v>
      </c>
      <c r="S377">
        <v>1</v>
      </c>
      <c r="T377">
        <v>0</v>
      </c>
    </row>
    <row r="378" spans="1:20" x14ac:dyDescent="0.25">
      <c r="A378">
        <v>23920</v>
      </c>
      <c r="B378" s="1">
        <v>36980</v>
      </c>
      <c r="C378" s="1">
        <v>37316</v>
      </c>
      <c r="D378" t="s">
        <v>27</v>
      </c>
      <c r="E378" t="s">
        <v>28</v>
      </c>
      <c r="F378" s="10">
        <v>74229</v>
      </c>
      <c r="G378" s="10">
        <v>73851.92</v>
      </c>
      <c r="H378">
        <v>5.0590000000000002</v>
      </c>
      <c r="I378" s="11">
        <v>2.78</v>
      </c>
      <c r="K378" s="9">
        <f t="shared" si="15"/>
        <v>206356.62</v>
      </c>
      <c r="L378" s="12">
        <f t="shared" si="16"/>
        <v>-169167.89100000003</v>
      </c>
      <c r="M378" s="12">
        <f t="shared" si="17"/>
        <v>-168308.52568000002</v>
      </c>
      <c r="N378" t="s">
        <v>29</v>
      </c>
      <c r="O378" t="s">
        <v>38</v>
      </c>
      <c r="P378" t="s">
        <v>12</v>
      </c>
      <c r="Q378" t="s">
        <v>27</v>
      </c>
      <c r="R378" t="s">
        <v>28</v>
      </c>
      <c r="S378">
        <v>1</v>
      </c>
      <c r="T378">
        <v>0</v>
      </c>
    </row>
    <row r="379" spans="1:20" x14ac:dyDescent="0.25">
      <c r="A379">
        <v>23926</v>
      </c>
      <c r="B379" s="1">
        <v>36980</v>
      </c>
      <c r="C379" s="1">
        <v>37316</v>
      </c>
      <c r="D379" t="s">
        <v>27</v>
      </c>
      <c r="E379" t="s">
        <v>28</v>
      </c>
      <c r="F379" s="10">
        <v>21672</v>
      </c>
      <c r="G379" s="10">
        <v>21561.91</v>
      </c>
      <c r="H379">
        <v>5.07</v>
      </c>
      <c r="I379" s="11">
        <v>2.78</v>
      </c>
      <c r="K379" s="9">
        <f t="shared" si="15"/>
        <v>60248.159999999996</v>
      </c>
      <c r="L379" s="12">
        <f t="shared" si="16"/>
        <v>-49628.880000000012</v>
      </c>
      <c r="M379" s="12">
        <f t="shared" si="17"/>
        <v>-49376.773900000007</v>
      </c>
      <c r="N379" t="s">
        <v>29</v>
      </c>
      <c r="O379" t="s">
        <v>38</v>
      </c>
      <c r="P379" t="s">
        <v>12</v>
      </c>
      <c r="Q379" t="s">
        <v>27</v>
      </c>
      <c r="R379" t="s">
        <v>28</v>
      </c>
      <c r="S379">
        <v>1</v>
      </c>
      <c r="T379">
        <v>0</v>
      </c>
    </row>
    <row r="380" spans="1:20" x14ac:dyDescent="0.25">
      <c r="A380">
        <v>23929</v>
      </c>
      <c r="B380" s="1">
        <v>36980</v>
      </c>
      <c r="C380" s="1">
        <v>37316</v>
      </c>
      <c r="D380" t="s">
        <v>27</v>
      </c>
      <c r="E380" t="s">
        <v>28</v>
      </c>
      <c r="F380" s="10">
        <v>25000</v>
      </c>
      <c r="G380" s="10">
        <v>24873</v>
      </c>
      <c r="H380">
        <v>5.07</v>
      </c>
      <c r="I380" s="11">
        <v>2.78</v>
      </c>
      <c r="K380" s="9">
        <f t="shared" si="15"/>
        <v>69500</v>
      </c>
      <c r="L380" s="12">
        <f t="shared" si="16"/>
        <v>-57250.000000000015</v>
      </c>
      <c r="M380" s="12">
        <f t="shared" si="17"/>
        <v>-56959.170000000013</v>
      </c>
      <c r="N380" t="s">
        <v>29</v>
      </c>
      <c r="O380" t="s">
        <v>38</v>
      </c>
      <c r="P380" t="s">
        <v>12</v>
      </c>
      <c r="Q380" t="s">
        <v>27</v>
      </c>
      <c r="R380" t="s">
        <v>28</v>
      </c>
      <c r="S380">
        <v>1</v>
      </c>
      <c r="T380">
        <v>0</v>
      </c>
    </row>
    <row r="381" spans="1:20" x14ac:dyDescent="0.25">
      <c r="A381">
        <v>23930</v>
      </c>
      <c r="B381" s="1">
        <v>36980</v>
      </c>
      <c r="C381" s="1">
        <v>37316</v>
      </c>
      <c r="D381" t="s">
        <v>27</v>
      </c>
      <c r="E381" t="s">
        <v>28</v>
      </c>
      <c r="F381" s="10">
        <v>18932</v>
      </c>
      <c r="G381" s="10">
        <v>18835.830000000002</v>
      </c>
      <c r="H381">
        <v>5.12</v>
      </c>
      <c r="I381" s="11">
        <v>2.78</v>
      </c>
      <c r="K381" s="9">
        <f t="shared" si="15"/>
        <v>52630.96</v>
      </c>
      <c r="L381" s="12">
        <f t="shared" si="16"/>
        <v>-44300.880000000005</v>
      </c>
      <c r="M381" s="12">
        <f t="shared" si="17"/>
        <v>-44075.842200000006</v>
      </c>
      <c r="N381" t="s">
        <v>29</v>
      </c>
      <c r="O381" t="s">
        <v>38</v>
      </c>
      <c r="P381" t="s">
        <v>12</v>
      </c>
      <c r="Q381" t="s">
        <v>27</v>
      </c>
      <c r="R381" t="s">
        <v>28</v>
      </c>
      <c r="S381">
        <v>1</v>
      </c>
      <c r="T381">
        <v>0</v>
      </c>
    </row>
    <row r="382" spans="1:20" x14ac:dyDescent="0.25">
      <c r="A382">
        <v>23933</v>
      </c>
      <c r="B382" s="1">
        <v>36980</v>
      </c>
      <c r="C382" s="1">
        <v>37316</v>
      </c>
      <c r="D382" t="s">
        <v>27</v>
      </c>
      <c r="E382" t="s">
        <v>28</v>
      </c>
      <c r="F382" s="10">
        <v>25000</v>
      </c>
      <c r="G382" s="10">
        <v>24873</v>
      </c>
      <c r="H382">
        <v>5.07</v>
      </c>
      <c r="I382" s="11">
        <v>2.78</v>
      </c>
      <c r="K382" s="9">
        <f t="shared" si="15"/>
        <v>69500</v>
      </c>
      <c r="L382" s="12">
        <f t="shared" si="16"/>
        <v>-57250.000000000015</v>
      </c>
      <c r="M382" s="12">
        <f t="shared" si="17"/>
        <v>-56959.170000000013</v>
      </c>
      <c r="N382" t="s">
        <v>29</v>
      </c>
      <c r="O382" t="s">
        <v>38</v>
      </c>
      <c r="P382" t="s">
        <v>12</v>
      </c>
      <c r="Q382" t="s">
        <v>27</v>
      </c>
      <c r="R382" t="s">
        <v>28</v>
      </c>
      <c r="S382">
        <v>1</v>
      </c>
      <c r="T382">
        <v>0</v>
      </c>
    </row>
    <row r="383" spans="1:20" x14ac:dyDescent="0.25">
      <c r="A383">
        <v>24140</v>
      </c>
      <c r="B383" s="1">
        <v>36992</v>
      </c>
      <c r="C383" s="1">
        <v>37316</v>
      </c>
      <c r="D383" t="s">
        <v>27</v>
      </c>
      <c r="E383" t="s">
        <v>28</v>
      </c>
      <c r="F383" s="10">
        <v>60000</v>
      </c>
      <c r="G383" s="10">
        <v>59695.199999999997</v>
      </c>
      <c r="H383">
        <v>5.37</v>
      </c>
      <c r="I383" s="11">
        <v>2.78</v>
      </c>
      <c r="K383" s="9">
        <f t="shared" si="15"/>
        <v>166800</v>
      </c>
      <c r="L383" s="12">
        <f t="shared" si="16"/>
        <v>-155400.00000000003</v>
      </c>
      <c r="M383" s="12">
        <f t="shared" si="17"/>
        <v>-154610.568</v>
      </c>
      <c r="N383" t="s">
        <v>29</v>
      </c>
      <c r="O383" t="s">
        <v>38</v>
      </c>
      <c r="P383" t="s">
        <v>12</v>
      </c>
      <c r="Q383" t="s">
        <v>27</v>
      </c>
      <c r="R383" t="s">
        <v>28</v>
      </c>
      <c r="S383">
        <v>1</v>
      </c>
      <c r="T383">
        <v>0</v>
      </c>
    </row>
    <row r="384" spans="1:20" x14ac:dyDescent="0.25">
      <c r="A384">
        <v>24141</v>
      </c>
      <c r="B384" s="1">
        <v>36992</v>
      </c>
      <c r="C384" s="1">
        <v>37316</v>
      </c>
      <c r="D384" t="s">
        <v>27</v>
      </c>
      <c r="E384" t="s">
        <v>28</v>
      </c>
      <c r="F384" s="10">
        <v>7653</v>
      </c>
      <c r="G384" s="10">
        <v>7614.12</v>
      </c>
      <c r="H384">
        <v>5.37</v>
      </c>
      <c r="I384" s="11">
        <v>2.78</v>
      </c>
      <c r="K384" s="9">
        <f t="shared" si="15"/>
        <v>21275.34</v>
      </c>
      <c r="L384" s="12">
        <f t="shared" si="16"/>
        <v>-19821.270000000004</v>
      </c>
      <c r="M384" s="12">
        <f t="shared" si="17"/>
        <v>-19720.570800000001</v>
      </c>
      <c r="N384" t="s">
        <v>29</v>
      </c>
      <c r="O384" t="s">
        <v>38</v>
      </c>
      <c r="P384" t="s">
        <v>12</v>
      </c>
      <c r="Q384" t="s">
        <v>27</v>
      </c>
      <c r="R384" t="s">
        <v>28</v>
      </c>
      <c r="S384">
        <v>1</v>
      </c>
      <c r="T384">
        <v>0</v>
      </c>
    </row>
    <row r="385" spans="1:20" x14ac:dyDescent="0.25">
      <c r="A385">
        <v>24148</v>
      </c>
      <c r="B385" s="1">
        <v>36993</v>
      </c>
      <c r="C385" s="1">
        <v>37316</v>
      </c>
      <c r="D385" t="s">
        <v>27</v>
      </c>
      <c r="E385" t="s">
        <v>28</v>
      </c>
      <c r="F385" s="10">
        <v>6000</v>
      </c>
      <c r="G385" s="10">
        <v>5969.52</v>
      </c>
      <c r="H385">
        <v>5.3178000000000001</v>
      </c>
      <c r="I385" s="11">
        <v>2.78</v>
      </c>
      <c r="K385" s="9">
        <f t="shared" si="15"/>
        <v>16680</v>
      </c>
      <c r="L385" s="12">
        <f t="shared" si="16"/>
        <v>-15226.800000000001</v>
      </c>
      <c r="M385" s="12">
        <f t="shared" si="17"/>
        <v>-15149.447856000003</v>
      </c>
      <c r="N385" t="s">
        <v>29</v>
      </c>
      <c r="O385" t="s">
        <v>38</v>
      </c>
      <c r="P385" t="s">
        <v>12</v>
      </c>
      <c r="Q385" t="s">
        <v>27</v>
      </c>
      <c r="R385" t="s">
        <v>28</v>
      </c>
      <c r="S385">
        <v>1</v>
      </c>
      <c r="T385">
        <v>0</v>
      </c>
    </row>
    <row r="386" spans="1:20" x14ac:dyDescent="0.25">
      <c r="A386">
        <v>24151</v>
      </c>
      <c r="B386" s="1">
        <v>36993</v>
      </c>
      <c r="C386" s="1">
        <v>37316</v>
      </c>
      <c r="D386" t="s">
        <v>27</v>
      </c>
      <c r="E386" t="s">
        <v>28</v>
      </c>
      <c r="F386" s="10">
        <v>5000</v>
      </c>
      <c r="G386" s="10">
        <v>4974.6000000000004</v>
      </c>
      <c r="H386">
        <v>5.3179999999999996</v>
      </c>
      <c r="I386" s="11">
        <v>2.78</v>
      </c>
      <c r="K386" s="9">
        <f t="shared" ref="K386:K449" si="18">F386*I386</f>
        <v>13899.999999999998</v>
      </c>
      <c r="L386" s="12">
        <f t="shared" ref="L386:L449" si="19">(+I386-H386)*F386</f>
        <v>-12689.999999999998</v>
      </c>
      <c r="M386" s="12">
        <f t="shared" ref="M386:M449" si="20">(+I386-H386)*G386</f>
        <v>-12625.534799999999</v>
      </c>
      <c r="N386" t="s">
        <v>29</v>
      </c>
      <c r="O386" t="s">
        <v>38</v>
      </c>
      <c r="P386" t="s">
        <v>12</v>
      </c>
      <c r="Q386" t="s">
        <v>27</v>
      </c>
      <c r="R386" t="s">
        <v>28</v>
      </c>
      <c r="S386">
        <v>1</v>
      </c>
      <c r="T386">
        <v>0</v>
      </c>
    </row>
    <row r="387" spans="1:20" x14ac:dyDescent="0.25">
      <c r="A387">
        <v>24152</v>
      </c>
      <c r="B387" s="1">
        <v>36993</v>
      </c>
      <c r="C387" s="1">
        <v>37316</v>
      </c>
      <c r="D387" t="s">
        <v>27</v>
      </c>
      <c r="E387" t="s">
        <v>28</v>
      </c>
      <c r="F387" s="10">
        <v>5879</v>
      </c>
      <c r="G387" s="10">
        <v>5849.13</v>
      </c>
      <c r="H387">
        <v>5.3178000000000001</v>
      </c>
      <c r="I387" s="11">
        <v>2.78</v>
      </c>
      <c r="K387" s="9">
        <f t="shared" si="18"/>
        <v>16343.619999999999</v>
      </c>
      <c r="L387" s="12">
        <f t="shared" si="19"/>
        <v>-14919.726200000001</v>
      </c>
      <c r="M387" s="12">
        <f t="shared" si="20"/>
        <v>-14843.922114000003</v>
      </c>
      <c r="N387" t="s">
        <v>29</v>
      </c>
      <c r="O387" t="s">
        <v>38</v>
      </c>
      <c r="P387" t="s">
        <v>12</v>
      </c>
      <c r="Q387" t="s">
        <v>27</v>
      </c>
      <c r="R387" t="s">
        <v>28</v>
      </c>
      <c r="S387">
        <v>1</v>
      </c>
      <c r="T387">
        <v>0</v>
      </c>
    </row>
    <row r="388" spans="1:20" x14ac:dyDescent="0.25">
      <c r="A388">
        <v>24153</v>
      </c>
      <c r="B388" s="1">
        <v>36993</v>
      </c>
      <c r="C388" s="1">
        <v>37316</v>
      </c>
      <c r="D388" t="s">
        <v>27</v>
      </c>
      <c r="E388" t="s">
        <v>28</v>
      </c>
      <c r="F388" s="10">
        <v>13000</v>
      </c>
      <c r="G388" s="10">
        <v>12933.96</v>
      </c>
      <c r="H388">
        <v>5.3178000000000001</v>
      </c>
      <c r="I388" s="11">
        <v>2.78</v>
      </c>
      <c r="K388" s="9">
        <f t="shared" si="18"/>
        <v>36140</v>
      </c>
      <c r="L388" s="12">
        <f t="shared" si="19"/>
        <v>-32991.4</v>
      </c>
      <c r="M388" s="12">
        <f t="shared" si="20"/>
        <v>-32823.803688</v>
      </c>
      <c r="N388" t="s">
        <v>29</v>
      </c>
      <c r="O388" t="s">
        <v>38</v>
      </c>
      <c r="P388" t="s">
        <v>12</v>
      </c>
      <c r="Q388" t="s">
        <v>27</v>
      </c>
      <c r="R388" t="s">
        <v>28</v>
      </c>
      <c r="S388">
        <v>1</v>
      </c>
      <c r="T388">
        <v>0</v>
      </c>
    </row>
    <row r="389" spans="1:20" x14ac:dyDescent="0.25">
      <c r="A389">
        <v>24193</v>
      </c>
      <c r="B389" s="1">
        <v>36998</v>
      </c>
      <c r="C389" s="1">
        <v>37316</v>
      </c>
      <c r="D389" t="s">
        <v>27</v>
      </c>
      <c r="E389" t="s">
        <v>28</v>
      </c>
      <c r="F389" s="10">
        <v>79520</v>
      </c>
      <c r="G389" s="10">
        <v>79116.039999999994</v>
      </c>
      <c r="H389">
        <v>5.4359999999999999</v>
      </c>
      <c r="I389" s="11">
        <v>2.78</v>
      </c>
      <c r="K389" s="9">
        <f t="shared" si="18"/>
        <v>221065.59999999998</v>
      </c>
      <c r="L389" s="12">
        <f t="shared" si="19"/>
        <v>-211205.12000000002</v>
      </c>
      <c r="M389" s="12">
        <f t="shared" si="20"/>
        <v>-210132.20223999998</v>
      </c>
      <c r="N389" t="s">
        <v>29</v>
      </c>
      <c r="O389" t="s">
        <v>38</v>
      </c>
      <c r="P389" t="s">
        <v>12</v>
      </c>
      <c r="Q389" t="s">
        <v>27</v>
      </c>
      <c r="R389" t="s">
        <v>28</v>
      </c>
      <c r="S389">
        <v>1</v>
      </c>
      <c r="T389">
        <v>0</v>
      </c>
    </row>
    <row r="390" spans="1:20" x14ac:dyDescent="0.25">
      <c r="A390">
        <v>24224</v>
      </c>
      <c r="B390" s="1">
        <v>36999</v>
      </c>
      <c r="C390" s="1">
        <v>37316</v>
      </c>
      <c r="D390" t="s">
        <v>27</v>
      </c>
      <c r="E390" t="s">
        <v>28</v>
      </c>
      <c r="F390" s="10">
        <v>66019</v>
      </c>
      <c r="G390" s="10">
        <v>65683.62</v>
      </c>
      <c r="H390">
        <v>5.2160000000000002</v>
      </c>
      <c r="I390" s="11">
        <v>2.78</v>
      </c>
      <c r="K390" s="9">
        <f t="shared" si="18"/>
        <v>183532.81999999998</v>
      </c>
      <c r="L390" s="12">
        <f t="shared" si="19"/>
        <v>-160822.28400000001</v>
      </c>
      <c r="M390" s="12">
        <f t="shared" si="20"/>
        <v>-160005.29832</v>
      </c>
      <c r="N390" t="s">
        <v>29</v>
      </c>
      <c r="O390" t="s">
        <v>38</v>
      </c>
      <c r="P390" t="s">
        <v>12</v>
      </c>
      <c r="Q390" t="s">
        <v>27</v>
      </c>
      <c r="R390" t="s">
        <v>28</v>
      </c>
      <c r="S390">
        <v>1</v>
      </c>
      <c r="T390">
        <v>0</v>
      </c>
    </row>
    <row r="391" spans="1:20" x14ac:dyDescent="0.25">
      <c r="A391">
        <v>24448</v>
      </c>
      <c r="B391" s="1">
        <v>37007</v>
      </c>
      <c r="C391" s="1">
        <v>37316</v>
      </c>
      <c r="D391" t="s">
        <v>27</v>
      </c>
      <c r="E391" t="s">
        <v>28</v>
      </c>
      <c r="F391" s="10">
        <v>60000</v>
      </c>
      <c r="G391" s="10">
        <v>59695.199999999997</v>
      </c>
      <c r="H391">
        <v>5.37</v>
      </c>
      <c r="I391" s="11">
        <v>2.78</v>
      </c>
      <c r="K391" s="9">
        <f t="shared" si="18"/>
        <v>166800</v>
      </c>
      <c r="L391" s="12">
        <f t="shared" si="19"/>
        <v>-155400.00000000003</v>
      </c>
      <c r="M391" s="12">
        <f t="shared" si="20"/>
        <v>-154610.568</v>
      </c>
      <c r="N391" t="s">
        <v>29</v>
      </c>
      <c r="O391" t="s">
        <v>38</v>
      </c>
      <c r="P391" t="s">
        <v>12</v>
      </c>
      <c r="Q391" t="s">
        <v>27</v>
      </c>
      <c r="R391" t="s">
        <v>28</v>
      </c>
      <c r="S391">
        <v>1</v>
      </c>
      <c r="T391">
        <v>0</v>
      </c>
    </row>
    <row r="392" spans="1:20" x14ac:dyDescent="0.25">
      <c r="A392">
        <v>24454</v>
      </c>
      <c r="B392" s="1">
        <v>37007</v>
      </c>
      <c r="C392" s="1">
        <v>37316</v>
      </c>
      <c r="D392" t="s">
        <v>27</v>
      </c>
      <c r="E392" t="s">
        <v>28</v>
      </c>
      <c r="F392" s="10">
        <v>440</v>
      </c>
      <c r="G392" s="10">
        <v>437.76</v>
      </c>
      <c r="H392">
        <v>5.0730000000000004</v>
      </c>
      <c r="I392" s="11">
        <v>2.78</v>
      </c>
      <c r="K392" s="9">
        <f t="shared" si="18"/>
        <v>1223.1999999999998</v>
      </c>
      <c r="L392" s="12">
        <f t="shared" si="19"/>
        <v>-1008.9200000000003</v>
      </c>
      <c r="M392" s="12">
        <f t="shared" si="20"/>
        <v>-1003.7836800000002</v>
      </c>
      <c r="N392" t="s">
        <v>29</v>
      </c>
      <c r="O392" t="s">
        <v>38</v>
      </c>
      <c r="P392" t="s">
        <v>12</v>
      </c>
      <c r="Q392" t="s">
        <v>27</v>
      </c>
      <c r="R392" t="s">
        <v>28</v>
      </c>
      <c r="S392">
        <v>1</v>
      </c>
      <c r="T392">
        <v>0</v>
      </c>
    </row>
    <row r="393" spans="1:20" x14ac:dyDescent="0.25">
      <c r="A393">
        <v>24748</v>
      </c>
      <c r="B393" s="1">
        <v>37028</v>
      </c>
      <c r="C393" s="1">
        <v>37316</v>
      </c>
      <c r="D393" t="s">
        <v>27</v>
      </c>
      <c r="E393" t="s">
        <v>28</v>
      </c>
      <c r="F393" s="10">
        <v>124774</v>
      </c>
      <c r="G393" s="10">
        <v>124140.15</v>
      </c>
      <c r="H393">
        <v>4.6230000000000002</v>
      </c>
      <c r="I393" s="11">
        <v>2.78</v>
      </c>
      <c r="K393" s="9">
        <f t="shared" si="18"/>
        <v>346871.72</v>
      </c>
      <c r="L393" s="12">
        <f t="shared" si="19"/>
        <v>-229958.48200000005</v>
      </c>
      <c r="M393" s="12">
        <f t="shared" si="20"/>
        <v>-228790.29645000005</v>
      </c>
      <c r="N393" t="s">
        <v>29</v>
      </c>
      <c r="O393" t="s">
        <v>38</v>
      </c>
      <c r="P393" t="s">
        <v>12</v>
      </c>
      <c r="Q393" t="s">
        <v>27</v>
      </c>
      <c r="R393" t="s">
        <v>28</v>
      </c>
      <c r="S393">
        <v>1</v>
      </c>
      <c r="T393">
        <v>0</v>
      </c>
    </row>
    <row r="394" spans="1:20" x14ac:dyDescent="0.25">
      <c r="A394">
        <v>24869</v>
      </c>
      <c r="B394" s="1">
        <v>37035</v>
      </c>
      <c r="C394" s="1">
        <v>37316</v>
      </c>
      <c r="D394" t="s">
        <v>27</v>
      </c>
      <c r="E394" t="s">
        <v>28</v>
      </c>
      <c r="F394" s="10">
        <v>35500</v>
      </c>
      <c r="G394" s="10">
        <v>35319.660000000003</v>
      </c>
      <c r="H394">
        <v>4.5377999999999998</v>
      </c>
      <c r="I394" s="11">
        <v>2.78</v>
      </c>
      <c r="K394" s="9">
        <f t="shared" si="18"/>
        <v>98690</v>
      </c>
      <c r="L394" s="12">
        <f t="shared" si="19"/>
        <v>-62401.9</v>
      </c>
      <c r="M394" s="12">
        <f t="shared" si="20"/>
        <v>-62084.89834800001</v>
      </c>
      <c r="N394" t="s">
        <v>29</v>
      </c>
      <c r="O394" t="s">
        <v>38</v>
      </c>
      <c r="P394" t="s">
        <v>12</v>
      </c>
      <c r="Q394" t="s">
        <v>27</v>
      </c>
      <c r="R394" t="s">
        <v>28</v>
      </c>
      <c r="S394">
        <v>1</v>
      </c>
      <c r="T394">
        <v>0</v>
      </c>
    </row>
    <row r="395" spans="1:20" x14ac:dyDescent="0.25">
      <c r="A395">
        <v>24870</v>
      </c>
      <c r="B395" s="1">
        <v>37035</v>
      </c>
      <c r="C395" s="1">
        <v>37316</v>
      </c>
      <c r="D395" t="s">
        <v>27</v>
      </c>
      <c r="E395" t="s">
        <v>28</v>
      </c>
      <c r="F395" s="10">
        <v>73561</v>
      </c>
      <c r="G395" s="10">
        <v>73187.31</v>
      </c>
      <c r="H395">
        <v>4.5377999999999998</v>
      </c>
      <c r="I395" s="11">
        <v>2.78</v>
      </c>
      <c r="K395" s="9">
        <f t="shared" si="18"/>
        <v>204499.58</v>
      </c>
      <c r="L395" s="12">
        <f t="shared" si="19"/>
        <v>-129305.5258</v>
      </c>
      <c r="M395" s="12">
        <f t="shared" si="20"/>
        <v>-128648.65351799999</v>
      </c>
      <c r="N395" t="s">
        <v>29</v>
      </c>
      <c r="O395" t="s">
        <v>38</v>
      </c>
      <c r="P395" t="s">
        <v>12</v>
      </c>
      <c r="Q395" t="s">
        <v>27</v>
      </c>
      <c r="R395" t="s">
        <v>28</v>
      </c>
      <c r="S395">
        <v>1</v>
      </c>
      <c r="T395">
        <v>0</v>
      </c>
    </row>
    <row r="396" spans="1:20" x14ac:dyDescent="0.25">
      <c r="A396">
        <v>25038</v>
      </c>
      <c r="B396" s="1">
        <v>37046</v>
      </c>
      <c r="C396" s="1">
        <v>37316</v>
      </c>
      <c r="D396" t="s">
        <v>27</v>
      </c>
      <c r="E396" t="s">
        <v>28</v>
      </c>
      <c r="F396" s="10">
        <v>35714</v>
      </c>
      <c r="G396" s="10">
        <v>35532.57</v>
      </c>
      <c r="H396">
        <v>4.3339999999999996</v>
      </c>
      <c r="I396" s="11">
        <v>2.78</v>
      </c>
      <c r="K396" s="9">
        <f t="shared" si="18"/>
        <v>99284.92</v>
      </c>
      <c r="L396" s="12">
        <f t="shared" si="19"/>
        <v>-55499.555999999997</v>
      </c>
      <c r="M396" s="12">
        <f t="shared" si="20"/>
        <v>-55217.613779999992</v>
      </c>
      <c r="N396" t="s">
        <v>29</v>
      </c>
      <c r="O396" t="s">
        <v>38</v>
      </c>
      <c r="P396" t="s">
        <v>12</v>
      </c>
      <c r="Q396" t="s">
        <v>27</v>
      </c>
      <c r="R396" t="s">
        <v>28</v>
      </c>
      <c r="S396">
        <v>1</v>
      </c>
      <c r="T396">
        <v>0</v>
      </c>
    </row>
    <row r="397" spans="1:20" x14ac:dyDescent="0.25">
      <c r="A397">
        <v>25040</v>
      </c>
      <c r="B397" s="1">
        <v>37047</v>
      </c>
      <c r="C397" s="1">
        <v>37316</v>
      </c>
      <c r="D397" t="s">
        <v>27</v>
      </c>
      <c r="E397" t="s">
        <v>28</v>
      </c>
      <c r="F397" s="10">
        <v>18033</v>
      </c>
      <c r="G397" s="10">
        <v>17941.39</v>
      </c>
      <c r="H397">
        <v>4.96</v>
      </c>
      <c r="I397" s="11">
        <v>2.78</v>
      </c>
      <c r="K397" s="9">
        <f t="shared" si="18"/>
        <v>50131.74</v>
      </c>
      <c r="L397" s="12">
        <f t="shared" si="19"/>
        <v>-39311.94</v>
      </c>
      <c r="M397" s="12">
        <f t="shared" si="20"/>
        <v>-39112.230199999998</v>
      </c>
      <c r="N397" t="s">
        <v>29</v>
      </c>
      <c r="O397" t="s">
        <v>38</v>
      </c>
      <c r="P397" t="s">
        <v>12</v>
      </c>
      <c r="Q397" t="s">
        <v>27</v>
      </c>
      <c r="R397" t="s">
        <v>28</v>
      </c>
      <c r="S397">
        <v>1</v>
      </c>
      <c r="T397">
        <v>0</v>
      </c>
    </row>
    <row r="398" spans="1:20" x14ac:dyDescent="0.25">
      <c r="A398">
        <v>25059</v>
      </c>
      <c r="B398" s="1">
        <v>37048</v>
      </c>
      <c r="C398" s="1">
        <v>37316</v>
      </c>
      <c r="D398" t="s">
        <v>27</v>
      </c>
      <c r="E398" t="s">
        <v>28</v>
      </c>
      <c r="F398" s="10">
        <v>121334</v>
      </c>
      <c r="G398" s="10">
        <v>120717.62</v>
      </c>
      <c r="H398">
        <v>4.5830000000000002</v>
      </c>
      <c r="I398" s="11">
        <v>2.78</v>
      </c>
      <c r="K398" s="9">
        <f t="shared" si="18"/>
        <v>337308.51999999996</v>
      </c>
      <c r="L398" s="12">
        <f t="shared" si="19"/>
        <v>-218765.20200000005</v>
      </c>
      <c r="M398" s="12">
        <f t="shared" si="20"/>
        <v>-217653.86886000005</v>
      </c>
      <c r="N398" t="s">
        <v>29</v>
      </c>
      <c r="O398" t="s">
        <v>38</v>
      </c>
      <c r="P398" t="s">
        <v>12</v>
      </c>
      <c r="Q398" t="s">
        <v>27</v>
      </c>
      <c r="R398" t="s">
        <v>28</v>
      </c>
      <c r="S398">
        <v>1</v>
      </c>
      <c r="T398">
        <v>0</v>
      </c>
    </row>
    <row r="399" spans="1:20" x14ac:dyDescent="0.25">
      <c r="A399">
        <v>25068</v>
      </c>
      <c r="B399" s="1">
        <v>37048</v>
      </c>
      <c r="C399" s="1">
        <v>37316</v>
      </c>
      <c r="D399" t="s">
        <v>27</v>
      </c>
      <c r="E399" t="s">
        <v>28</v>
      </c>
      <c r="F399" s="10">
        <v>46298</v>
      </c>
      <c r="G399" s="10">
        <v>46062.81</v>
      </c>
      <c r="H399">
        <v>4.0549999999999997</v>
      </c>
      <c r="I399" s="11">
        <v>2.78</v>
      </c>
      <c r="K399" s="9">
        <f t="shared" si="18"/>
        <v>128708.43999999999</v>
      </c>
      <c r="L399" s="12">
        <f t="shared" si="19"/>
        <v>-59029.95</v>
      </c>
      <c r="M399" s="12">
        <f t="shared" si="20"/>
        <v>-58730.082749999994</v>
      </c>
      <c r="N399" t="s">
        <v>29</v>
      </c>
      <c r="O399" t="s">
        <v>38</v>
      </c>
      <c r="P399" t="s">
        <v>12</v>
      </c>
      <c r="Q399" t="s">
        <v>27</v>
      </c>
      <c r="R399" t="s">
        <v>28</v>
      </c>
      <c r="S399">
        <v>1</v>
      </c>
      <c r="T399">
        <v>0</v>
      </c>
    </row>
    <row r="400" spans="1:20" x14ac:dyDescent="0.25">
      <c r="A400">
        <v>25071</v>
      </c>
      <c r="B400" s="1">
        <v>37048</v>
      </c>
      <c r="C400" s="1">
        <v>37316</v>
      </c>
      <c r="D400" t="s">
        <v>27</v>
      </c>
      <c r="E400" t="s">
        <v>28</v>
      </c>
      <c r="F400" s="10">
        <v>42275</v>
      </c>
      <c r="G400" s="10">
        <v>42060.24</v>
      </c>
      <c r="H400">
        <v>4.9550000000000001</v>
      </c>
      <c r="I400" s="11">
        <v>2.78</v>
      </c>
      <c r="K400" s="9">
        <f t="shared" si="18"/>
        <v>117524.49999999999</v>
      </c>
      <c r="L400" s="12">
        <f t="shared" si="19"/>
        <v>-91948.125000000015</v>
      </c>
      <c r="M400" s="12">
        <f t="shared" si="20"/>
        <v>-91481.022000000012</v>
      </c>
      <c r="N400" t="s">
        <v>29</v>
      </c>
      <c r="O400" t="s">
        <v>38</v>
      </c>
      <c r="P400" t="s">
        <v>12</v>
      </c>
      <c r="Q400" t="s">
        <v>27</v>
      </c>
      <c r="R400" t="s">
        <v>28</v>
      </c>
      <c r="S400">
        <v>1</v>
      </c>
      <c r="T400">
        <v>0</v>
      </c>
    </row>
    <row r="401" spans="1:20" x14ac:dyDescent="0.25">
      <c r="A401">
        <v>25181</v>
      </c>
      <c r="B401" s="1">
        <v>37055</v>
      </c>
      <c r="C401" s="1">
        <v>37316</v>
      </c>
      <c r="D401" t="s">
        <v>27</v>
      </c>
      <c r="E401" t="s">
        <v>28</v>
      </c>
      <c r="F401" s="10">
        <v>51043</v>
      </c>
      <c r="G401" s="10">
        <v>50783.7</v>
      </c>
      <c r="H401">
        <v>4.51</v>
      </c>
      <c r="I401" s="11">
        <v>2.78</v>
      </c>
      <c r="K401" s="9">
        <f t="shared" si="18"/>
        <v>141899.53999999998</v>
      </c>
      <c r="L401" s="12">
        <f t="shared" si="19"/>
        <v>-88304.39</v>
      </c>
      <c r="M401" s="12">
        <f t="shared" si="20"/>
        <v>-87855.800999999992</v>
      </c>
      <c r="N401" t="s">
        <v>29</v>
      </c>
      <c r="O401" t="s">
        <v>38</v>
      </c>
      <c r="P401" t="s">
        <v>12</v>
      </c>
      <c r="Q401" t="s">
        <v>27</v>
      </c>
      <c r="R401" t="s">
        <v>28</v>
      </c>
      <c r="S401">
        <v>1</v>
      </c>
      <c r="T401">
        <v>0</v>
      </c>
    </row>
    <row r="402" spans="1:20" x14ac:dyDescent="0.25">
      <c r="A402">
        <v>25182</v>
      </c>
      <c r="B402" s="1">
        <v>37055</v>
      </c>
      <c r="C402" s="1">
        <v>37316</v>
      </c>
      <c r="D402" t="s">
        <v>27</v>
      </c>
      <c r="E402" t="s">
        <v>28</v>
      </c>
      <c r="F402" s="10">
        <v>66203</v>
      </c>
      <c r="G402" s="10">
        <v>65866.69</v>
      </c>
      <c r="H402">
        <v>4.51</v>
      </c>
      <c r="I402" s="11">
        <v>2.78</v>
      </c>
      <c r="K402" s="9">
        <f t="shared" si="18"/>
        <v>184044.34</v>
      </c>
      <c r="L402" s="12">
        <f t="shared" si="19"/>
        <v>-114531.19</v>
      </c>
      <c r="M402" s="12">
        <f t="shared" si="20"/>
        <v>-113949.3737</v>
      </c>
      <c r="N402" t="s">
        <v>29</v>
      </c>
      <c r="O402" t="s">
        <v>38</v>
      </c>
      <c r="P402" t="s">
        <v>12</v>
      </c>
      <c r="Q402" t="s">
        <v>27</v>
      </c>
      <c r="R402" t="s">
        <v>28</v>
      </c>
      <c r="S402">
        <v>1</v>
      </c>
      <c r="T402">
        <v>0</v>
      </c>
    </row>
    <row r="403" spans="1:20" x14ac:dyDescent="0.25">
      <c r="A403">
        <v>25183</v>
      </c>
      <c r="B403" s="1">
        <v>37055</v>
      </c>
      <c r="C403" s="1">
        <v>37316</v>
      </c>
      <c r="D403" t="s">
        <v>27</v>
      </c>
      <c r="E403" t="s">
        <v>28</v>
      </c>
      <c r="F403" s="10">
        <v>13705</v>
      </c>
      <c r="G403" s="10">
        <v>13635.38</v>
      </c>
      <c r="H403">
        <v>4.51</v>
      </c>
      <c r="I403" s="11">
        <v>2.78</v>
      </c>
      <c r="K403" s="9">
        <f t="shared" si="18"/>
        <v>38099.899999999994</v>
      </c>
      <c r="L403" s="12">
        <f t="shared" si="19"/>
        <v>-23709.65</v>
      </c>
      <c r="M403" s="12">
        <f t="shared" si="20"/>
        <v>-23589.207399999999</v>
      </c>
      <c r="N403" t="s">
        <v>29</v>
      </c>
      <c r="O403" t="s">
        <v>38</v>
      </c>
      <c r="P403" t="s">
        <v>12</v>
      </c>
      <c r="Q403" t="s">
        <v>27</v>
      </c>
      <c r="R403" t="s">
        <v>28</v>
      </c>
      <c r="S403">
        <v>1</v>
      </c>
      <c r="T403">
        <v>0</v>
      </c>
    </row>
    <row r="404" spans="1:20" x14ac:dyDescent="0.25">
      <c r="A404">
        <v>25184</v>
      </c>
      <c r="B404" s="1">
        <v>37055</v>
      </c>
      <c r="C404" s="1">
        <v>37316</v>
      </c>
      <c r="D404" t="s">
        <v>27</v>
      </c>
      <c r="E404" t="s">
        <v>28</v>
      </c>
      <c r="F404" s="10">
        <v>288</v>
      </c>
      <c r="G404" s="10">
        <v>286.54000000000002</v>
      </c>
      <c r="H404">
        <v>4.51</v>
      </c>
      <c r="I404" s="11">
        <v>2.78</v>
      </c>
      <c r="K404" s="9">
        <f t="shared" si="18"/>
        <v>800.64</v>
      </c>
      <c r="L404" s="12">
        <f t="shared" si="19"/>
        <v>-498.24</v>
      </c>
      <c r="M404" s="12">
        <f t="shared" si="20"/>
        <v>-495.71420000000001</v>
      </c>
      <c r="N404" t="s">
        <v>29</v>
      </c>
      <c r="O404" t="s">
        <v>38</v>
      </c>
      <c r="P404" t="s">
        <v>12</v>
      </c>
      <c r="Q404" t="s">
        <v>27</v>
      </c>
      <c r="R404" t="s">
        <v>28</v>
      </c>
      <c r="S404">
        <v>1</v>
      </c>
      <c r="T404">
        <v>0</v>
      </c>
    </row>
    <row r="405" spans="1:20" x14ac:dyDescent="0.25">
      <c r="A405">
        <v>25185</v>
      </c>
      <c r="B405" s="1">
        <v>37055</v>
      </c>
      <c r="C405" s="1">
        <v>37316</v>
      </c>
      <c r="D405" t="s">
        <v>27</v>
      </c>
      <c r="E405" t="s">
        <v>28</v>
      </c>
      <c r="F405" s="10">
        <v>342</v>
      </c>
      <c r="G405" s="10">
        <v>340.26</v>
      </c>
      <c r="H405">
        <v>4.51</v>
      </c>
      <c r="I405" s="11">
        <v>2.78</v>
      </c>
      <c r="K405" s="9">
        <f t="shared" si="18"/>
        <v>950.75999999999988</v>
      </c>
      <c r="L405" s="12">
        <f t="shared" si="19"/>
        <v>-591.66</v>
      </c>
      <c r="M405" s="12">
        <f t="shared" si="20"/>
        <v>-588.64980000000003</v>
      </c>
      <c r="N405" t="s">
        <v>29</v>
      </c>
      <c r="O405" t="s">
        <v>38</v>
      </c>
      <c r="P405" t="s">
        <v>12</v>
      </c>
      <c r="Q405" t="s">
        <v>27</v>
      </c>
      <c r="R405" t="s">
        <v>28</v>
      </c>
      <c r="S405">
        <v>1</v>
      </c>
      <c r="T405">
        <v>0</v>
      </c>
    </row>
    <row r="406" spans="1:20" x14ac:dyDescent="0.25">
      <c r="A406">
        <v>25296</v>
      </c>
      <c r="B406" s="1">
        <v>37063</v>
      </c>
      <c r="C406" s="1">
        <v>37316</v>
      </c>
      <c r="D406" t="s">
        <v>27</v>
      </c>
      <c r="E406" t="s">
        <v>28</v>
      </c>
      <c r="F406" s="10">
        <v>60000</v>
      </c>
      <c r="G406" s="10">
        <v>59695.199999999997</v>
      </c>
      <c r="H406">
        <v>4.0545</v>
      </c>
      <c r="I406" s="11">
        <v>2.78</v>
      </c>
      <c r="K406" s="9">
        <f t="shared" si="18"/>
        <v>166800</v>
      </c>
      <c r="L406" s="12">
        <f t="shared" si="19"/>
        <v>-76470.000000000015</v>
      </c>
      <c r="M406" s="12">
        <f t="shared" si="20"/>
        <v>-76081.532400000011</v>
      </c>
      <c r="N406" t="s">
        <v>29</v>
      </c>
      <c r="O406" t="s">
        <v>38</v>
      </c>
      <c r="P406" t="s">
        <v>12</v>
      </c>
      <c r="Q406" t="s">
        <v>27</v>
      </c>
      <c r="R406" t="s">
        <v>28</v>
      </c>
      <c r="S406">
        <v>1</v>
      </c>
      <c r="T406">
        <v>0</v>
      </c>
    </row>
    <row r="407" spans="1:20" x14ac:dyDescent="0.25">
      <c r="A407">
        <v>26646</v>
      </c>
      <c r="B407" s="1">
        <v>37081</v>
      </c>
      <c r="C407" s="1">
        <v>37316</v>
      </c>
      <c r="D407" t="s">
        <v>27</v>
      </c>
      <c r="E407" t="s">
        <v>28</v>
      </c>
      <c r="F407" s="10">
        <v>4700</v>
      </c>
      <c r="G407" s="10">
        <v>4676.12</v>
      </c>
      <c r="H407">
        <v>3.8039999999999998</v>
      </c>
      <c r="I407" s="11">
        <v>2.78</v>
      </c>
      <c r="K407" s="9">
        <f t="shared" si="18"/>
        <v>13065.999999999998</v>
      </c>
      <c r="L407" s="12">
        <f t="shared" si="19"/>
        <v>-4812.8</v>
      </c>
      <c r="M407" s="12">
        <f t="shared" si="20"/>
        <v>-4788.3468800000001</v>
      </c>
      <c r="N407" t="s">
        <v>29</v>
      </c>
      <c r="O407" t="s">
        <v>38</v>
      </c>
      <c r="P407" t="s">
        <v>12</v>
      </c>
      <c r="Q407" t="s">
        <v>27</v>
      </c>
      <c r="R407" t="s">
        <v>28</v>
      </c>
      <c r="S407">
        <v>1</v>
      </c>
      <c r="T407">
        <v>0</v>
      </c>
    </row>
    <row r="408" spans="1:20" x14ac:dyDescent="0.25">
      <c r="A408">
        <v>26703</v>
      </c>
      <c r="B408" s="1">
        <v>37085</v>
      </c>
      <c r="C408" s="1">
        <v>37316</v>
      </c>
      <c r="D408" t="s">
        <v>27</v>
      </c>
      <c r="E408" t="s">
        <v>28</v>
      </c>
      <c r="F408" s="10">
        <v>70000</v>
      </c>
      <c r="G408" s="10">
        <v>69644.399999999994</v>
      </c>
      <c r="H408">
        <v>3.75</v>
      </c>
      <c r="I408" s="11">
        <v>2.78</v>
      </c>
      <c r="K408" s="9">
        <f t="shared" si="18"/>
        <v>194600</v>
      </c>
      <c r="L408" s="12">
        <f t="shared" si="19"/>
        <v>-67900.000000000015</v>
      </c>
      <c r="M408" s="12">
        <f t="shared" si="20"/>
        <v>-67555.068000000014</v>
      </c>
      <c r="N408" t="s">
        <v>29</v>
      </c>
      <c r="O408" t="s">
        <v>38</v>
      </c>
      <c r="P408" t="s">
        <v>12</v>
      </c>
      <c r="Q408" t="s">
        <v>27</v>
      </c>
      <c r="R408" t="s">
        <v>28</v>
      </c>
      <c r="S408">
        <v>1</v>
      </c>
      <c r="T408">
        <v>0</v>
      </c>
    </row>
    <row r="409" spans="1:20" x14ac:dyDescent="0.25">
      <c r="A409">
        <v>26732</v>
      </c>
      <c r="B409" s="1">
        <v>37088</v>
      </c>
      <c r="C409" s="1">
        <v>37316</v>
      </c>
      <c r="D409" t="s">
        <v>27</v>
      </c>
      <c r="E409" t="s">
        <v>28</v>
      </c>
      <c r="F409" s="10">
        <v>129000</v>
      </c>
      <c r="G409" s="10">
        <v>128344.68</v>
      </c>
      <c r="H409">
        <v>3.6549999999999998</v>
      </c>
      <c r="I409" s="11">
        <v>2.78</v>
      </c>
      <c r="K409" s="9">
        <f t="shared" si="18"/>
        <v>358620</v>
      </c>
      <c r="L409" s="12">
        <f t="shared" si="19"/>
        <v>-112875</v>
      </c>
      <c r="M409" s="12">
        <f t="shared" si="20"/>
        <v>-112301.595</v>
      </c>
      <c r="N409" t="s">
        <v>29</v>
      </c>
      <c r="O409" t="s">
        <v>38</v>
      </c>
      <c r="P409" t="s">
        <v>12</v>
      </c>
      <c r="Q409" t="s">
        <v>27</v>
      </c>
      <c r="R409" t="s">
        <v>28</v>
      </c>
      <c r="S409">
        <v>1</v>
      </c>
      <c r="T409">
        <v>0</v>
      </c>
    </row>
    <row r="410" spans="1:20" x14ac:dyDescent="0.25">
      <c r="A410">
        <v>26849</v>
      </c>
      <c r="B410" s="1">
        <v>37098</v>
      </c>
      <c r="C410" s="1">
        <v>37316</v>
      </c>
      <c r="D410" t="s">
        <v>27</v>
      </c>
      <c r="E410" t="s">
        <v>28</v>
      </c>
      <c r="F410" s="10">
        <v>22111</v>
      </c>
      <c r="G410" s="10">
        <v>21998.68</v>
      </c>
      <c r="H410">
        <v>3.7749999999999999</v>
      </c>
      <c r="I410" s="11">
        <v>2.78</v>
      </c>
      <c r="K410" s="9">
        <f t="shared" si="18"/>
        <v>61468.579999999994</v>
      </c>
      <c r="L410" s="12">
        <f t="shared" si="19"/>
        <v>-22000.445000000003</v>
      </c>
      <c r="M410" s="12">
        <f t="shared" si="20"/>
        <v>-21888.686600000001</v>
      </c>
      <c r="N410" t="s">
        <v>29</v>
      </c>
      <c r="O410" t="s">
        <v>38</v>
      </c>
      <c r="P410" t="s">
        <v>12</v>
      </c>
      <c r="Q410" t="s">
        <v>27</v>
      </c>
      <c r="R410" t="s">
        <v>28</v>
      </c>
      <c r="S410">
        <v>1</v>
      </c>
      <c r="T410">
        <v>0</v>
      </c>
    </row>
    <row r="411" spans="1:20" x14ac:dyDescent="0.25">
      <c r="A411">
        <v>26890</v>
      </c>
      <c r="B411" s="1">
        <v>37102</v>
      </c>
      <c r="C411" s="1">
        <v>37316</v>
      </c>
      <c r="D411" t="s">
        <v>27</v>
      </c>
      <c r="E411" t="s">
        <v>28</v>
      </c>
      <c r="F411" s="10">
        <v>155000</v>
      </c>
      <c r="G411" s="10">
        <v>154212.6</v>
      </c>
      <c r="H411">
        <v>3.835</v>
      </c>
      <c r="I411" s="11">
        <v>2.78</v>
      </c>
      <c r="K411" s="9">
        <f t="shared" si="18"/>
        <v>430899.99999999994</v>
      </c>
      <c r="L411" s="12">
        <f t="shared" si="19"/>
        <v>-163525.00000000003</v>
      </c>
      <c r="M411" s="12">
        <f t="shared" si="20"/>
        <v>-162694.29300000003</v>
      </c>
      <c r="N411" t="s">
        <v>29</v>
      </c>
      <c r="O411" t="s">
        <v>38</v>
      </c>
      <c r="P411" t="s">
        <v>12</v>
      </c>
      <c r="Q411" t="s">
        <v>27</v>
      </c>
      <c r="R411" t="s">
        <v>28</v>
      </c>
      <c r="S411">
        <v>1</v>
      </c>
      <c r="T411">
        <v>0</v>
      </c>
    </row>
    <row r="412" spans="1:20" x14ac:dyDescent="0.25">
      <c r="A412">
        <v>26896</v>
      </c>
      <c r="B412" s="1">
        <v>37102</v>
      </c>
      <c r="C412" s="1">
        <v>37316</v>
      </c>
      <c r="D412" t="s">
        <v>27</v>
      </c>
      <c r="E412" t="s">
        <v>28</v>
      </c>
      <c r="F412" s="10">
        <v>77500</v>
      </c>
      <c r="G412" s="10">
        <v>77106.3</v>
      </c>
      <c r="H412">
        <v>3.875</v>
      </c>
      <c r="I412" s="11">
        <v>2.78</v>
      </c>
      <c r="K412" s="9">
        <f t="shared" si="18"/>
        <v>215449.99999999997</v>
      </c>
      <c r="L412" s="12">
        <f t="shared" si="19"/>
        <v>-84862.500000000015</v>
      </c>
      <c r="M412" s="12">
        <f t="shared" si="20"/>
        <v>-84431.398500000025</v>
      </c>
      <c r="N412" t="s">
        <v>29</v>
      </c>
      <c r="O412" t="s">
        <v>38</v>
      </c>
      <c r="P412" t="s">
        <v>12</v>
      </c>
      <c r="Q412" t="s">
        <v>27</v>
      </c>
      <c r="R412" t="s">
        <v>28</v>
      </c>
      <c r="S412">
        <v>1</v>
      </c>
      <c r="T412">
        <v>0</v>
      </c>
    </row>
    <row r="413" spans="1:20" x14ac:dyDescent="0.25">
      <c r="A413">
        <v>26901</v>
      </c>
      <c r="B413" s="1">
        <v>37102</v>
      </c>
      <c r="C413" s="1">
        <v>37316</v>
      </c>
      <c r="D413" t="s">
        <v>27</v>
      </c>
      <c r="E413" t="s">
        <v>28</v>
      </c>
      <c r="F413" s="10">
        <v>155000</v>
      </c>
      <c r="G413" s="10">
        <v>154212.6</v>
      </c>
      <c r="H413">
        <v>3.84</v>
      </c>
      <c r="I413" s="11">
        <v>2.78</v>
      </c>
      <c r="K413" s="9">
        <f t="shared" si="18"/>
        <v>430899.99999999994</v>
      </c>
      <c r="L413" s="12">
        <f t="shared" si="19"/>
        <v>-164300</v>
      </c>
      <c r="M413" s="12">
        <f t="shared" si="20"/>
        <v>-163465.35600000003</v>
      </c>
      <c r="N413" t="s">
        <v>29</v>
      </c>
      <c r="O413" t="s">
        <v>38</v>
      </c>
      <c r="P413" t="s">
        <v>12</v>
      </c>
      <c r="Q413" t="s">
        <v>27</v>
      </c>
      <c r="R413" t="s">
        <v>28</v>
      </c>
      <c r="S413">
        <v>1</v>
      </c>
      <c r="T413">
        <v>0</v>
      </c>
    </row>
    <row r="414" spans="1:20" x14ac:dyDescent="0.25">
      <c r="A414">
        <v>26905</v>
      </c>
      <c r="B414" s="1">
        <v>37103</v>
      </c>
      <c r="C414" s="1">
        <v>37316</v>
      </c>
      <c r="D414" t="s">
        <v>27</v>
      </c>
      <c r="E414" t="s">
        <v>28</v>
      </c>
      <c r="F414" s="10">
        <v>10000</v>
      </c>
      <c r="G414" s="10">
        <v>9949.2000000000007</v>
      </c>
      <c r="H414">
        <v>3.8029999999999999</v>
      </c>
      <c r="I414" s="11">
        <v>2.78</v>
      </c>
      <c r="K414" s="9">
        <f t="shared" si="18"/>
        <v>27799.999999999996</v>
      </c>
      <c r="L414" s="12">
        <f t="shared" si="19"/>
        <v>-10230.000000000002</v>
      </c>
      <c r="M414" s="12">
        <f t="shared" si="20"/>
        <v>-10178.031600000002</v>
      </c>
      <c r="N414" t="s">
        <v>29</v>
      </c>
      <c r="O414" t="s">
        <v>38</v>
      </c>
      <c r="P414" t="s">
        <v>12</v>
      </c>
      <c r="Q414" t="s">
        <v>27</v>
      </c>
      <c r="R414" t="s">
        <v>28</v>
      </c>
      <c r="S414">
        <v>1</v>
      </c>
      <c r="T414">
        <v>0</v>
      </c>
    </row>
    <row r="415" spans="1:20" x14ac:dyDescent="0.25">
      <c r="A415">
        <v>27127</v>
      </c>
      <c r="B415" s="1">
        <v>37118</v>
      </c>
      <c r="C415" s="1">
        <v>37316</v>
      </c>
      <c r="D415" t="s">
        <v>27</v>
      </c>
      <c r="E415" t="s">
        <v>28</v>
      </c>
      <c r="F415" s="10">
        <v>205000</v>
      </c>
      <c r="G415" s="10">
        <v>203958.6</v>
      </c>
      <c r="H415">
        <v>3.6469999999999998</v>
      </c>
      <c r="I415" s="11">
        <v>2.78</v>
      </c>
      <c r="K415" s="9">
        <f t="shared" si="18"/>
        <v>569900</v>
      </c>
      <c r="L415" s="12">
        <f t="shared" si="19"/>
        <v>-177735</v>
      </c>
      <c r="M415" s="12">
        <f t="shared" si="20"/>
        <v>-176832.10620000001</v>
      </c>
      <c r="N415" t="s">
        <v>29</v>
      </c>
      <c r="O415" t="s">
        <v>38</v>
      </c>
      <c r="P415" t="s">
        <v>12</v>
      </c>
      <c r="Q415" t="s">
        <v>27</v>
      </c>
      <c r="R415" t="s">
        <v>28</v>
      </c>
      <c r="S415">
        <v>1</v>
      </c>
      <c r="T415">
        <v>0</v>
      </c>
    </row>
    <row r="416" spans="1:20" x14ac:dyDescent="0.25">
      <c r="A416">
        <v>27131</v>
      </c>
      <c r="B416" s="1">
        <v>37118</v>
      </c>
      <c r="C416" s="1">
        <v>37316</v>
      </c>
      <c r="D416" t="s">
        <v>27</v>
      </c>
      <c r="E416" t="s">
        <v>28</v>
      </c>
      <c r="F416" s="10">
        <v>11450</v>
      </c>
      <c r="G416" s="10">
        <v>11391.83</v>
      </c>
      <c r="H416">
        <v>3.6469999999999998</v>
      </c>
      <c r="I416" s="11">
        <v>2.78</v>
      </c>
      <c r="K416" s="9">
        <f t="shared" si="18"/>
        <v>31830.999999999996</v>
      </c>
      <c r="L416" s="12">
        <f t="shared" si="19"/>
        <v>-9927.15</v>
      </c>
      <c r="M416" s="12">
        <f t="shared" si="20"/>
        <v>-9876.7166099999995</v>
      </c>
      <c r="N416" t="s">
        <v>29</v>
      </c>
      <c r="O416" t="s">
        <v>38</v>
      </c>
      <c r="P416" t="s">
        <v>12</v>
      </c>
      <c r="Q416" t="s">
        <v>27</v>
      </c>
      <c r="R416" t="s">
        <v>28</v>
      </c>
      <c r="S416">
        <v>1</v>
      </c>
      <c r="T416">
        <v>0</v>
      </c>
    </row>
    <row r="417" spans="1:20" x14ac:dyDescent="0.25">
      <c r="A417">
        <v>28056</v>
      </c>
      <c r="B417" s="1">
        <v>37144</v>
      </c>
      <c r="C417" s="1">
        <v>37316</v>
      </c>
      <c r="D417" t="s">
        <v>27</v>
      </c>
      <c r="E417" t="s">
        <v>28</v>
      </c>
      <c r="F417" s="10">
        <v>8000</v>
      </c>
      <c r="G417" s="10">
        <v>7959.36</v>
      </c>
      <c r="H417">
        <v>5.37</v>
      </c>
      <c r="I417" s="11">
        <v>2.78</v>
      </c>
      <c r="K417" s="9">
        <f t="shared" si="18"/>
        <v>22240</v>
      </c>
      <c r="L417" s="12">
        <f t="shared" si="19"/>
        <v>-20720.000000000004</v>
      </c>
      <c r="M417" s="12">
        <f t="shared" si="20"/>
        <v>-20614.742400000003</v>
      </c>
      <c r="N417" t="s">
        <v>29</v>
      </c>
      <c r="O417" t="s">
        <v>38</v>
      </c>
      <c r="P417" t="s">
        <v>12</v>
      </c>
      <c r="Q417" t="s">
        <v>27</v>
      </c>
      <c r="R417" t="s">
        <v>28</v>
      </c>
      <c r="S417">
        <v>1</v>
      </c>
      <c r="T417">
        <v>0</v>
      </c>
    </row>
    <row r="418" spans="1:20" x14ac:dyDescent="0.25">
      <c r="A418">
        <v>28058</v>
      </c>
      <c r="B418" s="1">
        <v>37144</v>
      </c>
      <c r="C418" s="1">
        <v>37316</v>
      </c>
      <c r="D418" t="s">
        <v>27</v>
      </c>
      <c r="E418" t="s">
        <v>28</v>
      </c>
      <c r="F418" s="10">
        <v>182966</v>
      </c>
      <c r="G418" s="10">
        <v>182036.54</v>
      </c>
      <c r="H418">
        <v>3.7921</v>
      </c>
      <c r="I418" s="11">
        <v>2.78</v>
      </c>
      <c r="K418" s="9">
        <f t="shared" si="18"/>
        <v>508645.48</v>
      </c>
      <c r="L418" s="12">
        <f t="shared" si="19"/>
        <v>-185179.88860000003</v>
      </c>
      <c r="M418" s="12">
        <f t="shared" si="20"/>
        <v>-184239.18213400006</v>
      </c>
      <c r="N418" t="s">
        <v>29</v>
      </c>
      <c r="O418" t="s">
        <v>38</v>
      </c>
      <c r="P418" t="s">
        <v>12</v>
      </c>
      <c r="Q418" t="s">
        <v>27</v>
      </c>
      <c r="R418" t="s">
        <v>28</v>
      </c>
      <c r="S418">
        <v>1</v>
      </c>
      <c r="T418">
        <v>0</v>
      </c>
    </row>
    <row r="419" spans="1:20" x14ac:dyDescent="0.25">
      <c r="A419">
        <v>28098</v>
      </c>
      <c r="B419" s="1">
        <v>37152</v>
      </c>
      <c r="C419" s="1">
        <v>37316</v>
      </c>
      <c r="D419" t="s">
        <v>27</v>
      </c>
      <c r="E419" t="s">
        <v>28</v>
      </c>
      <c r="F419" s="10">
        <v>21100</v>
      </c>
      <c r="G419" s="10">
        <v>20992.81</v>
      </c>
      <c r="H419">
        <v>3.0179999999999998</v>
      </c>
      <c r="I419" s="11">
        <v>2.78</v>
      </c>
      <c r="K419" s="9">
        <f t="shared" si="18"/>
        <v>58657.999999999993</v>
      </c>
      <c r="L419" s="12">
        <f t="shared" si="19"/>
        <v>-5021.8</v>
      </c>
      <c r="M419" s="12">
        <f t="shared" si="20"/>
        <v>-4996.2887799999999</v>
      </c>
      <c r="N419" t="s">
        <v>29</v>
      </c>
      <c r="O419" t="s">
        <v>38</v>
      </c>
      <c r="P419" t="s">
        <v>12</v>
      </c>
      <c r="Q419" t="s">
        <v>27</v>
      </c>
      <c r="R419" t="s">
        <v>28</v>
      </c>
      <c r="S419">
        <v>1</v>
      </c>
      <c r="T419">
        <v>0</v>
      </c>
    </row>
    <row r="420" spans="1:20" x14ac:dyDescent="0.25">
      <c r="A420">
        <v>28099</v>
      </c>
      <c r="B420" s="1">
        <v>37152</v>
      </c>
      <c r="C420" s="1">
        <v>37316</v>
      </c>
      <c r="D420" t="s">
        <v>27</v>
      </c>
      <c r="E420" t="s">
        <v>28</v>
      </c>
      <c r="F420" s="10">
        <v>87875</v>
      </c>
      <c r="G420" s="10">
        <v>87428.6</v>
      </c>
      <c r="H420">
        <v>3.0179999999999998</v>
      </c>
      <c r="I420" s="11">
        <v>2.78</v>
      </c>
      <c r="K420" s="9">
        <f t="shared" si="18"/>
        <v>244292.49999999997</v>
      </c>
      <c r="L420" s="12">
        <f t="shared" si="19"/>
        <v>-20914.25</v>
      </c>
      <c r="M420" s="12">
        <f t="shared" si="20"/>
        <v>-20808.006799999999</v>
      </c>
      <c r="N420" t="s">
        <v>29</v>
      </c>
      <c r="O420" t="s">
        <v>38</v>
      </c>
      <c r="P420" t="s">
        <v>12</v>
      </c>
      <c r="Q420" t="s">
        <v>27</v>
      </c>
      <c r="R420" t="s">
        <v>28</v>
      </c>
      <c r="S420">
        <v>1</v>
      </c>
      <c r="T420">
        <v>0</v>
      </c>
    </row>
    <row r="421" spans="1:20" x14ac:dyDescent="0.25">
      <c r="A421">
        <v>28100</v>
      </c>
      <c r="B421" s="1">
        <v>37152</v>
      </c>
      <c r="C421" s="1">
        <v>37316</v>
      </c>
      <c r="D421" t="s">
        <v>27</v>
      </c>
      <c r="E421" t="s">
        <v>28</v>
      </c>
      <c r="F421" s="10">
        <v>8267</v>
      </c>
      <c r="G421" s="10">
        <v>8225</v>
      </c>
      <c r="H421">
        <v>3.0179999999999998</v>
      </c>
      <c r="I421" s="11">
        <v>2.78</v>
      </c>
      <c r="K421" s="9">
        <f t="shared" si="18"/>
        <v>22982.26</v>
      </c>
      <c r="L421" s="12">
        <f t="shared" si="19"/>
        <v>-1967.5459999999998</v>
      </c>
      <c r="M421" s="12">
        <f t="shared" si="20"/>
        <v>-1957.55</v>
      </c>
      <c r="N421" t="s">
        <v>29</v>
      </c>
      <c r="O421" t="s">
        <v>38</v>
      </c>
      <c r="P421" t="s">
        <v>12</v>
      </c>
      <c r="Q421" t="s">
        <v>27</v>
      </c>
      <c r="R421" t="s">
        <v>28</v>
      </c>
      <c r="S421">
        <v>1</v>
      </c>
      <c r="T421">
        <v>0</v>
      </c>
    </row>
    <row r="422" spans="1:20" x14ac:dyDescent="0.25">
      <c r="A422">
        <v>28112</v>
      </c>
      <c r="B422" s="1">
        <v>37152</v>
      </c>
      <c r="C422" s="1">
        <v>37316</v>
      </c>
      <c r="D422" t="s">
        <v>27</v>
      </c>
      <c r="E422" t="s">
        <v>28</v>
      </c>
      <c r="F422" s="10">
        <v>318525</v>
      </c>
      <c r="G422" s="10">
        <v>316906.90000000002</v>
      </c>
      <c r="H422">
        <v>3.7280000000000002</v>
      </c>
      <c r="I422" s="11">
        <v>2.78</v>
      </c>
      <c r="K422" s="9">
        <f t="shared" si="18"/>
        <v>885499.49999999988</v>
      </c>
      <c r="L422" s="12">
        <f t="shared" si="19"/>
        <v>-301961.70000000013</v>
      </c>
      <c r="M422" s="12">
        <f t="shared" si="20"/>
        <v>-300427.74120000016</v>
      </c>
      <c r="N422" t="s">
        <v>29</v>
      </c>
      <c r="O422" t="s">
        <v>38</v>
      </c>
      <c r="P422" t="s">
        <v>12</v>
      </c>
      <c r="Q422" t="s">
        <v>27</v>
      </c>
      <c r="R422" t="s">
        <v>28</v>
      </c>
      <c r="S422">
        <v>1</v>
      </c>
      <c r="T422">
        <v>0</v>
      </c>
    </row>
    <row r="423" spans="1:20" x14ac:dyDescent="0.25">
      <c r="A423">
        <v>28134</v>
      </c>
      <c r="B423" s="1">
        <v>37153</v>
      </c>
      <c r="C423" s="1">
        <v>37316</v>
      </c>
      <c r="D423" t="s">
        <v>27</v>
      </c>
      <c r="E423" t="s">
        <v>28</v>
      </c>
      <c r="F423" s="10">
        <v>132073</v>
      </c>
      <c r="G423" s="10">
        <v>131402.07</v>
      </c>
      <c r="H423">
        <v>3.5459999999999998</v>
      </c>
      <c r="I423" s="11">
        <v>2.78</v>
      </c>
      <c r="K423" s="9">
        <f t="shared" si="18"/>
        <v>367162.94</v>
      </c>
      <c r="L423" s="12">
        <f t="shared" si="19"/>
        <v>-101167.91800000001</v>
      </c>
      <c r="M423" s="12">
        <f t="shared" si="20"/>
        <v>-100653.98562000001</v>
      </c>
      <c r="N423" t="s">
        <v>29</v>
      </c>
      <c r="O423" t="s">
        <v>38</v>
      </c>
      <c r="P423" t="s">
        <v>12</v>
      </c>
      <c r="Q423" t="s">
        <v>27</v>
      </c>
      <c r="R423" t="s">
        <v>28</v>
      </c>
      <c r="S423">
        <v>1</v>
      </c>
      <c r="T423">
        <v>0</v>
      </c>
    </row>
    <row r="424" spans="1:20" x14ac:dyDescent="0.25">
      <c r="A424">
        <v>28136</v>
      </c>
      <c r="B424" s="1">
        <v>37153</v>
      </c>
      <c r="C424" s="1">
        <v>37316</v>
      </c>
      <c r="D424" t="s">
        <v>27</v>
      </c>
      <c r="E424" t="s">
        <v>28</v>
      </c>
      <c r="F424" s="10">
        <v>136544</v>
      </c>
      <c r="G424" s="10">
        <v>135850.35999999999</v>
      </c>
      <c r="H424">
        <v>3.1429999999999998</v>
      </c>
      <c r="I424" s="11">
        <v>2.78</v>
      </c>
      <c r="K424" s="9">
        <f t="shared" si="18"/>
        <v>379592.31999999995</v>
      </c>
      <c r="L424" s="12">
        <f t="shared" si="19"/>
        <v>-49565.472000000002</v>
      </c>
      <c r="M424" s="12">
        <f t="shared" si="20"/>
        <v>-49313.68067999999</v>
      </c>
      <c r="N424" t="s">
        <v>29</v>
      </c>
      <c r="O424" t="s">
        <v>38</v>
      </c>
      <c r="P424" t="s">
        <v>12</v>
      </c>
      <c r="Q424" t="s">
        <v>27</v>
      </c>
      <c r="R424" t="s">
        <v>28</v>
      </c>
      <c r="S424">
        <v>1</v>
      </c>
      <c r="T424">
        <v>0</v>
      </c>
    </row>
    <row r="425" spans="1:20" x14ac:dyDescent="0.25">
      <c r="A425">
        <v>28137</v>
      </c>
      <c r="B425" s="1">
        <v>37153</v>
      </c>
      <c r="C425" s="1">
        <v>37316</v>
      </c>
      <c r="D425" t="s">
        <v>27</v>
      </c>
      <c r="E425" t="s">
        <v>28</v>
      </c>
      <c r="F425" s="10">
        <v>23418</v>
      </c>
      <c r="G425" s="10">
        <v>23299.040000000001</v>
      </c>
      <c r="H425">
        <v>3.1429999999999998</v>
      </c>
      <c r="I425" s="11">
        <v>2.78</v>
      </c>
      <c r="K425" s="9">
        <f t="shared" si="18"/>
        <v>65102.039999999994</v>
      </c>
      <c r="L425" s="12">
        <f t="shared" si="19"/>
        <v>-8500.7340000000004</v>
      </c>
      <c r="M425" s="12">
        <f t="shared" si="20"/>
        <v>-8457.5515200000009</v>
      </c>
      <c r="N425" t="s">
        <v>29</v>
      </c>
      <c r="O425" t="s">
        <v>38</v>
      </c>
      <c r="P425" t="s">
        <v>12</v>
      </c>
      <c r="Q425" t="s">
        <v>27</v>
      </c>
      <c r="R425" t="s">
        <v>28</v>
      </c>
      <c r="S425">
        <v>1</v>
      </c>
      <c r="T425">
        <v>0</v>
      </c>
    </row>
    <row r="426" spans="1:20" x14ac:dyDescent="0.25">
      <c r="A426">
        <v>28140</v>
      </c>
      <c r="B426" s="1">
        <v>37153</v>
      </c>
      <c r="C426" s="1">
        <v>37316</v>
      </c>
      <c r="D426" t="s">
        <v>27</v>
      </c>
      <c r="E426" t="s">
        <v>28</v>
      </c>
      <c r="F426" s="10">
        <v>117806</v>
      </c>
      <c r="G426" s="10">
        <v>117207.55</v>
      </c>
      <c r="H426">
        <v>3.1429999999999998</v>
      </c>
      <c r="I426" s="11">
        <v>2.78</v>
      </c>
      <c r="K426" s="9">
        <f t="shared" si="18"/>
        <v>327500.68</v>
      </c>
      <c r="L426" s="12">
        <f t="shared" si="19"/>
        <v>-42763.578000000001</v>
      </c>
      <c r="M426" s="12">
        <f t="shared" si="20"/>
        <v>-42546.340649999998</v>
      </c>
      <c r="N426" t="s">
        <v>29</v>
      </c>
      <c r="O426" t="s">
        <v>38</v>
      </c>
      <c r="P426" t="s">
        <v>12</v>
      </c>
      <c r="Q426" t="s">
        <v>27</v>
      </c>
      <c r="R426" t="s">
        <v>28</v>
      </c>
      <c r="S426">
        <v>1</v>
      </c>
      <c r="T426">
        <v>0</v>
      </c>
    </row>
    <row r="427" spans="1:20" x14ac:dyDescent="0.25">
      <c r="A427">
        <v>28142</v>
      </c>
      <c r="B427" s="1">
        <v>37153</v>
      </c>
      <c r="C427" s="1">
        <v>37316</v>
      </c>
      <c r="D427" t="s">
        <v>27</v>
      </c>
      <c r="E427" t="s">
        <v>28</v>
      </c>
      <c r="F427" s="10">
        <v>106258</v>
      </c>
      <c r="G427" s="10">
        <v>105718.21</v>
      </c>
      <c r="H427">
        <v>3.1429999999999998</v>
      </c>
      <c r="I427" s="11">
        <v>2.78</v>
      </c>
      <c r="K427" s="9">
        <f t="shared" si="18"/>
        <v>295397.24</v>
      </c>
      <c r="L427" s="12">
        <f t="shared" si="19"/>
        <v>-38571.654000000002</v>
      </c>
      <c r="M427" s="12">
        <f t="shared" si="20"/>
        <v>-38375.710230000004</v>
      </c>
      <c r="N427" t="s">
        <v>29</v>
      </c>
      <c r="O427" t="s">
        <v>38</v>
      </c>
      <c r="P427" t="s">
        <v>12</v>
      </c>
      <c r="Q427" t="s">
        <v>27</v>
      </c>
      <c r="R427" t="s">
        <v>28</v>
      </c>
      <c r="S427">
        <v>1</v>
      </c>
      <c r="T427">
        <v>0</v>
      </c>
    </row>
    <row r="428" spans="1:20" x14ac:dyDescent="0.25">
      <c r="A428">
        <v>28143</v>
      </c>
      <c r="B428" s="1">
        <v>37153</v>
      </c>
      <c r="C428" s="1">
        <v>37316</v>
      </c>
      <c r="D428" t="s">
        <v>27</v>
      </c>
      <c r="E428" t="s">
        <v>28</v>
      </c>
      <c r="F428" s="10">
        <v>24161</v>
      </c>
      <c r="G428" s="10">
        <v>24038.26</v>
      </c>
      <c r="H428">
        <v>3.1429999999999998</v>
      </c>
      <c r="I428" s="11">
        <v>2.78</v>
      </c>
      <c r="K428" s="9">
        <f t="shared" si="18"/>
        <v>67167.58</v>
      </c>
      <c r="L428" s="12">
        <f t="shared" si="19"/>
        <v>-8770.4429999999993</v>
      </c>
      <c r="M428" s="12">
        <f t="shared" si="20"/>
        <v>-8725.8883799999985</v>
      </c>
      <c r="N428" t="s">
        <v>29</v>
      </c>
      <c r="O428" t="s">
        <v>38</v>
      </c>
      <c r="P428" t="s">
        <v>12</v>
      </c>
      <c r="Q428" t="s">
        <v>27</v>
      </c>
      <c r="R428" t="s">
        <v>28</v>
      </c>
      <c r="S428">
        <v>1</v>
      </c>
      <c r="T428">
        <v>0</v>
      </c>
    </row>
    <row r="429" spans="1:20" x14ac:dyDescent="0.25">
      <c r="A429">
        <v>28333</v>
      </c>
      <c r="B429" s="1">
        <v>37161</v>
      </c>
      <c r="C429" s="1">
        <v>37316</v>
      </c>
      <c r="D429" t="s">
        <v>27</v>
      </c>
      <c r="E429" t="s">
        <v>28</v>
      </c>
      <c r="F429" s="10">
        <v>256350</v>
      </c>
      <c r="G429" s="10">
        <v>255047.75</v>
      </c>
      <c r="H429">
        <v>2.87</v>
      </c>
      <c r="I429" s="11">
        <v>2.78</v>
      </c>
      <c r="K429" s="9">
        <f t="shared" si="18"/>
        <v>712653</v>
      </c>
      <c r="L429" s="12">
        <f t="shared" si="19"/>
        <v>-23071.500000000076</v>
      </c>
      <c r="M429" s="12">
        <f t="shared" si="20"/>
        <v>-22954.297500000077</v>
      </c>
      <c r="N429" t="s">
        <v>29</v>
      </c>
      <c r="O429" t="s">
        <v>38</v>
      </c>
      <c r="P429" t="s">
        <v>12</v>
      </c>
      <c r="Q429" t="s">
        <v>27</v>
      </c>
      <c r="R429" t="s">
        <v>28</v>
      </c>
      <c r="S429">
        <v>1</v>
      </c>
      <c r="T429">
        <v>0</v>
      </c>
    </row>
    <row r="430" spans="1:20" x14ac:dyDescent="0.25">
      <c r="A430">
        <v>28334</v>
      </c>
      <c r="B430" s="1">
        <v>37161</v>
      </c>
      <c r="C430" s="1">
        <v>37316</v>
      </c>
      <c r="D430" t="s">
        <v>27</v>
      </c>
      <c r="E430" t="s">
        <v>28</v>
      </c>
      <c r="F430" s="10">
        <v>35646</v>
      </c>
      <c r="G430" s="10">
        <v>35464.92</v>
      </c>
      <c r="H430">
        <v>2.87</v>
      </c>
      <c r="I430" s="11">
        <v>2.78</v>
      </c>
      <c r="K430" s="9">
        <f t="shared" si="18"/>
        <v>99095.87999999999</v>
      </c>
      <c r="L430" s="12">
        <f t="shared" si="19"/>
        <v>-3208.1400000000108</v>
      </c>
      <c r="M430" s="12">
        <f t="shared" si="20"/>
        <v>-3191.8428000000104</v>
      </c>
      <c r="N430" t="s">
        <v>29</v>
      </c>
      <c r="O430" t="s">
        <v>38</v>
      </c>
      <c r="P430" t="s">
        <v>12</v>
      </c>
      <c r="Q430" t="s">
        <v>27</v>
      </c>
      <c r="R430" t="s">
        <v>28</v>
      </c>
      <c r="S430">
        <v>1</v>
      </c>
      <c r="T430">
        <v>0</v>
      </c>
    </row>
    <row r="431" spans="1:20" x14ac:dyDescent="0.25">
      <c r="A431">
        <v>25098</v>
      </c>
      <c r="B431" s="1">
        <v>37049</v>
      </c>
      <c r="C431" s="1">
        <v>37347</v>
      </c>
      <c r="D431" t="s">
        <v>36</v>
      </c>
      <c r="E431" t="s">
        <v>28</v>
      </c>
      <c r="F431" s="10">
        <v>453847</v>
      </c>
      <c r="G431" s="10">
        <v>450859.82</v>
      </c>
      <c r="H431">
        <v>0.26500000000000001</v>
      </c>
      <c r="I431" s="11">
        <v>0.16</v>
      </c>
      <c r="K431" s="9">
        <f t="shared" si="18"/>
        <v>72615.520000000004</v>
      </c>
      <c r="L431" s="12">
        <f t="shared" si="19"/>
        <v>-47653.935000000005</v>
      </c>
      <c r="M431" s="12">
        <f t="shared" si="20"/>
        <v>-47340.281100000007</v>
      </c>
      <c r="N431" t="s">
        <v>37</v>
      </c>
      <c r="O431" t="s">
        <v>38</v>
      </c>
      <c r="P431" t="s">
        <v>27</v>
      </c>
      <c r="Q431" t="s">
        <v>39</v>
      </c>
      <c r="R431" t="s">
        <v>28</v>
      </c>
      <c r="S431">
        <v>1</v>
      </c>
      <c r="T431">
        <v>0</v>
      </c>
    </row>
    <row r="432" spans="1:20" x14ac:dyDescent="0.25">
      <c r="A432">
        <v>25442</v>
      </c>
      <c r="B432" s="1">
        <v>37071</v>
      </c>
      <c r="C432" s="1">
        <v>37347</v>
      </c>
      <c r="D432" t="s">
        <v>36</v>
      </c>
      <c r="E432" t="s">
        <v>28</v>
      </c>
      <c r="F432" s="10">
        <v>508563</v>
      </c>
      <c r="G432" s="10">
        <v>505215.68</v>
      </c>
      <c r="H432">
        <v>0.18</v>
      </c>
      <c r="I432" s="11">
        <v>0.16</v>
      </c>
      <c r="K432" s="9">
        <f t="shared" si="18"/>
        <v>81370.080000000002</v>
      </c>
      <c r="L432" s="12">
        <f t="shared" si="19"/>
        <v>-10171.259999999995</v>
      </c>
      <c r="M432" s="12">
        <f t="shared" si="20"/>
        <v>-10104.313599999994</v>
      </c>
      <c r="N432" t="s">
        <v>37</v>
      </c>
      <c r="O432" t="s">
        <v>38</v>
      </c>
      <c r="P432" t="s">
        <v>27</v>
      </c>
      <c r="Q432" t="s">
        <v>39</v>
      </c>
      <c r="R432" t="s">
        <v>28</v>
      </c>
      <c r="S432">
        <v>1</v>
      </c>
      <c r="T432">
        <v>0</v>
      </c>
    </row>
    <row r="433" spans="1:20" x14ac:dyDescent="0.25">
      <c r="A433">
        <v>9934</v>
      </c>
      <c r="B433" s="1">
        <v>36714</v>
      </c>
      <c r="C433" s="1">
        <v>37347</v>
      </c>
      <c r="D433" t="s">
        <v>42</v>
      </c>
      <c r="E433" t="s">
        <v>28</v>
      </c>
      <c r="F433" s="10">
        <v>177</v>
      </c>
      <c r="G433" s="10">
        <v>175.84</v>
      </c>
      <c r="H433">
        <v>0.09</v>
      </c>
      <c r="I433" s="11">
        <v>-2.5000000000000001E-2</v>
      </c>
      <c r="K433" s="9">
        <f t="shared" si="18"/>
        <v>-4.4249999999999998</v>
      </c>
      <c r="L433" s="12">
        <f t="shared" si="19"/>
        <v>-20.354999999999997</v>
      </c>
      <c r="M433" s="12">
        <f t="shared" si="20"/>
        <v>-20.221599999999999</v>
      </c>
      <c r="N433" t="s">
        <v>37</v>
      </c>
      <c r="O433" t="s">
        <v>38</v>
      </c>
      <c r="P433" t="s">
        <v>27</v>
      </c>
      <c r="Q433" t="s">
        <v>43</v>
      </c>
      <c r="R433" t="s">
        <v>28</v>
      </c>
      <c r="S433">
        <v>1</v>
      </c>
      <c r="T433">
        <v>0</v>
      </c>
    </row>
    <row r="434" spans="1:20" x14ac:dyDescent="0.25">
      <c r="A434">
        <v>20890</v>
      </c>
      <c r="B434" s="1">
        <v>36836</v>
      </c>
      <c r="C434" s="1">
        <v>37347</v>
      </c>
      <c r="D434" t="s">
        <v>42</v>
      </c>
      <c r="E434" t="s">
        <v>28</v>
      </c>
      <c r="F434" s="10">
        <v>315</v>
      </c>
      <c r="G434" s="10">
        <v>312.93</v>
      </c>
      <c r="H434">
        <v>-2.5000000000000001E-2</v>
      </c>
      <c r="I434" s="11">
        <v>-2.5000000000000001E-2</v>
      </c>
      <c r="K434" s="9">
        <f t="shared" si="18"/>
        <v>-7.875</v>
      </c>
      <c r="L434" s="12">
        <f t="shared" si="19"/>
        <v>0</v>
      </c>
      <c r="M434" s="12">
        <f t="shared" si="20"/>
        <v>0</v>
      </c>
      <c r="N434" t="s">
        <v>37</v>
      </c>
      <c r="O434" t="s">
        <v>38</v>
      </c>
      <c r="P434" t="s">
        <v>27</v>
      </c>
      <c r="Q434" t="s">
        <v>43</v>
      </c>
      <c r="R434" t="s">
        <v>28</v>
      </c>
      <c r="S434">
        <v>1</v>
      </c>
      <c r="T434">
        <v>0</v>
      </c>
    </row>
    <row r="435" spans="1:20" x14ac:dyDescent="0.25">
      <c r="A435">
        <v>27284</v>
      </c>
      <c r="B435" s="1">
        <v>37123</v>
      </c>
      <c r="C435" s="1">
        <v>37347</v>
      </c>
      <c r="D435" t="s">
        <v>42</v>
      </c>
      <c r="E435" t="s">
        <v>28</v>
      </c>
      <c r="F435" s="10">
        <v>425931</v>
      </c>
      <c r="G435" s="10">
        <v>423127.56</v>
      </c>
      <c r="H435">
        <v>-1.2500000000000001E-2</v>
      </c>
      <c r="I435" s="11">
        <v>-2.5000000000000001E-2</v>
      </c>
      <c r="K435" s="9">
        <f t="shared" si="18"/>
        <v>-10648.275000000001</v>
      </c>
      <c r="L435" s="12">
        <f t="shared" si="19"/>
        <v>-5324.1375000000007</v>
      </c>
      <c r="M435" s="12">
        <f t="shared" si="20"/>
        <v>-5289.0945000000002</v>
      </c>
      <c r="N435" t="s">
        <v>37</v>
      </c>
      <c r="O435" t="s">
        <v>38</v>
      </c>
      <c r="P435" t="s">
        <v>27</v>
      </c>
      <c r="Q435" t="s">
        <v>43</v>
      </c>
      <c r="R435" t="s">
        <v>28</v>
      </c>
      <c r="S435">
        <v>1</v>
      </c>
      <c r="T435">
        <v>0</v>
      </c>
    </row>
    <row r="436" spans="1:20" x14ac:dyDescent="0.25">
      <c r="A436">
        <v>9941</v>
      </c>
      <c r="B436" s="1">
        <v>36714</v>
      </c>
      <c r="C436" s="1">
        <v>37347</v>
      </c>
      <c r="D436" t="s">
        <v>44</v>
      </c>
      <c r="E436" t="s">
        <v>28</v>
      </c>
      <c r="F436" s="10">
        <v>-3840</v>
      </c>
      <c r="G436" s="10">
        <v>-3814.73</v>
      </c>
      <c r="H436">
        <v>-3.5000000000000003E-2</v>
      </c>
      <c r="I436" s="11">
        <v>-0.05</v>
      </c>
      <c r="K436" s="9">
        <f t="shared" si="18"/>
        <v>192</v>
      </c>
      <c r="L436" s="12">
        <f t="shared" si="19"/>
        <v>57.599999999999994</v>
      </c>
      <c r="M436" s="12">
        <f t="shared" si="20"/>
        <v>57.220949999999995</v>
      </c>
      <c r="N436" t="s">
        <v>37</v>
      </c>
      <c r="O436" t="s">
        <v>38</v>
      </c>
      <c r="P436" t="s">
        <v>27</v>
      </c>
      <c r="Q436" t="s">
        <v>45</v>
      </c>
      <c r="R436" t="s">
        <v>28</v>
      </c>
      <c r="S436">
        <v>0</v>
      </c>
      <c r="T436">
        <v>0</v>
      </c>
    </row>
    <row r="437" spans="1:20" x14ac:dyDescent="0.25">
      <c r="A437">
        <v>9952</v>
      </c>
      <c r="B437" s="1">
        <v>36714</v>
      </c>
      <c r="C437" s="1">
        <v>37347</v>
      </c>
      <c r="D437" t="s">
        <v>46</v>
      </c>
      <c r="E437" t="s">
        <v>28</v>
      </c>
      <c r="F437" s="10">
        <v>3480</v>
      </c>
      <c r="G437" s="10">
        <v>3457.09</v>
      </c>
      <c r="H437">
        <v>-0.03</v>
      </c>
      <c r="I437" s="11">
        <v>0.35</v>
      </c>
      <c r="K437" s="9">
        <f t="shared" si="18"/>
        <v>1218</v>
      </c>
      <c r="L437" s="12">
        <f t="shared" si="19"/>
        <v>1322.4</v>
      </c>
      <c r="M437" s="12">
        <f t="shared" si="20"/>
        <v>1313.6942000000001</v>
      </c>
      <c r="N437" t="s">
        <v>37</v>
      </c>
      <c r="O437" t="s">
        <v>38</v>
      </c>
      <c r="P437" t="s">
        <v>27</v>
      </c>
      <c r="Q437" t="s">
        <v>47</v>
      </c>
      <c r="R437" t="s">
        <v>28</v>
      </c>
      <c r="S437">
        <v>1</v>
      </c>
      <c r="T437">
        <v>0</v>
      </c>
    </row>
    <row r="438" spans="1:20" x14ac:dyDescent="0.25">
      <c r="A438">
        <v>27285</v>
      </c>
      <c r="B438" s="1">
        <v>37123</v>
      </c>
      <c r="C438" s="1">
        <v>37347</v>
      </c>
      <c r="D438" t="s">
        <v>48</v>
      </c>
      <c r="E438" t="s">
        <v>28</v>
      </c>
      <c r="F438" s="10">
        <v>111241</v>
      </c>
      <c r="G438" s="10">
        <v>110508.82</v>
      </c>
      <c r="H438">
        <v>7.2499999999999995E-2</v>
      </c>
      <c r="I438" s="11">
        <v>4.4999999999999998E-2</v>
      </c>
      <c r="K438" s="9">
        <f t="shared" si="18"/>
        <v>5005.8450000000003</v>
      </c>
      <c r="L438" s="12">
        <f t="shared" si="19"/>
        <v>-3059.1274999999996</v>
      </c>
      <c r="M438" s="12">
        <f t="shared" si="20"/>
        <v>-3038.9925499999999</v>
      </c>
      <c r="N438" t="s">
        <v>37</v>
      </c>
      <c r="O438" t="s">
        <v>38</v>
      </c>
      <c r="P438" t="s">
        <v>27</v>
      </c>
      <c r="Q438" t="s">
        <v>49</v>
      </c>
      <c r="R438" t="s">
        <v>28</v>
      </c>
      <c r="S438">
        <v>1</v>
      </c>
      <c r="T438">
        <v>0</v>
      </c>
    </row>
    <row r="439" spans="1:20" x14ac:dyDescent="0.25">
      <c r="A439">
        <v>22124</v>
      </c>
      <c r="B439" s="1">
        <v>36908</v>
      </c>
      <c r="C439" s="1">
        <v>37347</v>
      </c>
      <c r="D439" t="s">
        <v>27</v>
      </c>
      <c r="E439" t="s">
        <v>28</v>
      </c>
      <c r="F439" s="10">
        <v>-120000</v>
      </c>
      <c r="G439" s="10">
        <v>-119210.17</v>
      </c>
      <c r="H439">
        <v>4.5599999999999996</v>
      </c>
      <c r="I439" s="11">
        <v>2.72</v>
      </c>
      <c r="K439" s="9">
        <f t="shared" si="18"/>
        <v>-326400</v>
      </c>
      <c r="L439" s="12">
        <f t="shared" si="19"/>
        <v>220799.99999999994</v>
      </c>
      <c r="M439" s="12">
        <f t="shared" si="20"/>
        <v>219346.71279999992</v>
      </c>
      <c r="N439" t="s">
        <v>29</v>
      </c>
      <c r="O439" t="s">
        <v>38</v>
      </c>
      <c r="P439" t="s">
        <v>12</v>
      </c>
      <c r="Q439" t="s">
        <v>27</v>
      </c>
      <c r="R439" t="s">
        <v>28</v>
      </c>
      <c r="S439">
        <v>0</v>
      </c>
      <c r="T439">
        <v>0</v>
      </c>
    </row>
    <row r="440" spans="1:20" x14ac:dyDescent="0.25">
      <c r="A440">
        <v>23849</v>
      </c>
      <c r="B440" s="1">
        <v>36973</v>
      </c>
      <c r="C440" s="1">
        <v>37347</v>
      </c>
      <c r="D440" t="s">
        <v>27</v>
      </c>
      <c r="E440" t="s">
        <v>28</v>
      </c>
      <c r="F440" s="10">
        <v>-39995</v>
      </c>
      <c r="G440" s="10">
        <v>-39731.760000000002</v>
      </c>
      <c r="H440">
        <v>4.6269999999999998</v>
      </c>
      <c r="I440" s="11">
        <v>2.72</v>
      </c>
      <c r="K440" s="9">
        <f t="shared" si="18"/>
        <v>-108786.40000000001</v>
      </c>
      <c r="L440" s="12">
        <f t="shared" si="19"/>
        <v>76270.464999999982</v>
      </c>
      <c r="M440" s="12">
        <f t="shared" si="20"/>
        <v>75768.466319999992</v>
      </c>
      <c r="N440" t="s">
        <v>29</v>
      </c>
      <c r="O440" t="s">
        <v>38</v>
      </c>
      <c r="P440" t="s">
        <v>12</v>
      </c>
      <c r="Q440" t="s">
        <v>27</v>
      </c>
      <c r="R440" t="s">
        <v>28</v>
      </c>
      <c r="S440">
        <v>0</v>
      </c>
      <c r="T440">
        <v>0</v>
      </c>
    </row>
    <row r="441" spans="1:20" x14ac:dyDescent="0.25">
      <c r="A441">
        <v>24215</v>
      </c>
      <c r="B441" s="1">
        <v>36999</v>
      </c>
      <c r="C441" s="1">
        <v>37347</v>
      </c>
      <c r="D441" t="s">
        <v>27</v>
      </c>
      <c r="E441" t="s">
        <v>28</v>
      </c>
      <c r="F441" s="10">
        <v>-49492</v>
      </c>
      <c r="G441" s="10">
        <v>-49166.25</v>
      </c>
      <c r="H441">
        <v>4.6870000000000003</v>
      </c>
      <c r="I441" s="11">
        <v>2.72</v>
      </c>
      <c r="K441" s="9">
        <f t="shared" si="18"/>
        <v>-134618.24000000002</v>
      </c>
      <c r="L441" s="12">
        <f t="shared" si="19"/>
        <v>97350.76400000001</v>
      </c>
      <c r="M441" s="12">
        <f t="shared" si="20"/>
        <v>96710.013749999998</v>
      </c>
      <c r="N441" t="s">
        <v>29</v>
      </c>
      <c r="O441" t="s">
        <v>38</v>
      </c>
      <c r="P441" t="s">
        <v>12</v>
      </c>
      <c r="Q441" t="s">
        <v>27</v>
      </c>
      <c r="R441" t="s">
        <v>28</v>
      </c>
      <c r="S441">
        <v>0</v>
      </c>
      <c r="T441">
        <v>0</v>
      </c>
    </row>
    <row r="442" spans="1:20" x14ac:dyDescent="0.25">
      <c r="A442">
        <v>25042</v>
      </c>
      <c r="B442" s="1">
        <v>37047</v>
      </c>
      <c r="C442" s="1">
        <v>37347</v>
      </c>
      <c r="D442" t="s">
        <v>27</v>
      </c>
      <c r="E442" t="s">
        <v>28</v>
      </c>
      <c r="F442" s="10">
        <v>-60021</v>
      </c>
      <c r="G442" s="10">
        <v>-59625.95</v>
      </c>
      <c r="H442">
        <v>4.569</v>
      </c>
      <c r="I442" s="11">
        <v>2.72</v>
      </c>
      <c r="K442" s="9">
        <f t="shared" si="18"/>
        <v>-163257.12000000002</v>
      </c>
      <c r="L442" s="12">
        <f t="shared" si="19"/>
        <v>110978.82899999998</v>
      </c>
      <c r="M442" s="12">
        <f t="shared" si="20"/>
        <v>110248.38154999998</v>
      </c>
      <c r="N442" t="s">
        <v>29</v>
      </c>
      <c r="O442" t="s">
        <v>38</v>
      </c>
      <c r="P442" t="s">
        <v>12</v>
      </c>
      <c r="Q442" t="s">
        <v>27</v>
      </c>
      <c r="R442" t="s">
        <v>28</v>
      </c>
      <c r="S442">
        <v>0</v>
      </c>
      <c r="T442">
        <v>0</v>
      </c>
    </row>
    <row r="443" spans="1:20" x14ac:dyDescent="0.25">
      <c r="A443">
        <v>25057</v>
      </c>
      <c r="B443" s="1">
        <v>37048</v>
      </c>
      <c r="C443" s="1">
        <v>37347</v>
      </c>
      <c r="D443" t="s">
        <v>27</v>
      </c>
      <c r="E443" t="s">
        <v>28</v>
      </c>
      <c r="F443" s="10">
        <v>-40854</v>
      </c>
      <c r="G443" s="10">
        <v>-40585.1</v>
      </c>
      <c r="H443">
        <v>4.6230000000000002</v>
      </c>
      <c r="I443" s="11">
        <v>2.72</v>
      </c>
      <c r="K443" s="9">
        <f t="shared" si="18"/>
        <v>-111122.88</v>
      </c>
      <c r="L443" s="12">
        <f t="shared" si="19"/>
        <v>77745.161999999997</v>
      </c>
      <c r="M443" s="12">
        <f t="shared" si="20"/>
        <v>77233.445299999992</v>
      </c>
      <c r="N443" t="s">
        <v>29</v>
      </c>
      <c r="O443" t="s">
        <v>38</v>
      </c>
      <c r="P443" t="s">
        <v>12</v>
      </c>
      <c r="Q443" t="s">
        <v>27</v>
      </c>
      <c r="R443" t="s">
        <v>28</v>
      </c>
      <c r="S443">
        <v>0</v>
      </c>
      <c r="T443">
        <v>0</v>
      </c>
    </row>
    <row r="444" spans="1:20" x14ac:dyDescent="0.25">
      <c r="A444">
        <v>26682</v>
      </c>
      <c r="B444" s="1">
        <v>37083</v>
      </c>
      <c r="C444" s="1">
        <v>37347</v>
      </c>
      <c r="D444" t="s">
        <v>27</v>
      </c>
      <c r="E444" t="s">
        <v>28</v>
      </c>
      <c r="F444" s="10">
        <v>-70000</v>
      </c>
      <c r="G444" s="10">
        <v>-69539.27</v>
      </c>
      <c r="H444">
        <v>3.81</v>
      </c>
      <c r="I444" s="11">
        <v>2.72</v>
      </c>
      <c r="K444" s="9">
        <f t="shared" si="18"/>
        <v>-190400</v>
      </c>
      <c r="L444" s="12">
        <f t="shared" si="19"/>
        <v>76299.999999999985</v>
      </c>
      <c r="M444" s="12">
        <f t="shared" si="20"/>
        <v>75797.804299999989</v>
      </c>
      <c r="N444" t="s">
        <v>29</v>
      </c>
      <c r="O444" t="s">
        <v>38</v>
      </c>
      <c r="P444" t="s">
        <v>12</v>
      </c>
      <c r="Q444" t="s">
        <v>27</v>
      </c>
      <c r="R444" t="s">
        <v>28</v>
      </c>
      <c r="S444">
        <v>0</v>
      </c>
      <c r="T444">
        <v>0</v>
      </c>
    </row>
    <row r="445" spans="1:20" x14ac:dyDescent="0.25">
      <c r="A445">
        <v>28127</v>
      </c>
      <c r="B445" s="1">
        <v>37153</v>
      </c>
      <c r="C445" s="1">
        <v>37347</v>
      </c>
      <c r="D445" t="s">
        <v>27</v>
      </c>
      <c r="E445" t="s">
        <v>28</v>
      </c>
      <c r="F445" s="10">
        <v>-56616</v>
      </c>
      <c r="G445" s="10">
        <v>-56243.360000000001</v>
      </c>
      <c r="H445">
        <v>2.9279999999999999</v>
      </c>
      <c r="I445" s="11">
        <v>2.72</v>
      </c>
      <c r="K445" s="9">
        <f t="shared" si="18"/>
        <v>-153995.52000000002</v>
      </c>
      <c r="L445" s="12">
        <f t="shared" si="19"/>
        <v>11776.127999999986</v>
      </c>
      <c r="M445" s="12">
        <f t="shared" si="20"/>
        <v>11698.618879999985</v>
      </c>
      <c r="N445" t="s">
        <v>29</v>
      </c>
      <c r="O445" t="s">
        <v>38</v>
      </c>
      <c r="P445" t="s">
        <v>12</v>
      </c>
      <c r="Q445" t="s">
        <v>27</v>
      </c>
      <c r="R445" t="s">
        <v>28</v>
      </c>
      <c r="S445">
        <v>0</v>
      </c>
      <c r="T445">
        <v>0</v>
      </c>
    </row>
    <row r="446" spans="1:20" x14ac:dyDescent="0.25">
      <c r="A446">
        <v>28128</v>
      </c>
      <c r="B446" s="1">
        <v>37153</v>
      </c>
      <c r="C446" s="1">
        <v>37347</v>
      </c>
      <c r="D446" t="s">
        <v>27</v>
      </c>
      <c r="E446" t="s">
        <v>28</v>
      </c>
      <c r="F446" s="10">
        <v>-40961</v>
      </c>
      <c r="G446" s="10">
        <v>-40691.4</v>
      </c>
      <c r="H446">
        <v>2.9279999999999999</v>
      </c>
      <c r="I446" s="11">
        <v>2.72</v>
      </c>
      <c r="K446" s="9">
        <f t="shared" si="18"/>
        <v>-111413.92000000001</v>
      </c>
      <c r="L446" s="12">
        <f t="shared" si="19"/>
        <v>8519.8879999999899</v>
      </c>
      <c r="M446" s="12">
        <f t="shared" si="20"/>
        <v>8463.8111999999892</v>
      </c>
      <c r="N446" t="s">
        <v>29</v>
      </c>
      <c r="O446" t="s">
        <v>38</v>
      </c>
      <c r="P446" t="s">
        <v>12</v>
      </c>
      <c r="Q446" t="s">
        <v>27</v>
      </c>
      <c r="R446" t="s">
        <v>28</v>
      </c>
      <c r="S446">
        <v>0</v>
      </c>
      <c r="T446">
        <v>0</v>
      </c>
    </row>
    <row r="447" spans="1:20" x14ac:dyDescent="0.25">
      <c r="A447">
        <v>28130</v>
      </c>
      <c r="B447" s="1">
        <v>37153</v>
      </c>
      <c r="C447" s="1">
        <v>37347</v>
      </c>
      <c r="D447" t="s">
        <v>27</v>
      </c>
      <c r="E447" t="s">
        <v>28</v>
      </c>
      <c r="F447" s="10">
        <v>-28763</v>
      </c>
      <c r="G447" s="10">
        <v>-28573.68</v>
      </c>
      <c r="H447">
        <v>2.9279999999999999</v>
      </c>
      <c r="I447" s="11">
        <v>2.72</v>
      </c>
      <c r="K447" s="9">
        <f t="shared" si="18"/>
        <v>-78235.360000000001</v>
      </c>
      <c r="L447" s="12">
        <f t="shared" si="19"/>
        <v>5982.7039999999924</v>
      </c>
      <c r="M447" s="12">
        <f t="shared" si="20"/>
        <v>5943.3254399999923</v>
      </c>
      <c r="N447" t="s">
        <v>29</v>
      </c>
      <c r="O447" t="s">
        <v>38</v>
      </c>
      <c r="P447" t="s">
        <v>12</v>
      </c>
      <c r="Q447" t="s">
        <v>27</v>
      </c>
      <c r="R447" t="s">
        <v>28</v>
      </c>
      <c r="S447">
        <v>0</v>
      </c>
      <c r="T447">
        <v>0</v>
      </c>
    </row>
    <row r="448" spans="1:20" x14ac:dyDescent="0.25">
      <c r="A448">
        <v>28457</v>
      </c>
      <c r="B448" s="1">
        <v>37180</v>
      </c>
      <c r="C448" s="1">
        <v>37347</v>
      </c>
      <c r="D448" t="s">
        <v>27</v>
      </c>
      <c r="E448" t="s">
        <v>28</v>
      </c>
      <c r="F448" s="10">
        <v>-1000000</v>
      </c>
      <c r="G448" s="10">
        <v>-993418.09</v>
      </c>
      <c r="H448">
        <v>3.0525000000000002</v>
      </c>
      <c r="I448" s="11">
        <v>2.72</v>
      </c>
      <c r="K448" s="9">
        <f t="shared" si="18"/>
        <v>-2720000</v>
      </c>
      <c r="L448" s="12">
        <f t="shared" si="19"/>
        <v>332500</v>
      </c>
      <c r="M448" s="12">
        <f t="shared" si="20"/>
        <v>330311.51492500002</v>
      </c>
      <c r="N448" t="s">
        <v>29</v>
      </c>
      <c r="O448" t="s">
        <v>38</v>
      </c>
      <c r="P448" t="s">
        <v>12</v>
      </c>
      <c r="Q448" t="s">
        <v>27</v>
      </c>
      <c r="R448" t="s">
        <v>28</v>
      </c>
      <c r="S448">
        <v>0</v>
      </c>
      <c r="T448">
        <v>0</v>
      </c>
    </row>
    <row r="449" spans="1:20" x14ac:dyDescent="0.25">
      <c r="A449">
        <v>28463</v>
      </c>
      <c r="B449" s="1">
        <v>37182</v>
      </c>
      <c r="C449" s="1">
        <v>37347</v>
      </c>
      <c r="D449" t="s">
        <v>27</v>
      </c>
      <c r="E449" t="s">
        <v>28</v>
      </c>
      <c r="F449" s="10">
        <v>-200000</v>
      </c>
      <c r="G449" s="10">
        <v>-198683.62</v>
      </c>
      <c r="H449">
        <v>2.99</v>
      </c>
      <c r="I449" s="11">
        <v>2.72</v>
      </c>
      <c r="K449" s="9">
        <f t="shared" si="18"/>
        <v>-544000</v>
      </c>
      <c r="L449" s="12">
        <f t="shared" si="19"/>
        <v>54000</v>
      </c>
      <c r="M449" s="12">
        <f t="shared" si="20"/>
        <v>53644.577400000002</v>
      </c>
      <c r="N449" t="s">
        <v>29</v>
      </c>
      <c r="O449" t="s">
        <v>38</v>
      </c>
      <c r="P449" t="s">
        <v>12</v>
      </c>
      <c r="Q449" t="s">
        <v>27</v>
      </c>
      <c r="R449" t="s">
        <v>28</v>
      </c>
      <c r="S449">
        <v>0</v>
      </c>
      <c r="T449">
        <v>0</v>
      </c>
    </row>
    <row r="450" spans="1:20" x14ac:dyDescent="0.25">
      <c r="A450">
        <v>28465</v>
      </c>
      <c r="B450" s="1">
        <v>37182</v>
      </c>
      <c r="C450" s="1">
        <v>37347</v>
      </c>
      <c r="D450" t="s">
        <v>27</v>
      </c>
      <c r="E450" t="s">
        <v>28</v>
      </c>
      <c r="F450" s="10">
        <v>-2735694</v>
      </c>
      <c r="G450" s="10">
        <v>-2717687.91</v>
      </c>
      <c r="H450">
        <v>2.8450000000000002</v>
      </c>
      <c r="I450" s="11">
        <v>2.72</v>
      </c>
      <c r="K450" s="9">
        <f t="shared" ref="K450:K513" si="21">F450*I450</f>
        <v>-7441087.6800000006</v>
      </c>
      <c r="L450" s="12">
        <f t="shared" ref="L450:L513" si="22">(+I450-H450)*F450</f>
        <v>341961.75</v>
      </c>
      <c r="M450" s="12">
        <f t="shared" ref="M450:M513" si="23">(+I450-H450)*G450</f>
        <v>339710.98875000002</v>
      </c>
      <c r="N450" t="s">
        <v>29</v>
      </c>
      <c r="O450" t="s">
        <v>38</v>
      </c>
      <c r="P450" t="s">
        <v>12</v>
      </c>
      <c r="Q450" t="s">
        <v>27</v>
      </c>
      <c r="R450" t="s">
        <v>28</v>
      </c>
      <c r="S450">
        <v>0</v>
      </c>
      <c r="T450">
        <v>0</v>
      </c>
    </row>
    <row r="451" spans="1:20" x14ac:dyDescent="0.25">
      <c r="A451">
        <v>9916</v>
      </c>
      <c r="B451" s="1">
        <v>36714</v>
      </c>
      <c r="C451" s="1">
        <v>37347</v>
      </c>
      <c r="D451" t="s">
        <v>27</v>
      </c>
      <c r="E451" t="s">
        <v>28</v>
      </c>
      <c r="F451" s="10">
        <v>177</v>
      </c>
      <c r="G451" s="10">
        <v>175.84</v>
      </c>
      <c r="H451">
        <v>2.4866999999999999</v>
      </c>
      <c r="I451" s="11">
        <v>2.74</v>
      </c>
      <c r="K451" s="9">
        <f t="shared" si="21"/>
        <v>484.98</v>
      </c>
      <c r="L451" s="12">
        <f t="shared" si="22"/>
        <v>44.834100000000056</v>
      </c>
      <c r="M451" s="12">
        <f t="shared" si="23"/>
        <v>44.540272000000051</v>
      </c>
      <c r="N451" t="s">
        <v>29</v>
      </c>
      <c r="O451" t="s">
        <v>38</v>
      </c>
      <c r="P451" t="s">
        <v>12</v>
      </c>
      <c r="Q451" t="s">
        <v>27</v>
      </c>
      <c r="R451" t="s">
        <v>28</v>
      </c>
      <c r="S451">
        <v>1</v>
      </c>
      <c r="T451">
        <v>0</v>
      </c>
    </row>
    <row r="452" spans="1:20" x14ac:dyDescent="0.25">
      <c r="A452">
        <v>9917</v>
      </c>
      <c r="B452" s="1">
        <v>36714</v>
      </c>
      <c r="C452" s="1">
        <v>37347</v>
      </c>
      <c r="D452" t="s">
        <v>27</v>
      </c>
      <c r="E452" t="s">
        <v>28</v>
      </c>
      <c r="F452" s="10">
        <v>315</v>
      </c>
      <c r="G452" s="10">
        <v>312.93</v>
      </c>
      <c r="H452">
        <v>2.7783000000000002</v>
      </c>
      <c r="I452" s="11">
        <v>2.74</v>
      </c>
      <c r="K452" s="9">
        <f t="shared" si="21"/>
        <v>863.1</v>
      </c>
      <c r="L452" s="12">
        <f t="shared" si="22"/>
        <v>-12.064500000000001</v>
      </c>
      <c r="M452" s="12">
        <f t="shared" si="23"/>
        <v>-11.985219000000001</v>
      </c>
      <c r="N452" t="s">
        <v>29</v>
      </c>
      <c r="O452" t="s">
        <v>38</v>
      </c>
      <c r="P452" t="s">
        <v>12</v>
      </c>
      <c r="Q452" t="s">
        <v>27</v>
      </c>
      <c r="R452" t="s">
        <v>28</v>
      </c>
      <c r="S452">
        <v>1</v>
      </c>
      <c r="T452">
        <v>0</v>
      </c>
    </row>
    <row r="453" spans="1:20" x14ac:dyDescent="0.25">
      <c r="A453">
        <v>22078</v>
      </c>
      <c r="B453" s="1">
        <v>36900</v>
      </c>
      <c r="C453" s="1">
        <v>37347</v>
      </c>
      <c r="D453" t="s">
        <v>27</v>
      </c>
      <c r="E453" t="s">
        <v>28</v>
      </c>
      <c r="F453" s="10">
        <v>250000</v>
      </c>
      <c r="G453" s="10">
        <v>248354.52</v>
      </c>
      <c r="H453">
        <v>4.55</v>
      </c>
      <c r="I453" s="11">
        <v>2.74</v>
      </c>
      <c r="K453" s="9">
        <f t="shared" si="21"/>
        <v>685000</v>
      </c>
      <c r="L453" s="12">
        <f t="shared" si="22"/>
        <v>-452499.99999999988</v>
      </c>
      <c r="M453" s="12">
        <f t="shared" si="23"/>
        <v>-449521.68119999988</v>
      </c>
      <c r="N453" t="s">
        <v>29</v>
      </c>
      <c r="O453" t="s">
        <v>38</v>
      </c>
      <c r="P453" t="s">
        <v>27</v>
      </c>
      <c r="Q453" t="s">
        <v>27</v>
      </c>
      <c r="R453" t="s">
        <v>28</v>
      </c>
      <c r="S453">
        <v>1</v>
      </c>
      <c r="T453">
        <v>0</v>
      </c>
    </row>
    <row r="454" spans="1:20" x14ac:dyDescent="0.25">
      <c r="A454">
        <v>22243</v>
      </c>
      <c r="B454" s="1">
        <v>36917</v>
      </c>
      <c r="C454" s="1">
        <v>37347</v>
      </c>
      <c r="D454" t="s">
        <v>27</v>
      </c>
      <c r="E454" t="s">
        <v>28</v>
      </c>
      <c r="F454" s="10">
        <v>70000</v>
      </c>
      <c r="G454" s="10">
        <v>69539.27</v>
      </c>
      <c r="H454">
        <v>4.45</v>
      </c>
      <c r="I454" s="11">
        <v>2.74</v>
      </c>
      <c r="K454" s="9">
        <f t="shared" si="21"/>
        <v>191800.00000000003</v>
      </c>
      <c r="L454" s="12">
        <f t="shared" si="22"/>
        <v>-119700</v>
      </c>
      <c r="M454" s="12">
        <f t="shared" si="23"/>
        <v>-118912.1517</v>
      </c>
      <c r="N454" t="s">
        <v>29</v>
      </c>
      <c r="O454" t="s">
        <v>38</v>
      </c>
      <c r="P454" t="s">
        <v>12</v>
      </c>
      <c r="Q454" t="s">
        <v>27</v>
      </c>
      <c r="R454" t="s">
        <v>28</v>
      </c>
      <c r="S454">
        <v>1</v>
      </c>
      <c r="T454">
        <v>0</v>
      </c>
    </row>
    <row r="455" spans="1:20" x14ac:dyDescent="0.25">
      <c r="A455">
        <v>22256</v>
      </c>
      <c r="B455" s="1">
        <v>36917</v>
      </c>
      <c r="C455" s="1">
        <v>37347</v>
      </c>
      <c r="D455" t="s">
        <v>27</v>
      </c>
      <c r="E455" t="s">
        <v>28</v>
      </c>
      <c r="F455" s="10">
        <v>100000</v>
      </c>
      <c r="G455" s="10">
        <v>99341.81</v>
      </c>
      <c r="H455">
        <v>4.34</v>
      </c>
      <c r="I455" s="11">
        <v>2.74</v>
      </c>
      <c r="K455" s="9">
        <f t="shared" si="21"/>
        <v>274000</v>
      </c>
      <c r="L455" s="12">
        <f t="shared" si="22"/>
        <v>-159999.99999999997</v>
      </c>
      <c r="M455" s="12">
        <f t="shared" si="23"/>
        <v>-158946.89599999995</v>
      </c>
      <c r="N455" t="s">
        <v>29</v>
      </c>
      <c r="O455" t="s">
        <v>38</v>
      </c>
      <c r="P455" t="s">
        <v>12</v>
      </c>
      <c r="Q455" t="s">
        <v>27</v>
      </c>
      <c r="R455" t="s">
        <v>28</v>
      </c>
      <c r="S455">
        <v>1</v>
      </c>
      <c r="T455">
        <v>0</v>
      </c>
    </row>
    <row r="456" spans="1:20" x14ac:dyDescent="0.25">
      <c r="A456">
        <v>22304</v>
      </c>
      <c r="B456" s="1">
        <v>36921</v>
      </c>
      <c r="C456" s="1">
        <v>37347</v>
      </c>
      <c r="D456" t="s">
        <v>27</v>
      </c>
      <c r="E456" t="s">
        <v>28</v>
      </c>
      <c r="F456" s="10">
        <v>40000</v>
      </c>
      <c r="G456" s="10">
        <v>39736.720000000001</v>
      </c>
      <c r="H456">
        <v>5.125</v>
      </c>
      <c r="I456" s="11">
        <v>2.74</v>
      </c>
      <c r="K456" s="9">
        <f t="shared" si="21"/>
        <v>109600.00000000001</v>
      </c>
      <c r="L456" s="12">
        <f t="shared" si="22"/>
        <v>-95399.999999999985</v>
      </c>
      <c r="M456" s="12">
        <f t="shared" si="23"/>
        <v>-94772.0772</v>
      </c>
      <c r="N456" t="s">
        <v>29</v>
      </c>
      <c r="O456" t="s">
        <v>38</v>
      </c>
      <c r="P456" t="s">
        <v>12</v>
      </c>
      <c r="Q456" t="s">
        <v>27</v>
      </c>
      <c r="R456" t="s">
        <v>28</v>
      </c>
      <c r="S456">
        <v>1</v>
      </c>
      <c r="T456">
        <v>0</v>
      </c>
    </row>
    <row r="457" spans="1:20" x14ac:dyDescent="0.25">
      <c r="A457">
        <v>22305</v>
      </c>
      <c r="B457" s="1">
        <v>36921</v>
      </c>
      <c r="C457" s="1">
        <v>37347</v>
      </c>
      <c r="D457" t="s">
        <v>27</v>
      </c>
      <c r="E457" t="s">
        <v>28</v>
      </c>
      <c r="F457" s="10">
        <v>100000</v>
      </c>
      <c r="G457" s="10">
        <v>99341.81</v>
      </c>
      <c r="H457">
        <v>5.125</v>
      </c>
      <c r="I457" s="11">
        <v>2.74</v>
      </c>
      <c r="K457" s="9">
        <f t="shared" si="21"/>
        <v>274000</v>
      </c>
      <c r="L457" s="12">
        <f t="shared" si="22"/>
        <v>-238499.99999999997</v>
      </c>
      <c r="M457" s="12">
        <f t="shared" si="23"/>
        <v>-236930.21684999997</v>
      </c>
      <c r="N457" t="s">
        <v>29</v>
      </c>
      <c r="O457" t="s">
        <v>38</v>
      </c>
      <c r="P457" t="s">
        <v>12</v>
      </c>
      <c r="Q457" t="s">
        <v>27</v>
      </c>
      <c r="R457" t="s">
        <v>28</v>
      </c>
      <c r="S457">
        <v>1</v>
      </c>
      <c r="T457">
        <v>0</v>
      </c>
    </row>
    <row r="458" spans="1:20" x14ac:dyDescent="0.25">
      <c r="A458">
        <v>22306</v>
      </c>
      <c r="B458" s="1">
        <v>36921</v>
      </c>
      <c r="C458" s="1">
        <v>37347</v>
      </c>
      <c r="D458" t="s">
        <v>27</v>
      </c>
      <c r="E458" t="s">
        <v>28</v>
      </c>
      <c r="F458" s="10">
        <v>70000</v>
      </c>
      <c r="G458" s="10">
        <v>69539.27</v>
      </c>
      <c r="H458">
        <v>5.125</v>
      </c>
      <c r="I458" s="11">
        <v>2.74</v>
      </c>
      <c r="K458" s="9">
        <f t="shared" si="21"/>
        <v>191800.00000000003</v>
      </c>
      <c r="L458" s="12">
        <f t="shared" si="22"/>
        <v>-166949.99999999997</v>
      </c>
      <c r="M458" s="12">
        <f t="shared" si="23"/>
        <v>-165851.15894999998</v>
      </c>
      <c r="N458" t="s">
        <v>29</v>
      </c>
      <c r="O458" t="s">
        <v>38</v>
      </c>
      <c r="P458" t="s">
        <v>12</v>
      </c>
      <c r="Q458" t="s">
        <v>27</v>
      </c>
      <c r="R458" t="s">
        <v>28</v>
      </c>
      <c r="S458">
        <v>1</v>
      </c>
      <c r="T458">
        <v>0</v>
      </c>
    </row>
    <row r="459" spans="1:20" x14ac:dyDescent="0.25">
      <c r="A459">
        <v>22307</v>
      </c>
      <c r="B459" s="1">
        <v>36921</v>
      </c>
      <c r="C459" s="1">
        <v>37347</v>
      </c>
      <c r="D459" t="s">
        <v>27</v>
      </c>
      <c r="E459" t="s">
        <v>28</v>
      </c>
      <c r="F459" s="10">
        <v>40000</v>
      </c>
      <c r="G459" s="10">
        <v>39736.720000000001</v>
      </c>
      <c r="H459">
        <v>5.125</v>
      </c>
      <c r="I459" s="11">
        <v>2.74</v>
      </c>
      <c r="K459" s="9">
        <f t="shared" si="21"/>
        <v>109600.00000000001</v>
      </c>
      <c r="L459" s="12">
        <f t="shared" si="22"/>
        <v>-95399.999999999985</v>
      </c>
      <c r="M459" s="12">
        <f t="shared" si="23"/>
        <v>-94772.0772</v>
      </c>
      <c r="N459" t="s">
        <v>29</v>
      </c>
      <c r="O459" t="s">
        <v>38</v>
      </c>
      <c r="P459" t="s">
        <v>12</v>
      </c>
      <c r="Q459" t="s">
        <v>27</v>
      </c>
      <c r="R459" t="s">
        <v>28</v>
      </c>
      <c r="S459">
        <v>1</v>
      </c>
      <c r="T459">
        <v>0</v>
      </c>
    </row>
    <row r="460" spans="1:20" x14ac:dyDescent="0.25">
      <c r="A460">
        <v>22570</v>
      </c>
      <c r="B460" s="1">
        <v>36938</v>
      </c>
      <c r="C460" s="1">
        <v>37347</v>
      </c>
      <c r="D460" t="s">
        <v>27</v>
      </c>
      <c r="E460" t="s">
        <v>28</v>
      </c>
      <c r="F460" s="10">
        <v>50000</v>
      </c>
      <c r="G460" s="10">
        <v>49670.9</v>
      </c>
      <c r="H460">
        <v>4.4749999999999996</v>
      </c>
      <c r="I460" s="11">
        <v>2.74</v>
      </c>
      <c r="K460" s="9">
        <f t="shared" si="21"/>
        <v>137000</v>
      </c>
      <c r="L460" s="12">
        <f t="shared" si="22"/>
        <v>-86749.999999999971</v>
      </c>
      <c r="M460" s="12">
        <f t="shared" si="23"/>
        <v>-86179.011499999979</v>
      </c>
      <c r="N460" t="s">
        <v>29</v>
      </c>
      <c r="O460" t="s">
        <v>38</v>
      </c>
      <c r="P460" t="s">
        <v>12</v>
      </c>
      <c r="Q460" t="s">
        <v>27</v>
      </c>
      <c r="R460" t="s">
        <v>28</v>
      </c>
      <c r="S460">
        <v>1</v>
      </c>
      <c r="T460">
        <v>0</v>
      </c>
    </row>
    <row r="461" spans="1:20" x14ac:dyDescent="0.25">
      <c r="A461">
        <v>22573</v>
      </c>
      <c r="B461" s="1">
        <v>36938</v>
      </c>
      <c r="C461" s="1">
        <v>37347</v>
      </c>
      <c r="D461" t="s">
        <v>27</v>
      </c>
      <c r="E461" t="s">
        <v>28</v>
      </c>
      <c r="F461" s="10">
        <v>35000</v>
      </c>
      <c r="G461" s="10">
        <v>34769.629999999997</v>
      </c>
      <c r="H461">
        <v>4.4749999999999996</v>
      </c>
      <c r="I461" s="11">
        <v>2.74</v>
      </c>
      <c r="K461" s="9">
        <f t="shared" si="21"/>
        <v>95900.000000000015</v>
      </c>
      <c r="L461" s="12">
        <f t="shared" si="22"/>
        <v>-60724.999999999978</v>
      </c>
      <c r="M461" s="12">
        <f t="shared" si="23"/>
        <v>-60325.308049999978</v>
      </c>
      <c r="N461" t="s">
        <v>29</v>
      </c>
      <c r="O461" t="s">
        <v>38</v>
      </c>
      <c r="P461" t="s">
        <v>12</v>
      </c>
      <c r="Q461" t="s">
        <v>27</v>
      </c>
      <c r="R461" t="s">
        <v>28</v>
      </c>
      <c r="S461">
        <v>1</v>
      </c>
      <c r="T461">
        <v>0</v>
      </c>
    </row>
    <row r="462" spans="1:20" x14ac:dyDescent="0.25">
      <c r="A462">
        <v>22597</v>
      </c>
      <c r="B462" s="1">
        <v>36938</v>
      </c>
      <c r="C462" s="1">
        <v>37347</v>
      </c>
      <c r="D462" t="s">
        <v>27</v>
      </c>
      <c r="E462" t="s">
        <v>28</v>
      </c>
      <c r="F462" s="10">
        <v>20000</v>
      </c>
      <c r="G462" s="10">
        <v>19868.36</v>
      </c>
      <c r="H462">
        <v>4.96</v>
      </c>
      <c r="I462" s="11">
        <v>2.74</v>
      </c>
      <c r="K462" s="9">
        <f t="shared" si="21"/>
        <v>54800.000000000007</v>
      </c>
      <c r="L462" s="12">
        <f t="shared" si="22"/>
        <v>-44399.999999999993</v>
      </c>
      <c r="M462" s="12">
        <f t="shared" si="23"/>
        <v>-44107.759199999993</v>
      </c>
      <c r="N462" t="s">
        <v>29</v>
      </c>
      <c r="O462" t="s">
        <v>38</v>
      </c>
      <c r="P462" t="s">
        <v>12</v>
      </c>
      <c r="Q462" t="s">
        <v>27</v>
      </c>
      <c r="R462" t="s">
        <v>28</v>
      </c>
      <c r="S462">
        <v>1</v>
      </c>
      <c r="T462">
        <v>0</v>
      </c>
    </row>
    <row r="463" spans="1:20" x14ac:dyDescent="0.25">
      <c r="A463">
        <v>22598</v>
      </c>
      <c r="B463" s="1">
        <v>36938</v>
      </c>
      <c r="C463" s="1">
        <v>37347</v>
      </c>
      <c r="D463" t="s">
        <v>27</v>
      </c>
      <c r="E463" t="s">
        <v>28</v>
      </c>
      <c r="F463" s="10">
        <v>10000</v>
      </c>
      <c r="G463" s="10">
        <v>9934.18</v>
      </c>
      <c r="H463">
        <v>4.96</v>
      </c>
      <c r="I463" s="11">
        <v>2.74</v>
      </c>
      <c r="K463" s="9">
        <f t="shared" si="21"/>
        <v>27400.000000000004</v>
      </c>
      <c r="L463" s="12">
        <f t="shared" si="22"/>
        <v>-22199.999999999996</v>
      </c>
      <c r="M463" s="12">
        <f t="shared" si="23"/>
        <v>-22053.879599999997</v>
      </c>
      <c r="N463" t="s">
        <v>29</v>
      </c>
      <c r="O463" t="s">
        <v>38</v>
      </c>
      <c r="P463" t="s">
        <v>12</v>
      </c>
      <c r="Q463" t="s">
        <v>27</v>
      </c>
      <c r="R463" t="s">
        <v>28</v>
      </c>
      <c r="S463">
        <v>1</v>
      </c>
      <c r="T463">
        <v>0</v>
      </c>
    </row>
    <row r="464" spans="1:20" x14ac:dyDescent="0.25">
      <c r="A464">
        <v>22612</v>
      </c>
      <c r="B464" s="1">
        <v>36938</v>
      </c>
      <c r="C464" s="1">
        <v>37347</v>
      </c>
      <c r="D464" t="s">
        <v>27</v>
      </c>
      <c r="E464" t="s">
        <v>28</v>
      </c>
      <c r="F464" s="10">
        <v>75000</v>
      </c>
      <c r="G464" s="10">
        <v>74506.36</v>
      </c>
      <c r="H464">
        <v>4.4749999999999996</v>
      </c>
      <c r="I464" s="11">
        <v>2.74</v>
      </c>
      <c r="K464" s="9">
        <f t="shared" si="21"/>
        <v>205500.00000000003</v>
      </c>
      <c r="L464" s="12">
        <f t="shared" si="22"/>
        <v>-130124.99999999996</v>
      </c>
      <c r="M464" s="12">
        <f t="shared" si="23"/>
        <v>-129268.53459999996</v>
      </c>
      <c r="N464" t="s">
        <v>29</v>
      </c>
      <c r="O464" t="s">
        <v>38</v>
      </c>
      <c r="P464" t="s">
        <v>12</v>
      </c>
      <c r="Q464" t="s">
        <v>27</v>
      </c>
      <c r="R464" t="s">
        <v>28</v>
      </c>
      <c r="S464">
        <v>1</v>
      </c>
      <c r="T464">
        <v>0</v>
      </c>
    </row>
    <row r="465" spans="1:20" x14ac:dyDescent="0.25">
      <c r="A465">
        <v>22613</v>
      </c>
      <c r="B465" s="1">
        <v>36938</v>
      </c>
      <c r="C465" s="1">
        <v>37347</v>
      </c>
      <c r="D465" t="s">
        <v>27</v>
      </c>
      <c r="E465" t="s">
        <v>28</v>
      </c>
      <c r="F465" s="10">
        <v>75000</v>
      </c>
      <c r="G465" s="10">
        <v>74506.36</v>
      </c>
      <c r="H465">
        <v>4.4749999999999996</v>
      </c>
      <c r="I465" s="11">
        <v>2.74</v>
      </c>
      <c r="K465" s="9">
        <f t="shared" si="21"/>
        <v>205500.00000000003</v>
      </c>
      <c r="L465" s="12">
        <f t="shared" si="22"/>
        <v>-130124.99999999996</v>
      </c>
      <c r="M465" s="12">
        <f t="shared" si="23"/>
        <v>-129268.53459999996</v>
      </c>
      <c r="N465" t="s">
        <v>29</v>
      </c>
      <c r="O465" t="s">
        <v>38</v>
      </c>
      <c r="P465" t="s">
        <v>12</v>
      </c>
      <c r="Q465" t="s">
        <v>27</v>
      </c>
      <c r="R465" t="s">
        <v>28</v>
      </c>
      <c r="S465">
        <v>1</v>
      </c>
      <c r="T465">
        <v>0</v>
      </c>
    </row>
    <row r="466" spans="1:20" x14ac:dyDescent="0.25">
      <c r="A466">
        <v>22640</v>
      </c>
      <c r="B466" s="1">
        <v>36942</v>
      </c>
      <c r="C466" s="1">
        <v>37347</v>
      </c>
      <c r="D466" t="s">
        <v>27</v>
      </c>
      <c r="E466" t="s">
        <v>28</v>
      </c>
      <c r="F466" s="10">
        <v>50000</v>
      </c>
      <c r="G466" s="10">
        <v>49670.9</v>
      </c>
      <c r="H466">
        <v>4.47</v>
      </c>
      <c r="I466" s="11">
        <v>2.74</v>
      </c>
      <c r="K466" s="9">
        <f t="shared" si="21"/>
        <v>137000</v>
      </c>
      <c r="L466" s="12">
        <f t="shared" si="22"/>
        <v>-86499.999999999971</v>
      </c>
      <c r="M466" s="12">
        <f t="shared" si="23"/>
        <v>-85930.656999999977</v>
      </c>
      <c r="N466" t="s">
        <v>29</v>
      </c>
      <c r="O466" t="s">
        <v>38</v>
      </c>
      <c r="P466" t="s">
        <v>12</v>
      </c>
      <c r="Q466" t="s">
        <v>27</v>
      </c>
      <c r="R466" t="s">
        <v>28</v>
      </c>
      <c r="S466">
        <v>1</v>
      </c>
      <c r="T466">
        <v>0</v>
      </c>
    </row>
    <row r="467" spans="1:20" x14ac:dyDescent="0.25">
      <c r="A467">
        <v>22641</v>
      </c>
      <c r="B467" s="1">
        <v>36942</v>
      </c>
      <c r="C467" s="1">
        <v>37347</v>
      </c>
      <c r="D467" t="s">
        <v>27</v>
      </c>
      <c r="E467" t="s">
        <v>28</v>
      </c>
      <c r="F467" s="10">
        <v>40000</v>
      </c>
      <c r="G467" s="10">
        <v>39736.720000000001</v>
      </c>
      <c r="H467">
        <v>4.47</v>
      </c>
      <c r="I467" s="11">
        <v>2.74</v>
      </c>
      <c r="K467" s="9">
        <f t="shared" si="21"/>
        <v>109600.00000000001</v>
      </c>
      <c r="L467" s="12">
        <f t="shared" si="22"/>
        <v>-69199.999999999985</v>
      </c>
      <c r="M467" s="12">
        <f t="shared" si="23"/>
        <v>-68744.525599999979</v>
      </c>
      <c r="N467" t="s">
        <v>29</v>
      </c>
      <c r="O467" t="s">
        <v>38</v>
      </c>
      <c r="P467" t="s">
        <v>12</v>
      </c>
      <c r="Q467" t="s">
        <v>27</v>
      </c>
      <c r="R467" t="s">
        <v>28</v>
      </c>
      <c r="S467">
        <v>1</v>
      </c>
      <c r="T467">
        <v>0</v>
      </c>
    </row>
    <row r="468" spans="1:20" x14ac:dyDescent="0.25">
      <c r="A468">
        <v>22844</v>
      </c>
      <c r="B468" s="1">
        <v>36957</v>
      </c>
      <c r="C468" s="1">
        <v>37347</v>
      </c>
      <c r="D468" t="s">
        <v>27</v>
      </c>
      <c r="E468" t="s">
        <v>28</v>
      </c>
      <c r="F468" s="10">
        <v>6000</v>
      </c>
      <c r="G468" s="10">
        <v>5960.51</v>
      </c>
      <c r="H468">
        <v>5.4649999999999999</v>
      </c>
      <c r="I468" s="11">
        <v>2.74</v>
      </c>
      <c r="K468" s="9">
        <f t="shared" si="21"/>
        <v>16440</v>
      </c>
      <c r="L468" s="12">
        <f t="shared" si="22"/>
        <v>-16349.999999999998</v>
      </c>
      <c r="M468" s="12">
        <f t="shared" si="23"/>
        <v>-16242.389749999998</v>
      </c>
      <c r="N468" t="s">
        <v>29</v>
      </c>
      <c r="O468" t="s">
        <v>38</v>
      </c>
      <c r="P468" t="s">
        <v>12</v>
      </c>
      <c r="Q468" t="s">
        <v>27</v>
      </c>
      <c r="R468" t="s">
        <v>28</v>
      </c>
      <c r="S468">
        <v>1</v>
      </c>
      <c r="T468">
        <v>0</v>
      </c>
    </row>
    <row r="469" spans="1:20" x14ac:dyDescent="0.25">
      <c r="A469">
        <v>22845</v>
      </c>
      <c r="B469" s="1">
        <v>36957</v>
      </c>
      <c r="C469" s="1">
        <v>37347</v>
      </c>
      <c r="D469" t="s">
        <v>27</v>
      </c>
      <c r="E469" t="s">
        <v>28</v>
      </c>
      <c r="F469" s="10">
        <v>4000</v>
      </c>
      <c r="G469" s="10">
        <v>3973.67</v>
      </c>
      <c r="H469">
        <v>5.4649999999999999</v>
      </c>
      <c r="I469" s="11">
        <v>2.74</v>
      </c>
      <c r="K469" s="9">
        <f t="shared" si="21"/>
        <v>10960</v>
      </c>
      <c r="L469" s="12">
        <f t="shared" si="22"/>
        <v>-10899.999999999998</v>
      </c>
      <c r="M469" s="12">
        <f t="shared" si="23"/>
        <v>-10828.250749999999</v>
      </c>
      <c r="N469" t="s">
        <v>29</v>
      </c>
      <c r="O469" t="s">
        <v>38</v>
      </c>
      <c r="P469" t="s">
        <v>12</v>
      </c>
      <c r="Q469" t="s">
        <v>27</v>
      </c>
      <c r="R469" t="s">
        <v>28</v>
      </c>
      <c r="S469">
        <v>1</v>
      </c>
      <c r="T469">
        <v>0</v>
      </c>
    </row>
    <row r="470" spans="1:20" x14ac:dyDescent="0.25">
      <c r="A470">
        <v>22846</v>
      </c>
      <c r="B470" s="1">
        <v>36957</v>
      </c>
      <c r="C470" s="1">
        <v>37347</v>
      </c>
      <c r="D470" t="s">
        <v>27</v>
      </c>
      <c r="E470" t="s">
        <v>28</v>
      </c>
      <c r="F470" s="10">
        <v>20000</v>
      </c>
      <c r="G470" s="10">
        <v>19868.36</v>
      </c>
      <c r="H470">
        <v>5.4649999999999999</v>
      </c>
      <c r="I470" s="11">
        <v>2.74</v>
      </c>
      <c r="K470" s="9">
        <f t="shared" si="21"/>
        <v>54800.000000000007</v>
      </c>
      <c r="L470" s="12">
        <f t="shared" si="22"/>
        <v>-54499.999999999993</v>
      </c>
      <c r="M470" s="12">
        <f t="shared" si="23"/>
        <v>-54141.280999999995</v>
      </c>
      <c r="N470" t="s">
        <v>29</v>
      </c>
      <c r="O470" t="s">
        <v>38</v>
      </c>
      <c r="P470" t="s">
        <v>12</v>
      </c>
      <c r="Q470" t="s">
        <v>27</v>
      </c>
      <c r="R470" t="s">
        <v>28</v>
      </c>
      <c r="S470">
        <v>1</v>
      </c>
      <c r="T470">
        <v>0</v>
      </c>
    </row>
    <row r="471" spans="1:20" x14ac:dyDescent="0.25">
      <c r="A471">
        <v>22848</v>
      </c>
      <c r="B471" s="1">
        <v>36957</v>
      </c>
      <c r="C471" s="1">
        <v>37347</v>
      </c>
      <c r="D471" t="s">
        <v>27</v>
      </c>
      <c r="E471" t="s">
        <v>28</v>
      </c>
      <c r="F471" s="10">
        <v>2000</v>
      </c>
      <c r="G471" s="10">
        <v>1986.84</v>
      </c>
      <c r="H471">
        <v>5.4649999999999999</v>
      </c>
      <c r="I471" s="11">
        <v>2.74</v>
      </c>
      <c r="K471" s="9">
        <f t="shared" si="21"/>
        <v>5480</v>
      </c>
      <c r="L471" s="12">
        <f t="shared" si="22"/>
        <v>-5449.9999999999991</v>
      </c>
      <c r="M471" s="12">
        <f t="shared" si="23"/>
        <v>-5414.1389999999992</v>
      </c>
      <c r="N471" t="s">
        <v>29</v>
      </c>
      <c r="O471" t="s">
        <v>38</v>
      </c>
      <c r="P471" t="s">
        <v>12</v>
      </c>
      <c r="Q471" t="s">
        <v>27</v>
      </c>
      <c r="R471" t="s">
        <v>28</v>
      </c>
      <c r="S471">
        <v>1</v>
      </c>
      <c r="T471">
        <v>0</v>
      </c>
    </row>
    <row r="472" spans="1:20" x14ac:dyDescent="0.25">
      <c r="A472">
        <v>22850</v>
      </c>
      <c r="B472" s="1">
        <v>36957</v>
      </c>
      <c r="C472" s="1">
        <v>37347</v>
      </c>
      <c r="D472" t="s">
        <v>27</v>
      </c>
      <c r="E472" t="s">
        <v>28</v>
      </c>
      <c r="F472" s="10">
        <v>13000</v>
      </c>
      <c r="G472" s="10">
        <v>12914.44</v>
      </c>
      <c r="H472">
        <v>5.4649999999999999</v>
      </c>
      <c r="I472" s="11">
        <v>2.74</v>
      </c>
      <c r="K472" s="9">
        <f t="shared" si="21"/>
        <v>35620</v>
      </c>
      <c r="L472" s="12">
        <f t="shared" si="22"/>
        <v>-35424.999999999993</v>
      </c>
      <c r="M472" s="12">
        <f t="shared" si="23"/>
        <v>-35191.848999999995</v>
      </c>
      <c r="N472" t="s">
        <v>29</v>
      </c>
      <c r="O472" t="s">
        <v>38</v>
      </c>
      <c r="P472" t="s">
        <v>12</v>
      </c>
      <c r="Q472" t="s">
        <v>27</v>
      </c>
      <c r="R472" t="s">
        <v>28</v>
      </c>
      <c r="S472">
        <v>1</v>
      </c>
      <c r="T472">
        <v>0</v>
      </c>
    </row>
    <row r="473" spans="1:20" x14ac:dyDescent="0.25">
      <c r="A473">
        <v>23777</v>
      </c>
      <c r="B473" s="1">
        <v>36969</v>
      </c>
      <c r="C473" s="1">
        <v>37347</v>
      </c>
      <c r="D473" t="s">
        <v>27</v>
      </c>
      <c r="E473" t="s">
        <v>28</v>
      </c>
      <c r="F473" s="10">
        <v>40793</v>
      </c>
      <c r="G473" s="10">
        <v>40524.5</v>
      </c>
      <c r="H473">
        <v>4.5410000000000004</v>
      </c>
      <c r="I473" s="11">
        <v>2.74</v>
      </c>
      <c r="K473" s="9">
        <f t="shared" si="21"/>
        <v>111772.82</v>
      </c>
      <c r="L473" s="12">
        <f t="shared" si="22"/>
        <v>-73468.192999999999</v>
      </c>
      <c r="M473" s="12">
        <f t="shared" si="23"/>
        <v>-72984.624500000005</v>
      </c>
      <c r="N473" t="s">
        <v>29</v>
      </c>
      <c r="O473" t="s">
        <v>38</v>
      </c>
      <c r="P473" t="s">
        <v>12</v>
      </c>
      <c r="Q473" t="s">
        <v>27</v>
      </c>
      <c r="R473" t="s">
        <v>28</v>
      </c>
      <c r="S473">
        <v>1</v>
      </c>
      <c r="T473">
        <v>0</v>
      </c>
    </row>
    <row r="474" spans="1:20" x14ac:dyDescent="0.25">
      <c r="A474">
        <v>23778</v>
      </c>
      <c r="B474" s="1">
        <v>36969</v>
      </c>
      <c r="C474" s="1">
        <v>37347</v>
      </c>
      <c r="D474" t="s">
        <v>27</v>
      </c>
      <c r="E474" t="s">
        <v>28</v>
      </c>
      <c r="F474" s="10">
        <v>30000</v>
      </c>
      <c r="G474" s="10">
        <v>29802.54</v>
      </c>
      <c r="H474">
        <v>4.5410000000000004</v>
      </c>
      <c r="I474" s="11">
        <v>2.74</v>
      </c>
      <c r="K474" s="9">
        <f t="shared" si="21"/>
        <v>82200</v>
      </c>
      <c r="L474" s="12">
        <f t="shared" si="22"/>
        <v>-54030.000000000007</v>
      </c>
      <c r="M474" s="12">
        <f t="shared" si="23"/>
        <v>-53674.374540000004</v>
      </c>
      <c r="N474" t="s">
        <v>29</v>
      </c>
      <c r="O474" t="s">
        <v>38</v>
      </c>
      <c r="P474" t="s">
        <v>12</v>
      </c>
      <c r="Q474" t="s">
        <v>27</v>
      </c>
      <c r="R474" t="s">
        <v>28</v>
      </c>
      <c r="S474">
        <v>1</v>
      </c>
      <c r="T474">
        <v>0</v>
      </c>
    </row>
    <row r="475" spans="1:20" x14ac:dyDescent="0.25">
      <c r="A475">
        <v>23779</v>
      </c>
      <c r="B475" s="1">
        <v>36969</v>
      </c>
      <c r="C475" s="1">
        <v>37347</v>
      </c>
      <c r="D475" t="s">
        <v>27</v>
      </c>
      <c r="E475" t="s">
        <v>28</v>
      </c>
      <c r="F475" s="10">
        <v>1400</v>
      </c>
      <c r="G475" s="10">
        <v>1390.79</v>
      </c>
      <c r="H475">
        <v>4.5410000000000004</v>
      </c>
      <c r="I475" s="11">
        <v>2.74</v>
      </c>
      <c r="K475" s="9">
        <f t="shared" si="21"/>
        <v>3836.0000000000005</v>
      </c>
      <c r="L475" s="12">
        <f t="shared" si="22"/>
        <v>-2521.4</v>
      </c>
      <c r="M475" s="12">
        <f t="shared" si="23"/>
        <v>-2504.8127899999999</v>
      </c>
      <c r="N475" t="s">
        <v>29</v>
      </c>
      <c r="O475" t="s">
        <v>38</v>
      </c>
      <c r="P475" t="s">
        <v>12</v>
      </c>
      <c r="Q475" t="s">
        <v>27</v>
      </c>
      <c r="R475" t="s">
        <v>28</v>
      </c>
      <c r="S475">
        <v>1</v>
      </c>
      <c r="T475">
        <v>0</v>
      </c>
    </row>
    <row r="476" spans="1:20" x14ac:dyDescent="0.25">
      <c r="A476">
        <v>23780</v>
      </c>
      <c r="B476" s="1">
        <v>36969</v>
      </c>
      <c r="C476" s="1">
        <v>37347</v>
      </c>
      <c r="D476" t="s">
        <v>27</v>
      </c>
      <c r="E476" t="s">
        <v>28</v>
      </c>
      <c r="F476" s="10">
        <v>4000</v>
      </c>
      <c r="G476" s="10">
        <v>3973.67</v>
      </c>
      <c r="H476">
        <v>4.5410000000000004</v>
      </c>
      <c r="I476" s="11">
        <v>2.74</v>
      </c>
      <c r="K476" s="9">
        <f t="shared" si="21"/>
        <v>10960</v>
      </c>
      <c r="L476" s="12">
        <f t="shared" si="22"/>
        <v>-7204.0000000000009</v>
      </c>
      <c r="M476" s="12">
        <f t="shared" si="23"/>
        <v>-7156.579670000001</v>
      </c>
      <c r="N476" t="s">
        <v>29</v>
      </c>
      <c r="O476" t="s">
        <v>38</v>
      </c>
      <c r="P476" t="s">
        <v>12</v>
      </c>
      <c r="Q476" t="s">
        <v>27</v>
      </c>
      <c r="R476" t="s">
        <v>28</v>
      </c>
      <c r="S476">
        <v>1</v>
      </c>
      <c r="T476">
        <v>0</v>
      </c>
    </row>
    <row r="477" spans="1:20" x14ac:dyDescent="0.25">
      <c r="A477">
        <v>23782</v>
      </c>
      <c r="B477" s="1">
        <v>36969</v>
      </c>
      <c r="C477" s="1">
        <v>37347</v>
      </c>
      <c r="D477" t="s">
        <v>27</v>
      </c>
      <c r="E477" t="s">
        <v>28</v>
      </c>
      <c r="F477" s="10">
        <v>1600</v>
      </c>
      <c r="G477" s="10">
        <v>1589.47</v>
      </c>
      <c r="H477">
        <v>4.5410000000000004</v>
      </c>
      <c r="I477" s="11">
        <v>2.74</v>
      </c>
      <c r="K477" s="9">
        <f t="shared" si="21"/>
        <v>4384</v>
      </c>
      <c r="L477" s="12">
        <f t="shared" si="22"/>
        <v>-2881.6000000000004</v>
      </c>
      <c r="M477" s="12">
        <f t="shared" si="23"/>
        <v>-2862.6354700000002</v>
      </c>
      <c r="N477" t="s">
        <v>29</v>
      </c>
      <c r="O477" t="s">
        <v>38</v>
      </c>
      <c r="P477" t="s">
        <v>12</v>
      </c>
      <c r="Q477" t="s">
        <v>27</v>
      </c>
      <c r="R477" t="s">
        <v>28</v>
      </c>
      <c r="S477">
        <v>1</v>
      </c>
      <c r="T477">
        <v>0</v>
      </c>
    </row>
    <row r="478" spans="1:20" x14ac:dyDescent="0.25">
      <c r="A478">
        <v>23796</v>
      </c>
      <c r="B478" s="1">
        <v>36969</v>
      </c>
      <c r="C478" s="1">
        <v>37347</v>
      </c>
      <c r="D478" t="s">
        <v>27</v>
      </c>
      <c r="E478" t="s">
        <v>28</v>
      </c>
      <c r="F478" s="10">
        <v>16704</v>
      </c>
      <c r="G478" s="10">
        <v>16594.060000000001</v>
      </c>
      <c r="H478">
        <v>4.625</v>
      </c>
      <c r="I478" s="11">
        <v>2.74</v>
      </c>
      <c r="K478" s="9">
        <f t="shared" si="21"/>
        <v>45768.960000000006</v>
      </c>
      <c r="L478" s="12">
        <f t="shared" si="22"/>
        <v>-31487.039999999997</v>
      </c>
      <c r="M478" s="12">
        <f t="shared" si="23"/>
        <v>-31279.803099999997</v>
      </c>
      <c r="N478" t="s">
        <v>29</v>
      </c>
      <c r="O478" t="s">
        <v>38</v>
      </c>
      <c r="P478" t="s">
        <v>12</v>
      </c>
      <c r="Q478" t="s">
        <v>27</v>
      </c>
      <c r="R478" t="s">
        <v>28</v>
      </c>
      <c r="S478">
        <v>1</v>
      </c>
      <c r="T478">
        <v>0</v>
      </c>
    </row>
    <row r="479" spans="1:20" x14ac:dyDescent="0.25">
      <c r="A479">
        <v>23797</v>
      </c>
      <c r="B479" s="1">
        <v>36969</v>
      </c>
      <c r="C479" s="1">
        <v>37347</v>
      </c>
      <c r="D479" t="s">
        <v>27</v>
      </c>
      <c r="E479" t="s">
        <v>28</v>
      </c>
      <c r="F479" s="10">
        <v>5000</v>
      </c>
      <c r="G479" s="10">
        <v>4967.09</v>
      </c>
      <c r="H479">
        <v>4.625</v>
      </c>
      <c r="I479" s="11">
        <v>2.74</v>
      </c>
      <c r="K479" s="9">
        <f t="shared" si="21"/>
        <v>13700.000000000002</v>
      </c>
      <c r="L479" s="12">
        <f t="shared" si="22"/>
        <v>-9424.9999999999982</v>
      </c>
      <c r="M479" s="12">
        <f t="shared" si="23"/>
        <v>-9362.9646499999999</v>
      </c>
      <c r="N479" t="s">
        <v>29</v>
      </c>
      <c r="O479" t="s">
        <v>38</v>
      </c>
      <c r="P479" t="s">
        <v>12</v>
      </c>
      <c r="Q479" t="s">
        <v>27</v>
      </c>
      <c r="R479" t="s">
        <v>28</v>
      </c>
      <c r="S479">
        <v>1</v>
      </c>
      <c r="T479">
        <v>0</v>
      </c>
    </row>
    <row r="480" spans="1:20" x14ac:dyDescent="0.25">
      <c r="A480">
        <v>23905</v>
      </c>
      <c r="B480" s="1">
        <v>36980</v>
      </c>
      <c r="C480" s="1">
        <v>37347</v>
      </c>
      <c r="D480" t="s">
        <v>27</v>
      </c>
      <c r="E480" t="s">
        <v>28</v>
      </c>
      <c r="F480" s="10">
        <v>15000</v>
      </c>
      <c r="G480" s="10">
        <v>14901.27</v>
      </c>
      <c r="H480">
        <v>4.5640000000000001</v>
      </c>
      <c r="I480" s="11">
        <v>2.74</v>
      </c>
      <c r="K480" s="9">
        <f t="shared" si="21"/>
        <v>41100</v>
      </c>
      <c r="L480" s="12">
        <f t="shared" si="22"/>
        <v>-27359.999999999996</v>
      </c>
      <c r="M480" s="12">
        <f t="shared" si="23"/>
        <v>-27179.91648</v>
      </c>
      <c r="N480" t="s">
        <v>29</v>
      </c>
      <c r="O480" t="s">
        <v>38</v>
      </c>
      <c r="P480" t="s">
        <v>12</v>
      </c>
      <c r="Q480" t="s">
        <v>27</v>
      </c>
      <c r="R480" t="s">
        <v>28</v>
      </c>
      <c r="S480">
        <v>1</v>
      </c>
      <c r="T480">
        <v>0</v>
      </c>
    </row>
    <row r="481" spans="1:20" x14ac:dyDescent="0.25">
      <c r="A481">
        <v>23913</v>
      </c>
      <c r="B481" s="1">
        <v>36980</v>
      </c>
      <c r="C481" s="1">
        <v>37347</v>
      </c>
      <c r="D481" t="s">
        <v>27</v>
      </c>
      <c r="E481" t="s">
        <v>28</v>
      </c>
      <c r="F481" s="10">
        <v>4000</v>
      </c>
      <c r="G481" s="10">
        <v>3973.67</v>
      </c>
      <c r="H481">
        <v>4.5640000000000001</v>
      </c>
      <c r="I481" s="11">
        <v>2.74</v>
      </c>
      <c r="K481" s="9">
        <f t="shared" si="21"/>
        <v>10960</v>
      </c>
      <c r="L481" s="12">
        <f t="shared" si="22"/>
        <v>-7295.9999999999991</v>
      </c>
      <c r="M481" s="12">
        <f t="shared" si="23"/>
        <v>-7247.97408</v>
      </c>
      <c r="N481" t="s">
        <v>29</v>
      </c>
      <c r="O481" t="s">
        <v>38</v>
      </c>
      <c r="P481" t="s">
        <v>12</v>
      </c>
      <c r="Q481" t="s">
        <v>27</v>
      </c>
      <c r="R481" t="s">
        <v>28</v>
      </c>
      <c r="S481">
        <v>1</v>
      </c>
      <c r="T481">
        <v>0</v>
      </c>
    </row>
    <row r="482" spans="1:20" x14ac:dyDescent="0.25">
      <c r="A482">
        <v>23916</v>
      </c>
      <c r="B482" s="1">
        <v>36980</v>
      </c>
      <c r="C482" s="1">
        <v>37347</v>
      </c>
      <c r="D482" t="s">
        <v>27</v>
      </c>
      <c r="E482" t="s">
        <v>28</v>
      </c>
      <c r="F482" s="10">
        <v>9266</v>
      </c>
      <c r="G482" s="10">
        <v>9205.01</v>
      </c>
      <c r="H482">
        <v>4.7359999999999998</v>
      </c>
      <c r="I482" s="11">
        <v>2.74</v>
      </c>
      <c r="K482" s="9">
        <f t="shared" si="21"/>
        <v>25388.840000000004</v>
      </c>
      <c r="L482" s="12">
        <f t="shared" si="22"/>
        <v>-18494.935999999994</v>
      </c>
      <c r="M482" s="12">
        <f t="shared" si="23"/>
        <v>-18373.199959999998</v>
      </c>
      <c r="N482" t="s">
        <v>29</v>
      </c>
      <c r="O482" t="s">
        <v>38</v>
      </c>
      <c r="P482" t="s">
        <v>12</v>
      </c>
      <c r="Q482" t="s">
        <v>27</v>
      </c>
      <c r="R482" t="s">
        <v>28</v>
      </c>
      <c r="S482">
        <v>1</v>
      </c>
      <c r="T482">
        <v>0</v>
      </c>
    </row>
    <row r="483" spans="1:20" x14ac:dyDescent="0.25">
      <c r="A483">
        <v>23917</v>
      </c>
      <c r="B483" s="1">
        <v>36980</v>
      </c>
      <c r="C483" s="1">
        <v>37347</v>
      </c>
      <c r="D483" t="s">
        <v>27</v>
      </c>
      <c r="E483" t="s">
        <v>28</v>
      </c>
      <c r="F483" s="10">
        <v>20549</v>
      </c>
      <c r="G483" s="10">
        <v>20413.75</v>
      </c>
      <c r="H483">
        <v>4.5640000000000001</v>
      </c>
      <c r="I483" s="11">
        <v>2.74</v>
      </c>
      <c r="K483" s="9">
        <f t="shared" si="21"/>
        <v>56304.26</v>
      </c>
      <c r="L483" s="12">
        <f t="shared" si="22"/>
        <v>-37481.375999999997</v>
      </c>
      <c r="M483" s="12">
        <f t="shared" si="23"/>
        <v>-37234.68</v>
      </c>
      <c r="N483" t="s">
        <v>29</v>
      </c>
      <c r="O483" t="s">
        <v>38</v>
      </c>
      <c r="P483" t="s">
        <v>12</v>
      </c>
      <c r="Q483" t="s">
        <v>27</v>
      </c>
      <c r="R483" t="s">
        <v>28</v>
      </c>
      <c r="S483">
        <v>1</v>
      </c>
      <c r="T483">
        <v>0</v>
      </c>
    </row>
    <row r="484" spans="1:20" x14ac:dyDescent="0.25">
      <c r="A484">
        <v>23925</v>
      </c>
      <c r="B484" s="1">
        <v>36980</v>
      </c>
      <c r="C484" s="1">
        <v>37347</v>
      </c>
      <c r="D484" t="s">
        <v>27</v>
      </c>
      <c r="E484" t="s">
        <v>28</v>
      </c>
      <c r="F484" s="10">
        <v>11847</v>
      </c>
      <c r="G484" s="10">
        <v>11769.02</v>
      </c>
      <c r="H484">
        <v>4.7350000000000003</v>
      </c>
      <c r="I484" s="11">
        <v>2.74</v>
      </c>
      <c r="K484" s="9">
        <f t="shared" si="21"/>
        <v>32460.780000000002</v>
      </c>
      <c r="L484" s="12">
        <f t="shared" si="22"/>
        <v>-23634.765000000003</v>
      </c>
      <c r="M484" s="12">
        <f t="shared" si="23"/>
        <v>-23479.194900000002</v>
      </c>
      <c r="N484" t="s">
        <v>29</v>
      </c>
      <c r="O484" t="s">
        <v>38</v>
      </c>
      <c r="P484" t="s">
        <v>12</v>
      </c>
      <c r="Q484" t="s">
        <v>27</v>
      </c>
      <c r="R484" t="s">
        <v>28</v>
      </c>
      <c r="S484">
        <v>1</v>
      </c>
      <c r="T484">
        <v>0</v>
      </c>
    </row>
    <row r="485" spans="1:20" x14ac:dyDescent="0.25">
      <c r="A485">
        <v>23933</v>
      </c>
      <c r="B485" s="1">
        <v>36980</v>
      </c>
      <c r="C485" s="1">
        <v>37347</v>
      </c>
      <c r="D485" t="s">
        <v>27</v>
      </c>
      <c r="E485" t="s">
        <v>28</v>
      </c>
      <c r="F485" s="10">
        <v>10000</v>
      </c>
      <c r="G485" s="10">
        <v>9934.18</v>
      </c>
      <c r="H485">
        <v>4.6269999999999998</v>
      </c>
      <c r="I485" s="11">
        <v>2.74</v>
      </c>
      <c r="K485" s="9">
        <f t="shared" si="21"/>
        <v>27400.000000000004</v>
      </c>
      <c r="L485" s="12">
        <f t="shared" si="22"/>
        <v>-18869.999999999996</v>
      </c>
      <c r="M485" s="12">
        <f t="shared" si="23"/>
        <v>-18745.797659999997</v>
      </c>
      <c r="N485" t="s">
        <v>29</v>
      </c>
      <c r="O485" t="s">
        <v>38</v>
      </c>
      <c r="P485" t="s">
        <v>12</v>
      </c>
      <c r="Q485" t="s">
        <v>27</v>
      </c>
      <c r="R485" t="s">
        <v>28</v>
      </c>
      <c r="S485">
        <v>1</v>
      </c>
      <c r="T485">
        <v>0</v>
      </c>
    </row>
    <row r="486" spans="1:20" x14ac:dyDescent="0.25">
      <c r="A486">
        <v>23935</v>
      </c>
      <c r="B486" s="1">
        <v>36980</v>
      </c>
      <c r="C486" s="1">
        <v>37347</v>
      </c>
      <c r="D486" t="s">
        <v>27</v>
      </c>
      <c r="E486" t="s">
        <v>28</v>
      </c>
      <c r="F486" s="10">
        <v>50930</v>
      </c>
      <c r="G486" s="10">
        <v>50594.78</v>
      </c>
      <c r="H486">
        <v>4.6269999999999998</v>
      </c>
      <c r="I486" s="11">
        <v>2.74</v>
      </c>
      <c r="K486" s="9">
        <f t="shared" si="21"/>
        <v>139548.20000000001</v>
      </c>
      <c r="L486" s="12">
        <f t="shared" si="22"/>
        <v>-96104.909999999974</v>
      </c>
      <c r="M486" s="12">
        <f t="shared" si="23"/>
        <v>-95472.349859999973</v>
      </c>
      <c r="N486" t="s">
        <v>29</v>
      </c>
      <c r="O486" t="s">
        <v>38</v>
      </c>
      <c r="P486" t="s">
        <v>12</v>
      </c>
      <c r="Q486" t="s">
        <v>27</v>
      </c>
      <c r="R486" t="s">
        <v>28</v>
      </c>
      <c r="S486">
        <v>1</v>
      </c>
      <c r="T486">
        <v>0</v>
      </c>
    </row>
    <row r="487" spans="1:20" x14ac:dyDescent="0.25">
      <c r="A487">
        <v>24140</v>
      </c>
      <c r="B487" s="1">
        <v>36992</v>
      </c>
      <c r="C487" s="1">
        <v>37347</v>
      </c>
      <c r="D487" t="s">
        <v>27</v>
      </c>
      <c r="E487" t="s">
        <v>28</v>
      </c>
      <c r="F487" s="10">
        <v>40000</v>
      </c>
      <c r="G487" s="10">
        <v>39736.720000000001</v>
      </c>
      <c r="H487">
        <v>4.78</v>
      </c>
      <c r="I487" s="11">
        <v>2.74</v>
      </c>
      <c r="K487" s="9">
        <f t="shared" si="21"/>
        <v>109600.00000000001</v>
      </c>
      <c r="L487" s="12">
        <f t="shared" si="22"/>
        <v>-81600</v>
      </c>
      <c r="M487" s="12">
        <f t="shared" si="23"/>
        <v>-81062.908800000005</v>
      </c>
      <c r="N487" t="s">
        <v>29</v>
      </c>
      <c r="O487" t="s">
        <v>38</v>
      </c>
      <c r="P487" t="s">
        <v>12</v>
      </c>
      <c r="Q487" t="s">
        <v>27</v>
      </c>
      <c r="R487" t="s">
        <v>28</v>
      </c>
      <c r="S487">
        <v>1</v>
      </c>
      <c r="T487">
        <v>0</v>
      </c>
    </row>
    <row r="488" spans="1:20" x14ac:dyDescent="0.25">
      <c r="A488">
        <v>24141</v>
      </c>
      <c r="B488" s="1">
        <v>36992</v>
      </c>
      <c r="C488" s="1">
        <v>37347</v>
      </c>
      <c r="D488" t="s">
        <v>27</v>
      </c>
      <c r="E488" t="s">
        <v>28</v>
      </c>
      <c r="F488" s="10">
        <v>6531</v>
      </c>
      <c r="G488" s="10">
        <v>6488.01</v>
      </c>
      <c r="H488">
        <v>4.78</v>
      </c>
      <c r="I488" s="11">
        <v>2.74</v>
      </c>
      <c r="K488" s="9">
        <f t="shared" si="21"/>
        <v>17894.940000000002</v>
      </c>
      <c r="L488" s="12">
        <f t="shared" si="22"/>
        <v>-13323.24</v>
      </c>
      <c r="M488" s="12">
        <f t="shared" si="23"/>
        <v>-13235.5404</v>
      </c>
      <c r="N488" t="s">
        <v>29</v>
      </c>
      <c r="O488" t="s">
        <v>38</v>
      </c>
      <c r="P488" t="s">
        <v>12</v>
      </c>
      <c r="Q488" t="s">
        <v>27</v>
      </c>
      <c r="R488" t="s">
        <v>28</v>
      </c>
      <c r="S488">
        <v>1</v>
      </c>
      <c r="T488">
        <v>0</v>
      </c>
    </row>
    <row r="489" spans="1:20" x14ac:dyDescent="0.25">
      <c r="A489">
        <v>24148</v>
      </c>
      <c r="B489" s="1">
        <v>36993</v>
      </c>
      <c r="C489" s="1">
        <v>37347</v>
      </c>
      <c r="D489" t="s">
        <v>27</v>
      </c>
      <c r="E489" t="s">
        <v>28</v>
      </c>
      <c r="F489" s="10">
        <v>2000</v>
      </c>
      <c r="G489" s="10">
        <v>1986.84</v>
      </c>
      <c r="H489">
        <v>4.7628000000000004</v>
      </c>
      <c r="I489" s="11">
        <v>2.74</v>
      </c>
      <c r="K489" s="9">
        <f t="shared" si="21"/>
        <v>5480</v>
      </c>
      <c r="L489" s="12">
        <f t="shared" si="22"/>
        <v>-4045.6000000000004</v>
      </c>
      <c r="M489" s="12">
        <f t="shared" si="23"/>
        <v>-4018.9799520000001</v>
      </c>
      <c r="N489" t="s">
        <v>29</v>
      </c>
      <c r="O489" t="s">
        <v>38</v>
      </c>
      <c r="P489" t="s">
        <v>12</v>
      </c>
      <c r="Q489" t="s">
        <v>27</v>
      </c>
      <c r="R489" t="s">
        <v>28</v>
      </c>
      <c r="S489">
        <v>1</v>
      </c>
      <c r="T489">
        <v>0</v>
      </c>
    </row>
    <row r="490" spans="1:20" x14ac:dyDescent="0.25">
      <c r="A490">
        <v>24151</v>
      </c>
      <c r="B490" s="1">
        <v>36993</v>
      </c>
      <c r="C490" s="1">
        <v>37347</v>
      </c>
      <c r="D490" t="s">
        <v>27</v>
      </c>
      <c r="E490" t="s">
        <v>28</v>
      </c>
      <c r="F490" s="10">
        <v>4000</v>
      </c>
      <c r="G490" s="10">
        <v>3973.67</v>
      </c>
      <c r="H490">
        <v>4.7629999999999999</v>
      </c>
      <c r="I490" s="11">
        <v>2.74</v>
      </c>
      <c r="K490" s="9">
        <f t="shared" si="21"/>
        <v>10960</v>
      </c>
      <c r="L490" s="12">
        <f t="shared" si="22"/>
        <v>-8091.9999999999991</v>
      </c>
      <c r="M490" s="12">
        <f t="shared" si="23"/>
        <v>-8038.7344099999991</v>
      </c>
      <c r="N490" t="s">
        <v>29</v>
      </c>
      <c r="O490" t="s">
        <v>38</v>
      </c>
      <c r="P490" t="s">
        <v>12</v>
      </c>
      <c r="Q490" t="s">
        <v>27</v>
      </c>
      <c r="R490" t="s">
        <v>28</v>
      </c>
      <c r="S490">
        <v>1</v>
      </c>
      <c r="T490">
        <v>0</v>
      </c>
    </row>
    <row r="491" spans="1:20" x14ac:dyDescent="0.25">
      <c r="A491">
        <v>24153</v>
      </c>
      <c r="B491" s="1">
        <v>36993</v>
      </c>
      <c r="C491" s="1">
        <v>37347</v>
      </c>
      <c r="D491" t="s">
        <v>27</v>
      </c>
      <c r="E491" t="s">
        <v>28</v>
      </c>
      <c r="F491" s="10">
        <v>6000</v>
      </c>
      <c r="G491" s="10">
        <v>5960.51</v>
      </c>
      <c r="H491">
        <v>4.7628000000000004</v>
      </c>
      <c r="I491" s="11">
        <v>2.74</v>
      </c>
      <c r="K491" s="9">
        <f t="shared" si="21"/>
        <v>16440</v>
      </c>
      <c r="L491" s="12">
        <f t="shared" si="22"/>
        <v>-12136.800000000001</v>
      </c>
      <c r="M491" s="12">
        <f t="shared" si="23"/>
        <v>-12056.919628000001</v>
      </c>
      <c r="N491" t="s">
        <v>29</v>
      </c>
      <c r="O491" t="s">
        <v>38</v>
      </c>
      <c r="P491" t="s">
        <v>12</v>
      </c>
      <c r="Q491" t="s">
        <v>27</v>
      </c>
      <c r="R491" t="s">
        <v>28</v>
      </c>
      <c r="S491">
        <v>1</v>
      </c>
      <c r="T491">
        <v>0</v>
      </c>
    </row>
    <row r="492" spans="1:20" x14ac:dyDescent="0.25">
      <c r="A492">
        <v>24154</v>
      </c>
      <c r="B492" s="1">
        <v>36993</v>
      </c>
      <c r="C492" s="1">
        <v>37347</v>
      </c>
      <c r="D492" t="s">
        <v>27</v>
      </c>
      <c r="E492" t="s">
        <v>28</v>
      </c>
      <c r="F492" s="10">
        <v>10718</v>
      </c>
      <c r="G492" s="10">
        <v>10647.46</v>
      </c>
      <c r="H492">
        <v>4.7628000000000004</v>
      </c>
      <c r="I492" s="11">
        <v>2.74</v>
      </c>
      <c r="K492" s="9">
        <f t="shared" si="21"/>
        <v>29367.320000000003</v>
      </c>
      <c r="L492" s="12">
        <f t="shared" si="22"/>
        <v>-21680.370400000003</v>
      </c>
      <c r="M492" s="12">
        <f t="shared" si="23"/>
        <v>-21537.682088000001</v>
      </c>
      <c r="N492" t="s">
        <v>29</v>
      </c>
      <c r="O492" t="s">
        <v>38</v>
      </c>
      <c r="P492" t="s">
        <v>12</v>
      </c>
      <c r="Q492" t="s">
        <v>27</v>
      </c>
      <c r="R492" t="s">
        <v>28</v>
      </c>
      <c r="S492">
        <v>1</v>
      </c>
      <c r="T492">
        <v>0</v>
      </c>
    </row>
    <row r="493" spans="1:20" x14ac:dyDescent="0.25">
      <c r="A493">
        <v>24193</v>
      </c>
      <c r="B493" s="1">
        <v>36998</v>
      </c>
      <c r="C493" s="1">
        <v>37347</v>
      </c>
      <c r="D493" t="s">
        <v>27</v>
      </c>
      <c r="E493" t="s">
        <v>28</v>
      </c>
      <c r="F493" s="10">
        <v>49264</v>
      </c>
      <c r="G493" s="10">
        <v>48939.75</v>
      </c>
      <c r="H493">
        <v>4.8659999999999997</v>
      </c>
      <c r="I493" s="11">
        <v>2.74</v>
      </c>
      <c r="K493" s="9">
        <f t="shared" si="21"/>
        <v>134983.36000000002</v>
      </c>
      <c r="L493" s="12">
        <f t="shared" si="22"/>
        <v>-104735.26399999997</v>
      </c>
      <c r="M493" s="12">
        <f t="shared" si="23"/>
        <v>-104045.90849999998</v>
      </c>
      <c r="N493" t="s">
        <v>29</v>
      </c>
      <c r="O493" t="s">
        <v>38</v>
      </c>
      <c r="P493" t="s">
        <v>12</v>
      </c>
      <c r="Q493" t="s">
        <v>27</v>
      </c>
      <c r="R493" t="s">
        <v>28</v>
      </c>
      <c r="S493">
        <v>1</v>
      </c>
      <c r="T493">
        <v>0</v>
      </c>
    </row>
    <row r="494" spans="1:20" x14ac:dyDescent="0.25">
      <c r="A494">
        <v>24224</v>
      </c>
      <c r="B494" s="1">
        <v>36999</v>
      </c>
      <c r="C494" s="1">
        <v>37347</v>
      </c>
      <c r="D494" t="s">
        <v>27</v>
      </c>
      <c r="E494" t="s">
        <v>28</v>
      </c>
      <c r="F494" s="10">
        <v>35370</v>
      </c>
      <c r="G494" s="10">
        <v>35137.199999999997</v>
      </c>
      <c r="H494">
        <v>4.7160000000000002</v>
      </c>
      <c r="I494" s="11">
        <v>2.74</v>
      </c>
      <c r="K494" s="9">
        <f t="shared" si="21"/>
        <v>96913.8</v>
      </c>
      <c r="L494" s="12">
        <f t="shared" si="22"/>
        <v>-69891.12</v>
      </c>
      <c r="M494" s="12">
        <f t="shared" si="23"/>
        <v>-69431.107199999999</v>
      </c>
      <c r="N494" t="s">
        <v>29</v>
      </c>
      <c r="O494" t="s">
        <v>38</v>
      </c>
      <c r="P494" t="s">
        <v>12</v>
      </c>
      <c r="Q494" t="s">
        <v>27</v>
      </c>
      <c r="R494" t="s">
        <v>28</v>
      </c>
      <c r="S494">
        <v>1</v>
      </c>
      <c r="T494">
        <v>0</v>
      </c>
    </row>
    <row r="495" spans="1:20" x14ac:dyDescent="0.25">
      <c r="A495">
        <v>24448</v>
      </c>
      <c r="B495" s="1">
        <v>37007</v>
      </c>
      <c r="C495" s="1">
        <v>37347</v>
      </c>
      <c r="D495" t="s">
        <v>27</v>
      </c>
      <c r="E495" t="s">
        <v>28</v>
      </c>
      <c r="F495" s="10">
        <v>30000</v>
      </c>
      <c r="G495" s="10">
        <v>29802.54</v>
      </c>
      <c r="H495">
        <v>4.78</v>
      </c>
      <c r="I495" s="11">
        <v>2.74</v>
      </c>
      <c r="K495" s="9">
        <f t="shared" si="21"/>
        <v>82200</v>
      </c>
      <c r="L495" s="12">
        <f t="shared" si="22"/>
        <v>-61200</v>
      </c>
      <c r="M495" s="12">
        <f t="shared" si="23"/>
        <v>-60797.181600000004</v>
      </c>
      <c r="N495" t="s">
        <v>29</v>
      </c>
      <c r="O495" t="s">
        <v>38</v>
      </c>
      <c r="P495" t="s">
        <v>12</v>
      </c>
      <c r="Q495" t="s">
        <v>27</v>
      </c>
      <c r="R495" t="s">
        <v>28</v>
      </c>
      <c r="S495">
        <v>1</v>
      </c>
      <c r="T495">
        <v>0</v>
      </c>
    </row>
    <row r="496" spans="1:20" x14ac:dyDescent="0.25">
      <c r="A496">
        <v>24454</v>
      </c>
      <c r="B496" s="1">
        <v>37007</v>
      </c>
      <c r="C496" s="1">
        <v>37347</v>
      </c>
      <c r="D496" t="s">
        <v>27</v>
      </c>
      <c r="E496" t="s">
        <v>28</v>
      </c>
      <c r="F496" s="10">
        <v>316</v>
      </c>
      <c r="G496" s="10">
        <v>313.92</v>
      </c>
      <c r="H496">
        <v>4.6230000000000002</v>
      </c>
      <c r="I496" s="11">
        <v>2.74</v>
      </c>
      <c r="K496" s="9">
        <f t="shared" si="21"/>
        <v>865.84</v>
      </c>
      <c r="L496" s="12">
        <f t="shared" si="22"/>
        <v>-595.02800000000002</v>
      </c>
      <c r="M496" s="12">
        <f t="shared" si="23"/>
        <v>-591.11135999999999</v>
      </c>
      <c r="N496" t="s">
        <v>29</v>
      </c>
      <c r="O496" t="s">
        <v>38</v>
      </c>
      <c r="P496" t="s">
        <v>12</v>
      </c>
      <c r="Q496" t="s">
        <v>27</v>
      </c>
      <c r="R496" t="s">
        <v>28</v>
      </c>
      <c r="S496">
        <v>1</v>
      </c>
      <c r="T496">
        <v>0</v>
      </c>
    </row>
    <row r="497" spans="1:20" x14ac:dyDescent="0.25">
      <c r="A497">
        <v>24748</v>
      </c>
      <c r="B497" s="1">
        <v>37028</v>
      </c>
      <c r="C497" s="1">
        <v>37347</v>
      </c>
      <c r="D497" t="s">
        <v>27</v>
      </c>
      <c r="E497" t="s">
        <v>28</v>
      </c>
      <c r="F497" s="10">
        <v>75889</v>
      </c>
      <c r="G497" s="10">
        <v>75389.509999999995</v>
      </c>
      <c r="H497">
        <v>4.2789999999999999</v>
      </c>
      <c r="I497" s="11">
        <v>2.74</v>
      </c>
      <c r="K497" s="9">
        <f t="shared" si="21"/>
        <v>207935.86000000002</v>
      </c>
      <c r="L497" s="12">
        <f t="shared" si="22"/>
        <v>-116793.17099999997</v>
      </c>
      <c r="M497" s="12">
        <f t="shared" si="23"/>
        <v>-116024.45588999997</v>
      </c>
      <c r="N497" t="s">
        <v>29</v>
      </c>
      <c r="O497" t="s">
        <v>38</v>
      </c>
      <c r="P497" t="s">
        <v>12</v>
      </c>
      <c r="Q497" t="s">
        <v>27</v>
      </c>
      <c r="R497" t="s">
        <v>28</v>
      </c>
      <c r="S497">
        <v>1</v>
      </c>
      <c r="T497">
        <v>0</v>
      </c>
    </row>
    <row r="498" spans="1:20" x14ac:dyDescent="0.25">
      <c r="A498">
        <v>24826</v>
      </c>
      <c r="B498" s="1">
        <v>37034</v>
      </c>
      <c r="C498" s="1">
        <v>37347</v>
      </c>
      <c r="D498" t="s">
        <v>27</v>
      </c>
      <c r="E498" t="s">
        <v>28</v>
      </c>
      <c r="F498" s="10">
        <v>1200000</v>
      </c>
      <c r="G498" s="10">
        <v>1192101.71</v>
      </c>
      <c r="H498">
        <v>4.1900000000000004</v>
      </c>
      <c r="I498" s="11">
        <v>2.74</v>
      </c>
      <c r="K498" s="9">
        <f t="shared" si="21"/>
        <v>3288000.0000000005</v>
      </c>
      <c r="L498" s="12">
        <f t="shared" si="22"/>
        <v>-1740000.0000000002</v>
      </c>
      <c r="M498" s="12">
        <f t="shared" si="23"/>
        <v>-1728547.4795000001</v>
      </c>
      <c r="N498" t="s">
        <v>29</v>
      </c>
      <c r="O498" t="s">
        <v>38</v>
      </c>
      <c r="P498" t="s">
        <v>12</v>
      </c>
      <c r="Q498" t="s">
        <v>27</v>
      </c>
      <c r="R498" t="s">
        <v>28</v>
      </c>
      <c r="S498">
        <v>1</v>
      </c>
      <c r="T498">
        <v>0</v>
      </c>
    </row>
    <row r="499" spans="1:20" x14ac:dyDescent="0.25">
      <c r="A499">
        <v>24869</v>
      </c>
      <c r="B499" s="1">
        <v>37035</v>
      </c>
      <c r="C499" s="1">
        <v>37347</v>
      </c>
      <c r="D499" t="s">
        <v>27</v>
      </c>
      <c r="E499" t="s">
        <v>28</v>
      </c>
      <c r="F499" s="10">
        <v>19000</v>
      </c>
      <c r="G499" s="10">
        <v>18874.939999999999</v>
      </c>
      <c r="H499">
        <v>4.2178000000000004</v>
      </c>
      <c r="I499" s="11">
        <v>2.74</v>
      </c>
      <c r="K499" s="9">
        <f t="shared" si="21"/>
        <v>52060.000000000007</v>
      </c>
      <c r="L499" s="12">
        <f t="shared" si="22"/>
        <v>-28078.200000000004</v>
      </c>
      <c r="M499" s="12">
        <f t="shared" si="23"/>
        <v>-27893.386332000002</v>
      </c>
      <c r="N499" t="s">
        <v>29</v>
      </c>
      <c r="O499" t="s">
        <v>38</v>
      </c>
      <c r="P499" t="s">
        <v>12</v>
      </c>
      <c r="Q499" t="s">
        <v>27</v>
      </c>
      <c r="R499" t="s">
        <v>28</v>
      </c>
      <c r="S499">
        <v>1</v>
      </c>
      <c r="T499">
        <v>0</v>
      </c>
    </row>
    <row r="500" spans="1:20" x14ac:dyDescent="0.25">
      <c r="A500">
        <v>24870</v>
      </c>
      <c r="B500" s="1">
        <v>37035</v>
      </c>
      <c r="C500" s="1">
        <v>37347</v>
      </c>
      <c r="D500" t="s">
        <v>27</v>
      </c>
      <c r="E500" t="s">
        <v>28</v>
      </c>
      <c r="F500" s="10">
        <v>44994</v>
      </c>
      <c r="G500" s="10">
        <v>44697.85</v>
      </c>
      <c r="H500">
        <v>4.2178000000000004</v>
      </c>
      <c r="I500" s="11">
        <v>2.74</v>
      </c>
      <c r="K500" s="9">
        <f t="shared" si="21"/>
        <v>123283.56000000001</v>
      </c>
      <c r="L500" s="12">
        <f t="shared" si="22"/>
        <v>-66492.133200000011</v>
      </c>
      <c r="M500" s="12">
        <f t="shared" si="23"/>
        <v>-66054.482730000003</v>
      </c>
      <c r="N500" t="s">
        <v>29</v>
      </c>
      <c r="O500" t="s">
        <v>38</v>
      </c>
      <c r="P500" t="s">
        <v>12</v>
      </c>
      <c r="Q500" t="s">
        <v>27</v>
      </c>
      <c r="R500" t="s">
        <v>28</v>
      </c>
      <c r="S500">
        <v>1</v>
      </c>
      <c r="T500">
        <v>0</v>
      </c>
    </row>
    <row r="501" spans="1:20" x14ac:dyDescent="0.25">
      <c r="A501">
        <v>25038</v>
      </c>
      <c r="B501" s="1">
        <v>37046</v>
      </c>
      <c r="C501" s="1">
        <v>37347</v>
      </c>
      <c r="D501" t="s">
        <v>27</v>
      </c>
      <c r="E501" t="s">
        <v>28</v>
      </c>
      <c r="F501" s="10">
        <v>20433</v>
      </c>
      <c r="G501" s="10">
        <v>20298.509999999998</v>
      </c>
      <c r="H501">
        <v>3.984</v>
      </c>
      <c r="I501" s="11">
        <v>2.74</v>
      </c>
      <c r="K501" s="9">
        <f t="shared" si="21"/>
        <v>55986.420000000006</v>
      </c>
      <c r="L501" s="12">
        <f t="shared" si="22"/>
        <v>-25418.651999999995</v>
      </c>
      <c r="M501" s="12">
        <f t="shared" si="23"/>
        <v>-25251.346439999994</v>
      </c>
      <c r="N501" t="s">
        <v>29</v>
      </c>
      <c r="O501" t="s">
        <v>38</v>
      </c>
      <c r="P501" t="s">
        <v>12</v>
      </c>
      <c r="Q501" t="s">
        <v>27</v>
      </c>
      <c r="R501" t="s">
        <v>28</v>
      </c>
      <c r="S501">
        <v>1</v>
      </c>
      <c r="T501">
        <v>0</v>
      </c>
    </row>
    <row r="502" spans="1:20" x14ac:dyDescent="0.25">
      <c r="A502">
        <v>25059</v>
      </c>
      <c r="B502" s="1">
        <v>37048</v>
      </c>
      <c r="C502" s="1">
        <v>37347</v>
      </c>
      <c r="D502" t="s">
        <v>27</v>
      </c>
      <c r="E502" t="s">
        <v>28</v>
      </c>
      <c r="F502" s="10">
        <v>69668</v>
      </c>
      <c r="G502" s="10">
        <v>69209.45</v>
      </c>
      <c r="H502">
        <v>4.258</v>
      </c>
      <c r="I502" s="11">
        <v>2.74</v>
      </c>
      <c r="K502" s="9">
        <f t="shared" si="21"/>
        <v>190890.32</v>
      </c>
      <c r="L502" s="12">
        <f t="shared" si="22"/>
        <v>-105756.02399999999</v>
      </c>
      <c r="M502" s="12">
        <f t="shared" si="23"/>
        <v>-105059.94509999998</v>
      </c>
      <c r="N502" t="s">
        <v>29</v>
      </c>
      <c r="O502" t="s">
        <v>38</v>
      </c>
      <c r="P502" t="s">
        <v>12</v>
      </c>
      <c r="Q502" t="s">
        <v>27</v>
      </c>
      <c r="R502" t="s">
        <v>28</v>
      </c>
      <c r="S502">
        <v>1</v>
      </c>
      <c r="T502">
        <v>0</v>
      </c>
    </row>
    <row r="503" spans="1:20" x14ac:dyDescent="0.25">
      <c r="A503">
        <v>25069</v>
      </c>
      <c r="B503" s="1">
        <v>37048</v>
      </c>
      <c r="C503" s="1">
        <v>37347</v>
      </c>
      <c r="D503" t="s">
        <v>27</v>
      </c>
      <c r="E503" t="s">
        <v>28</v>
      </c>
      <c r="F503" s="10">
        <v>26055</v>
      </c>
      <c r="G503" s="10">
        <v>25883.51</v>
      </c>
      <c r="H503">
        <v>4.0549999999999997</v>
      </c>
      <c r="I503" s="11">
        <v>2.74</v>
      </c>
      <c r="K503" s="9">
        <f t="shared" si="21"/>
        <v>71390.700000000012</v>
      </c>
      <c r="L503" s="12">
        <f t="shared" si="22"/>
        <v>-34262.32499999999</v>
      </c>
      <c r="M503" s="12">
        <f t="shared" si="23"/>
        <v>-34036.815649999982</v>
      </c>
      <c r="N503" t="s">
        <v>29</v>
      </c>
      <c r="O503" t="s">
        <v>38</v>
      </c>
      <c r="P503" t="s">
        <v>12</v>
      </c>
      <c r="Q503" t="s">
        <v>27</v>
      </c>
      <c r="R503" t="s">
        <v>28</v>
      </c>
      <c r="S503">
        <v>1</v>
      </c>
      <c r="T503">
        <v>0</v>
      </c>
    </row>
    <row r="504" spans="1:20" x14ac:dyDescent="0.25">
      <c r="A504">
        <v>25071</v>
      </c>
      <c r="B504" s="1">
        <v>37048</v>
      </c>
      <c r="C504" s="1">
        <v>37347</v>
      </c>
      <c r="D504" t="s">
        <v>27</v>
      </c>
      <c r="E504" t="s">
        <v>28</v>
      </c>
      <c r="F504" s="10">
        <v>39321</v>
      </c>
      <c r="G504" s="10">
        <v>39062.19</v>
      </c>
      <c r="H504">
        <v>4.5599999999999996</v>
      </c>
      <c r="I504" s="11">
        <v>2.74</v>
      </c>
      <c r="K504" s="9">
        <f t="shared" si="21"/>
        <v>107739.54000000001</v>
      </c>
      <c r="L504" s="12">
        <f t="shared" si="22"/>
        <v>-71564.219999999972</v>
      </c>
      <c r="M504" s="12">
        <f t="shared" si="23"/>
        <v>-71093.185799999977</v>
      </c>
      <c r="N504" t="s">
        <v>29</v>
      </c>
      <c r="O504" t="s">
        <v>38</v>
      </c>
      <c r="P504" t="s">
        <v>12</v>
      </c>
      <c r="Q504" t="s">
        <v>27</v>
      </c>
      <c r="R504" t="s">
        <v>28</v>
      </c>
      <c r="S504">
        <v>1</v>
      </c>
      <c r="T504">
        <v>0</v>
      </c>
    </row>
    <row r="505" spans="1:20" x14ac:dyDescent="0.25">
      <c r="A505">
        <v>25181</v>
      </c>
      <c r="B505" s="1">
        <v>37055</v>
      </c>
      <c r="C505" s="1">
        <v>37347</v>
      </c>
      <c r="D505" t="s">
        <v>27</v>
      </c>
      <c r="E505" t="s">
        <v>28</v>
      </c>
      <c r="F505" s="10">
        <v>32816</v>
      </c>
      <c r="G505" s="10">
        <v>32600.01</v>
      </c>
      <c r="H505">
        <v>4.0949999999999998</v>
      </c>
      <c r="I505" s="11">
        <v>2.74</v>
      </c>
      <c r="K505" s="9">
        <f t="shared" si="21"/>
        <v>89915.840000000011</v>
      </c>
      <c r="L505" s="12">
        <f t="shared" si="22"/>
        <v>-44465.679999999986</v>
      </c>
      <c r="M505" s="12">
        <f t="shared" si="23"/>
        <v>-44173.013549999981</v>
      </c>
      <c r="N505" t="s">
        <v>29</v>
      </c>
      <c r="O505" t="s">
        <v>38</v>
      </c>
      <c r="P505" t="s">
        <v>12</v>
      </c>
      <c r="Q505" t="s">
        <v>27</v>
      </c>
      <c r="R505" t="s">
        <v>28</v>
      </c>
      <c r="S505">
        <v>1</v>
      </c>
      <c r="T505">
        <v>0</v>
      </c>
    </row>
    <row r="506" spans="1:20" x14ac:dyDescent="0.25">
      <c r="A506">
        <v>25182</v>
      </c>
      <c r="B506" s="1">
        <v>37055</v>
      </c>
      <c r="C506" s="1">
        <v>37347</v>
      </c>
      <c r="D506" t="s">
        <v>27</v>
      </c>
      <c r="E506" t="s">
        <v>28</v>
      </c>
      <c r="F506" s="10">
        <v>34717</v>
      </c>
      <c r="G506" s="10">
        <v>34488.5</v>
      </c>
      <c r="H506">
        <v>4.0949999999999998</v>
      </c>
      <c r="I506" s="11">
        <v>2.74</v>
      </c>
      <c r="K506" s="9">
        <f t="shared" si="21"/>
        <v>95124.58</v>
      </c>
      <c r="L506" s="12">
        <f t="shared" si="22"/>
        <v>-47041.534999999982</v>
      </c>
      <c r="M506" s="12">
        <f t="shared" si="23"/>
        <v>-46731.917499999981</v>
      </c>
      <c r="N506" t="s">
        <v>29</v>
      </c>
      <c r="O506" t="s">
        <v>38</v>
      </c>
      <c r="P506" t="s">
        <v>12</v>
      </c>
      <c r="Q506" t="s">
        <v>27</v>
      </c>
      <c r="R506" t="s">
        <v>28</v>
      </c>
      <c r="S506">
        <v>1</v>
      </c>
      <c r="T506">
        <v>0</v>
      </c>
    </row>
    <row r="507" spans="1:20" x14ac:dyDescent="0.25">
      <c r="A507">
        <v>25183</v>
      </c>
      <c r="B507" s="1">
        <v>37055</v>
      </c>
      <c r="C507" s="1">
        <v>37347</v>
      </c>
      <c r="D507" t="s">
        <v>27</v>
      </c>
      <c r="E507" t="s">
        <v>28</v>
      </c>
      <c r="F507" s="10">
        <v>10393</v>
      </c>
      <c r="G507" s="10">
        <v>10324.59</v>
      </c>
      <c r="H507">
        <v>4.0949999999999998</v>
      </c>
      <c r="I507" s="11">
        <v>2.74</v>
      </c>
      <c r="K507" s="9">
        <f t="shared" si="21"/>
        <v>28476.820000000003</v>
      </c>
      <c r="L507" s="12">
        <f t="shared" si="22"/>
        <v>-14082.514999999996</v>
      </c>
      <c r="M507" s="12">
        <f t="shared" si="23"/>
        <v>-13989.819449999995</v>
      </c>
      <c r="N507" t="s">
        <v>29</v>
      </c>
      <c r="O507" t="s">
        <v>38</v>
      </c>
      <c r="P507" t="s">
        <v>12</v>
      </c>
      <c r="Q507" t="s">
        <v>27</v>
      </c>
      <c r="R507" t="s">
        <v>28</v>
      </c>
      <c r="S507">
        <v>1</v>
      </c>
      <c r="T507">
        <v>0</v>
      </c>
    </row>
    <row r="508" spans="1:20" x14ac:dyDescent="0.25">
      <c r="A508">
        <v>25184</v>
      </c>
      <c r="B508" s="1">
        <v>37055</v>
      </c>
      <c r="C508" s="1">
        <v>37347</v>
      </c>
      <c r="D508" t="s">
        <v>27</v>
      </c>
      <c r="E508" t="s">
        <v>28</v>
      </c>
      <c r="F508" s="10">
        <v>147</v>
      </c>
      <c r="G508" s="10">
        <v>146.03</v>
      </c>
      <c r="H508">
        <v>4.0949999999999998</v>
      </c>
      <c r="I508" s="11">
        <v>2.74</v>
      </c>
      <c r="K508" s="9">
        <f t="shared" si="21"/>
        <v>402.78000000000003</v>
      </c>
      <c r="L508" s="12">
        <f t="shared" si="22"/>
        <v>-199.18499999999995</v>
      </c>
      <c r="M508" s="12">
        <f t="shared" si="23"/>
        <v>-197.87064999999993</v>
      </c>
      <c r="N508" t="s">
        <v>29</v>
      </c>
      <c r="O508" t="s">
        <v>38</v>
      </c>
      <c r="P508" t="s">
        <v>12</v>
      </c>
      <c r="Q508" t="s">
        <v>27</v>
      </c>
      <c r="R508" t="s">
        <v>28</v>
      </c>
      <c r="S508">
        <v>1</v>
      </c>
      <c r="T508">
        <v>0</v>
      </c>
    </row>
    <row r="509" spans="1:20" x14ac:dyDescent="0.25">
      <c r="A509">
        <v>25185</v>
      </c>
      <c r="B509" s="1">
        <v>37055</v>
      </c>
      <c r="C509" s="1">
        <v>37347</v>
      </c>
      <c r="D509" t="s">
        <v>27</v>
      </c>
      <c r="E509" t="s">
        <v>28</v>
      </c>
      <c r="F509" s="10">
        <v>198</v>
      </c>
      <c r="G509" s="10">
        <v>196.7</v>
      </c>
      <c r="H509">
        <v>4.0949999999999998</v>
      </c>
      <c r="I509" s="11">
        <v>2.74</v>
      </c>
      <c r="K509" s="9">
        <f t="shared" si="21"/>
        <v>542.5200000000001</v>
      </c>
      <c r="L509" s="12">
        <f t="shared" si="22"/>
        <v>-268.28999999999991</v>
      </c>
      <c r="M509" s="12">
        <f t="shared" si="23"/>
        <v>-266.52849999999989</v>
      </c>
      <c r="N509" t="s">
        <v>29</v>
      </c>
      <c r="O509" t="s">
        <v>38</v>
      </c>
      <c r="P509" t="s">
        <v>12</v>
      </c>
      <c r="Q509" t="s">
        <v>27</v>
      </c>
      <c r="R509" t="s">
        <v>28</v>
      </c>
      <c r="S509">
        <v>1</v>
      </c>
      <c r="T509">
        <v>0</v>
      </c>
    </row>
    <row r="510" spans="1:20" x14ac:dyDescent="0.25">
      <c r="A510">
        <v>25296</v>
      </c>
      <c r="B510" s="1">
        <v>37063</v>
      </c>
      <c r="C510" s="1">
        <v>37347</v>
      </c>
      <c r="D510" t="s">
        <v>27</v>
      </c>
      <c r="E510" t="s">
        <v>28</v>
      </c>
      <c r="F510" s="10">
        <v>10000</v>
      </c>
      <c r="G510" s="10">
        <v>9934.18</v>
      </c>
      <c r="H510">
        <v>3.6244999999999998</v>
      </c>
      <c r="I510" s="11">
        <v>2.74</v>
      </c>
      <c r="K510" s="9">
        <f t="shared" si="21"/>
        <v>27400.000000000004</v>
      </c>
      <c r="L510" s="12">
        <f t="shared" si="22"/>
        <v>-8844.9999999999964</v>
      </c>
      <c r="M510" s="12">
        <f t="shared" si="23"/>
        <v>-8786.7822099999958</v>
      </c>
      <c r="N510" t="s">
        <v>29</v>
      </c>
      <c r="O510" t="s">
        <v>38</v>
      </c>
      <c r="P510" t="s">
        <v>12</v>
      </c>
      <c r="Q510" t="s">
        <v>27</v>
      </c>
      <c r="R510" t="s">
        <v>28</v>
      </c>
      <c r="S510">
        <v>1</v>
      </c>
      <c r="T510">
        <v>0</v>
      </c>
    </row>
    <row r="511" spans="1:20" x14ac:dyDescent="0.25">
      <c r="A511">
        <v>26646</v>
      </c>
      <c r="B511" s="1">
        <v>37081</v>
      </c>
      <c r="C511" s="1">
        <v>37347</v>
      </c>
      <c r="D511" t="s">
        <v>27</v>
      </c>
      <c r="E511" t="s">
        <v>28</v>
      </c>
      <c r="F511" s="10">
        <v>36422</v>
      </c>
      <c r="G511" s="10">
        <v>36182.269999999997</v>
      </c>
      <c r="H511">
        <v>3.5840000000000001</v>
      </c>
      <c r="I511" s="11">
        <v>2.74</v>
      </c>
      <c r="K511" s="9">
        <f t="shared" si="21"/>
        <v>99796.280000000013</v>
      </c>
      <c r="L511" s="12">
        <f t="shared" si="22"/>
        <v>-30740.167999999994</v>
      </c>
      <c r="M511" s="12">
        <f t="shared" si="23"/>
        <v>-30537.835879999991</v>
      </c>
      <c r="N511" t="s">
        <v>29</v>
      </c>
      <c r="O511" t="s">
        <v>38</v>
      </c>
      <c r="P511" t="s">
        <v>12</v>
      </c>
      <c r="Q511" t="s">
        <v>27</v>
      </c>
      <c r="R511" t="s">
        <v>28</v>
      </c>
      <c r="S511">
        <v>1</v>
      </c>
      <c r="T511">
        <v>0</v>
      </c>
    </row>
    <row r="512" spans="1:20" x14ac:dyDescent="0.25">
      <c r="A512">
        <v>26703</v>
      </c>
      <c r="B512" s="1">
        <v>37085</v>
      </c>
      <c r="C512" s="1">
        <v>37347</v>
      </c>
      <c r="D512" t="s">
        <v>27</v>
      </c>
      <c r="E512" t="s">
        <v>28</v>
      </c>
      <c r="F512" s="10">
        <v>70000</v>
      </c>
      <c r="G512" s="10">
        <v>69539.27</v>
      </c>
      <c r="H512">
        <v>3.75</v>
      </c>
      <c r="I512" s="11">
        <v>2.74</v>
      </c>
      <c r="K512" s="9">
        <f t="shared" si="21"/>
        <v>191800.00000000003</v>
      </c>
      <c r="L512" s="12">
        <f t="shared" si="22"/>
        <v>-70699.999999999985</v>
      </c>
      <c r="M512" s="12">
        <f t="shared" si="23"/>
        <v>-70234.662699999986</v>
      </c>
      <c r="N512" t="s">
        <v>29</v>
      </c>
      <c r="O512" t="s">
        <v>38</v>
      </c>
      <c r="P512" t="s">
        <v>12</v>
      </c>
      <c r="Q512" t="s">
        <v>27</v>
      </c>
      <c r="R512" t="s">
        <v>28</v>
      </c>
      <c r="S512">
        <v>1</v>
      </c>
      <c r="T512">
        <v>0</v>
      </c>
    </row>
    <row r="513" spans="1:20" x14ac:dyDescent="0.25">
      <c r="A513">
        <v>26732</v>
      </c>
      <c r="B513" s="1">
        <v>37088</v>
      </c>
      <c r="C513" s="1">
        <v>37347</v>
      </c>
      <c r="D513" t="s">
        <v>27</v>
      </c>
      <c r="E513" t="s">
        <v>28</v>
      </c>
      <c r="F513" s="10">
        <v>79000</v>
      </c>
      <c r="G513" s="10">
        <v>78480.03</v>
      </c>
      <c r="H513">
        <v>3.6549999999999998</v>
      </c>
      <c r="I513" s="11">
        <v>2.74</v>
      </c>
      <c r="K513" s="9">
        <f t="shared" si="21"/>
        <v>216460.00000000003</v>
      </c>
      <c r="L513" s="12">
        <f t="shared" si="22"/>
        <v>-72284.999999999971</v>
      </c>
      <c r="M513" s="12">
        <f t="shared" si="23"/>
        <v>-71809.227449999962</v>
      </c>
      <c r="N513" t="s">
        <v>29</v>
      </c>
      <c r="O513" t="s">
        <v>38</v>
      </c>
      <c r="P513" t="s">
        <v>12</v>
      </c>
      <c r="Q513" t="s">
        <v>27</v>
      </c>
      <c r="R513" t="s">
        <v>28</v>
      </c>
      <c r="S513">
        <v>1</v>
      </c>
      <c r="T513">
        <v>0</v>
      </c>
    </row>
    <row r="514" spans="1:20" x14ac:dyDescent="0.25">
      <c r="A514">
        <v>26849</v>
      </c>
      <c r="B514" s="1">
        <v>37098</v>
      </c>
      <c r="C514" s="1">
        <v>37347</v>
      </c>
      <c r="D514" t="s">
        <v>27</v>
      </c>
      <c r="E514" t="s">
        <v>28</v>
      </c>
      <c r="F514" s="10">
        <v>24271</v>
      </c>
      <c r="G514" s="10">
        <v>24111.25</v>
      </c>
      <c r="H514">
        <v>3.5950000000000002</v>
      </c>
      <c r="I514" s="11">
        <v>2.74</v>
      </c>
      <c r="K514" s="9">
        <f t="shared" ref="K514:K577" si="24">F514*I514</f>
        <v>66502.540000000008</v>
      </c>
      <c r="L514" s="12">
        <f t="shared" ref="L514:L577" si="25">(+I514-H514)*F514</f>
        <v>-20751.704999999998</v>
      </c>
      <c r="M514" s="12">
        <f t="shared" ref="M514:M577" si="26">(+I514-H514)*G514</f>
        <v>-20615.118749999998</v>
      </c>
      <c r="N514" t="s">
        <v>29</v>
      </c>
      <c r="O514" t="s">
        <v>38</v>
      </c>
      <c r="P514" t="s">
        <v>12</v>
      </c>
      <c r="Q514" t="s">
        <v>27</v>
      </c>
      <c r="R514" t="s">
        <v>28</v>
      </c>
      <c r="S514">
        <v>1</v>
      </c>
      <c r="T514">
        <v>0</v>
      </c>
    </row>
    <row r="515" spans="1:20" x14ac:dyDescent="0.25">
      <c r="A515">
        <v>26851</v>
      </c>
      <c r="B515" s="1">
        <v>37099</v>
      </c>
      <c r="C515" s="1">
        <v>37347</v>
      </c>
      <c r="D515" t="s">
        <v>27</v>
      </c>
      <c r="E515" t="s">
        <v>28</v>
      </c>
      <c r="F515" s="10">
        <v>95962</v>
      </c>
      <c r="G515" s="10">
        <v>95330.39</v>
      </c>
      <c r="H515">
        <v>3.5230000000000001</v>
      </c>
      <c r="I515" s="11">
        <v>2.74</v>
      </c>
      <c r="K515" s="9">
        <f t="shared" si="24"/>
        <v>262935.88</v>
      </c>
      <c r="L515" s="12">
        <f t="shared" si="25"/>
        <v>-75138.245999999999</v>
      </c>
      <c r="M515" s="12">
        <f t="shared" si="26"/>
        <v>-74643.695369999987</v>
      </c>
      <c r="N515" t="s">
        <v>29</v>
      </c>
      <c r="O515" t="s">
        <v>38</v>
      </c>
      <c r="P515" t="s">
        <v>12</v>
      </c>
      <c r="Q515" t="s">
        <v>27</v>
      </c>
      <c r="R515" t="s">
        <v>28</v>
      </c>
      <c r="S515">
        <v>1</v>
      </c>
      <c r="T515">
        <v>0</v>
      </c>
    </row>
    <row r="516" spans="1:20" x14ac:dyDescent="0.25">
      <c r="A516">
        <v>27127</v>
      </c>
      <c r="B516" s="1">
        <v>37118</v>
      </c>
      <c r="C516" s="1">
        <v>37347</v>
      </c>
      <c r="D516" t="s">
        <v>27</v>
      </c>
      <c r="E516" t="s">
        <v>28</v>
      </c>
      <c r="F516" s="10">
        <v>146000</v>
      </c>
      <c r="G516" s="10">
        <v>145039.04000000001</v>
      </c>
      <c r="H516">
        <v>3.5019999999999998</v>
      </c>
      <c r="I516" s="11">
        <v>2.74</v>
      </c>
      <c r="K516" s="9">
        <f t="shared" si="24"/>
        <v>400040.00000000006</v>
      </c>
      <c r="L516" s="12">
        <f t="shared" si="25"/>
        <v>-111251.99999999994</v>
      </c>
      <c r="M516" s="12">
        <f t="shared" si="26"/>
        <v>-110519.74847999994</v>
      </c>
      <c r="N516" t="s">
        <v>29</v>
      </c>
      <c r="O516" t="s">
        <v>38</v>
      </c>
      <c r="P516" t="s">
        <v>12</v>
      </c>
      <c r="Q516" t="s">
        <v>27</v>
      </c>
      <c r="R516" t="s">
        <v>28</v>
      </c>
      <c r="S516">
        <v>1</v>
      </c>
      <c r="T516">
        <v>0</v>
      </c>
    </row>
    <row r="517" spans="1:20" x14ac:dyDescent="0.25">
      <c r="A517">
        <v>27131</v>
      </c>
      <c r="B517" s="1">
        <v>37118</v>
      </c>
      <c r="C517" s="1">
        <v>37347</v>
      </c>
      <c r="D517" t="s">
        <v>27</v>
      </c>
      <c r="E517" t="s">
        <v>28</v>
      </c>
      <c r="F517" s="10">
        <v>10193</v>
      </c>
      <c r="G517" s="10">
        <v>10125.91</v>
      </c>
      <c r="H517">
        <v>3.5019999999999998</v>
      </c>
      <c r="I517" s="11">
        <v>2.74</v>
      </c>
      <c r="K517" s="9">
        <f t="shared" si="24"/>
        <v>27928.820000000003</v>
      </c>
      <c r="L517" s="12">
        <f t="shared" si="25"/>
        <v>-7767.0659999999953</v>
      </c>
      <c r="M517" s="12">
        <f t="shared" si="26"/>
        <v>-7715.9434199999951</v>
      </c>
      <c r="N517" t="s">
        <v>29</v>
      </c>
      <c r="O517" t="s">
        <v>38</v>
      </c>
      <c r="P517" t="s">
        <v>12</v>
      </c>
      <c r="Q517" t="s">
        <v>27</v>
      </c>
      <c r="R517" t="s">
        <v>28</v>
      </c>
      <c r="S517">
        <v>1</v>
      </c>
      <c r="T517">
        <v>0</v>
      </c>
    </row>
    <row r="518" spans="1:20" x14ac:dyDescent="0.25">
      <c r="A518">
        <v>28056</v>
      </c>
      <c r="B518" s="1">
        <v>37144</v>
      </c>
      <c r="C518" s="1">
        <v>37347</v>
      </c>
      <c r="D518" t="s">
        <v>27</v>
      </c>
      <c r="E518" t="s">
        <v>28</v>
      </c>
      <c r="F518" s="10">
        <v>4000</v>
      </c>
      <c r="G518" s="10">
        <v>3973.67</v>
      </c>
      <c r="H518">
        <v>4.78</v>
      </c>
      <c r="I518" s="11">
        <v>2.74</v>
      </c>
      <c r="K518" s="9">
        <f t="shared" si="24"/>
        <v>10960</v>
      </c>
      <c r="L518" s="12">
        <f t="shared" si="25"/>
        <v>-8160</v>
      </c>
      <c r="M518" s="12">
        <f t="shared" si="26"/>
        <v>-8106.2867999999999</v>
      </c>
      <c r="N518" t="s">
        <v>29</v>
      </c>
      <c r="O518" t="s">
        <v>38</v>
      </c>
      <c r="P518" t="s">
        <v>12</v>
      </c>
      <c r="Q518" t="s">
        <v>27</v>
      </c>
      <c r="R518" t="s">
        <v>28</v>
      </c>
      <c r="S518">
        <v>1</v>
      </c>
      <c r="T518">
        <v>0</v>
      </c>
    </row>
    <row r="519" spans="1:20" x14ac:dyDescent="0.25">
      <c r="A519">
        <v>28058</v>
      </c>
      <c r="B519" s="1">
        <v>37144</v>
      </c>
      <c r="C519" s="1">
        <v>37347</v>
      </c>
      <c r="D519" t="s">
        <v>27</v>
      </c>
      <c r="E519" t="s">
        <v>28</v>
      </c>
      <c r="F519" s="10">
        <v>97112</v>
      </c>
      <c r="G519" s="10">
        <v>96472.82</v>
      </c>
      <c r="H519">
        <v>3.6051000000000002</v>
      </c>
      <c r="I519" s="11">
        <v>2.74</v>
      </c>
      <c r="K519" s="9">
        <f t="shared" si="24"/>
        <v>266086.88</v>
      </c>
      <c r="L519" s="12">
        <f t="shared" si="25"/>
        <v>-84011.591199999995</v>
      </c>
      <c r="M519" s="12">
        <f t="shared" si="26"/>
        <v>-83458.636582000006</v>
      </c>
      <c r="N519" t="s">
        <v>29</v>
      </c>
      <c r="O519" t="s">
        <v>38</v>
      </c>
      <c r="P519" t="s">
        <v>12</v>
      </c>
      <c r="Q519" t="s">
        <v>27</v>
      </c>
      <c r="R519" t="s">
        <v>28</v>
      </c>
      <c r="S519">
        <v>1</v>
      </c>
      <c r="T519">
        <v>0</v>
      </c>
    </row>
    <row r="520" spans="1:20" x14ac:dyDescent="0.25">
      <c r="A520">
        <v>28098</v>
      </c>
      <c r="B520" s="1">
        <v>37152</v>
      </c>
      <c r="C520" s="1">
        <v>37347</v>
      </c>
      <c r="D520" t="s">
        <v>27</v>
      </c>
      <c r="E520" t="s">
        <v>28</v>
      </c>
      <c r="F520" s="10">
        <v>11800</v>
      </c>
      <c r="G520" s="10">
        <v>11722.33</v>
      </c>
      <c r="H520">
        <v>2.9279999999999999</v>
      </c>
      <c r="I520" s="11">
        <v>2.74</v>
      </c>
      <c r="K520" s="9">
        <f t="shared" si="24"/>
        <v>32332.000000000004</v>
      </c>
      <c r="L520" s="12">
        <f t="shared" si="25"/>
        <v>-2218.3999999999969</v>
      </c>
      <c r="M520" s="12">
        <f t="shared" si="26"/>
        <v>-2203.7980399999969</v>
      </c>
      <c r="N520" t="s">
        <v>29</v>
      </c>
      <c r="O520" t="s">
        <v>38</v>
      </c>
      <c r="P520" t="s">
        <v>12</v>
      </c>
      <c r="Q520" t="s">
        <v>27</v>
      </c>
      <c r="R520" t="s">
        <v>28</v>
      </c>
      <c r="S520">
        <v>1</v>
      </c>
      <c r="T520">
        <v>0</v>
      </c>
    </row>
    <row r="521" spans="1:20" x14ac:dyDescent="0.25">
      <c r="A521">
        <v>28099</v>
      </c>
      <c r="B521" s="1">
        <v>37152</v>
      </c>
      <c r="C521" s="1">
        <v>37347</v>
      </c>
      <c r="D521" t="s">
        <v>27</v>
      </c>
      <c r="E521" t="s">
        <v>28</v>
      </c>
      <c r="F521" s="10">
        <v>53550</v>
      </c>
      <c r="G521" s="10">
        <v>53197.54</v>
      </c>
      <c r="H521">
        <v>2.9279999999999999</v>
      </c>
      <c r="I521" s="11">
        <v>2.74</v>
      </c>
      <c r="K521" s="9">
        <f t="shared" si="24"/>
        <v>146727</v>
      </c>
      <c r="L521" s="12">
        <f t="shared" si="25"/>
        <v>-10067.399999999985</v>
      </c>
      <c r="M521" s="12">
        <f t="shared" si="26"/>
        <v>-10001.137519999986</v>
      </c>
      <c r="N521" t="s">
        <v>29</v>
      </c>
      <c r="O521" t="s">
        <v>38</v>
      </c>
      <c r="P521" t="s">
        <v>12</v>
      </c>
      <c r="Q521" t="s">
        <v>27</v>
      </c>
      <c r="R521" t="s">
        <v>28</v>
      </c>
      <c r="S521">
        <v>1</v>
      </c>
      <c r="T521">
        <v>0</v>
      </c>
    </row>
    <row r="522" spans="1:20" x14ac:dyDescent="0.25">
      <c r="A522">
        <v>28100</v>
      </c>
      <c r="B522" s="1">
        <v>37152</v>
      </c>
      <c r="C522" s="1">
        <v>37347</v>
      </c>
      <c r="D522" t="s">
        <v>27</v>
      </c>
      <c r="E522" t="s">
        <v>28</v>
      </c>
      <c r="F522" s="10">
        <v>4600</v>
      </c>
      <c r="G522" s="10">
        <v>4569.72</v>
      </c>
      <c r="H522">
        <v>2.9279999999999999</v>
      </c>
      <c r="I522" s="11">
        <v>2.74</v>
      </c>
      <c r="K522" s="9">
        <f t="shared" si="24"/>
        <v>12604.000000000002</v>
      </c>
      <c r="L522" s="12">
        <f t="shared" si="25"/>
        <v>-864.7999999999987</v>
      </c>
      <c r="M522" s="12">
        <f t="shared" si="26"/>
        <v>-859.10735999999883</v>
      </c>
      <c r="N522" t="s">
        <v>29</v>
      </c>
      <c r="O522" t="s">
        <v>38</v>
      </c>
      <c r="P522" t="s">
        <v>12</v>
      </c>
      <c r="Q522" t="s">
        <v>27</v>
      </c>
      <c r="R522" t="s">
        <v>28</v>
      </c>
      <c r="S522">
        <v>1</v>
      </c>
      <c r="T522">
        <v>0</v>
      </c>
    </row>
    <row r="523" spans="1:20" x14ac:dyDescent="0.25">
      <c r="A523">
        <v>28112</v>
      </c>
      <c r="B523" s="1">
        <v>37152</v>
      </c>
      <c r="C523" s="1">
        <v>37347</v>
      </c>
      <c r="D523" t="s">
        <v>27</v>
      </c>
      <c r="E523" t="s">
        <v>28</v>
      </c>
      <c r="F523" s="10">
        <v>65335</v>
      </c>
      <c r="G523" s="10">
        <v>64904.97</v>
      </c>
      <c r="H523">
        <v>3.573</v>
      </c>
      <c r="I523" s="11">
        <v>2.74</v>
      </c>
      <c r="K523" s="9">
        <f t="shared" si="24"/>
        <v>179017.90000000002</v>
      </c>
      <c r="L523" s="12">
        <f t="shared" si="25"/>
        <v>-54424.054999999986</v>
      </c>
      <c r="M523" s="12">
        <f t="shared" si="26"/>
        <v>-54065.840009999985</v>
      </c>
      <c r="N523" t="s">
        <v>29</v>
      </c>
      <c r="O523" t="s">
        <v>38</v>
      </c>
      <c r="P523" t="s">
        <v>12</v>
      </c>
      <c r="Q523" t="s">
        <v>27</v>
      </c>
      <c r="R523" t="s">
        <v>28</v>
      </c>
      <c r="S523">
        <v>1</v>
      </c>
      <c r="T523">
        <v>0</v>
      </c>
    </row>
    <row r="524" spans="1:20" x14ac:dyDescent="0.25">
      <c r="A524">
        <v>28113</v>
      </c>
      <c r="B524" s="1">
        <v>37152</v>
      </c>
      <c r="C524" s="1">
        <v>37347</v>
      </c>
      <c r="D524" t="s">
        <v>27</v>
      </c>
      <c r="E524" t="s">
        <v>28</v>
      </c>
      <c r="F524" s="10">
        <v>137883</v>
      </c>
      <c r="G524" s="10">
        <v>136975.47</v>
      </c>
      <c r="H524">
        <v>3.573</v>
      </c>
      <c r="I524" s="11">
        <v>2.74</v>
      </c>
      <c r="K524" s="9">
        <f t="shared" si="24"/>
        <v>377799.42000000004</v>
      </c>
      <c r="L524" s="12">
        <f t="shared" si="25"/>
        <v>-114856.53899999996</v>
      </c>
      <c r="M524" s="12">
        <f t="shared" si="26"/>
        <v>-114100.56650999996</v>
      </c>
      <c r="N524" t="s">
        <v>29</v>
      </c>
      <c r="O524" t="s">
        <v>38</v>
      </c>
      <c r="P524" t="s">
        <v>12</v>
      </c>
      <c r="Q524" t="s">
        <v>27</v>
      </c>
      <c r="R524" t="s">
        <v>28</v>
      </c>
      <c r="S524">
        <v>1</v>
      </c>
      <c r="T524">
        <v>0</v>
      </c>
    </row>
    <row r="525" spans="1:20" x14ac:dyDescent="0.25">
      <c r="A525">
        <v>28116</v>
      </c>
      <c r="B525" s="1">
        <v>37152</v>
      </c>
      <c r="C525" s="1">
        <v>37347</v>
      </c>
      <c r="D525" t="s">
        <v>27</v>
      </c>
      <c r="E525" t="s">
        <v>28</v>
      </c>
      <c r="F525" s="10">
        <v>9519</v>
      </c>
      <c r="G525" s="10">
        <v>9456.35</v>
      </c>
      <c r="H525">
        <v>3.573</v>
      </c>
      <c r="I525" s="11">
        <v>2.74</v>
      </c>
      <c r="K525" s="9">
        <f t="shared" si="24"/>
        <v>26082.06</v>
      </c>
      <c r="L525" s="12">
        <f t="shared" si="25"/>
        <v>-7929.3269999999975</v>
      </c>
      <c r="M525" s="12">
        <f t="shared" si="26"/>
        <v>-7877.1395499999981</v>
      </c>
      <c r="N525" t="s">
        <v>29</v>
      </c>
      <c r="O525" t="s">
        <v>38</v>
      </c>
      <c r="P525" t="s">
        <v>12</v>
      </c>
      <c r="Q525" t="s">
        <v>27</v>
      </c>
      <c r="R525" t="s">
        <v>28</v>
      </c>
      <c r="S525">
        <v>1</v>
      </c>
      <c r="T525">
        <v>0</v>
      </c>
    </row>
    <row r="526" spans="1:20" x14ac:dyDescent="0.25">
      <c r="A526">
        <v>28134</v>
      </c>
      <c r="B526" s="1">
        <v>37153</v>
      </c>
      <c r="C526" s="1">
        <v>37347</v>
      </c>
      <c r="D526" t="s">
        <v>27</v>
      </c>
      <c r="E526" t="s">
        <v>28</v>
      </c>
      <c r="F526" s="10">
        <v>83201</v>
      </c>
      <c r="G526" s="10">
        <v>82653.38</v>
      </c>
      <c r="H526">
        <v>3.4060000000000001</v>
      </c>
      <c r="I526" s="11">
        <v>2.74</v>
      </c>
      <c r="K526" s="9">
        <f t="shared" si="24"/>
        <v>227970.74000000002</v>
      </c>
      <c r="L526" s="12">
        <f t="shared" si="25"/>
        <v>-55411.865999999995</v>
      </c>
      <c r="M526" s="12">
        <f t="shared" si="26"/>
        <v>-55047.151079999996</v>
      </c>
      <c r="N526" t="s">
        <v>29</v>
      </c>
      <c r="O526" t="s">
        <v>38</v>
      </c>
      <c r="P526" t="s">
        <v>12</v>
      </c>
      <c r="Q526" t="s">
        <v>27</v>
      </c>
      <c r="R526" t="s">
        <v>28</v>
      </c>
      <c r="S526">
        <v>1</v>
      </c>
      <c r="T526">
        <v>0</v>
      </c>
    </row>
    <row r="527" spans="1:20" x14ac:dyDescent="0.25">
      <c r="A527">
        <v>28136</v>
      </c>
      <c r="B527" s="1">
        <v>37153</v>
      </c>
      <c r="C527" s="1">
        <v>37347</v>
      </c>
      <c r="D527" t="s">
        <v>27</v>
      </c>
      <c r="E527" t="s">
        <v>28</v>
      </c>
      <c r="F527" s="10">
        <v>222599</v>
      </c>
      <c r="G527" s="10">
        <v>221133.87</v>
      </c>
      <c r="H527">
        <v>3.048</v>
      </c>
      <c r="I527" s="11">
        <v>2.74</v>
      </c>
      <c r="K527" s="9">
        <f t="shared" si="24"/>
        <v>609921.26</v>
      </c>
      <c r="L527" s="12">
        <f t="shared" si="25"/>
        <v>-68560.491999999969</v>
      </c>
      <c r="M527" s="12">
        <f t="shared" si="26"/>
        <v>-68109.231959999961</v>
      </c>
      <c r="N527" t="s">
        <v>29</v>
      </c>
      <c r="O527" t="s">
        <v>38</v>
      </c>
      <c r="P527" t="s">
        <v>12</v>
      </c>
      <c r="Q527" t="s">
        <v>27</v>
      </c>
      <c r="R527" t="s">
        <v>28</v>
      </c>
      <c r="S527">
        <v>1</v>
      </c>
      <c r="T527">
        <v>0</v>
      </c>
    </row>
    <row r="528" spans="1:20" x14ac:dyDescent="0.25">
      <c r="A528">
        <v>28141</v>
      </c>
      <c r="B528" s="1">
        <v>37153</v>
      </c>
      <c r="C528" s="1">
        <v>37347</v>
      </c>
      <c r="D528" t="s">
        <v>27</v>
      </c>
      <c r="E528" t="s">
        <v>28</v>
      </c>
      <c r="F528" s="10">
        <v>866</v>
      </c>
      <c r="G528" s="10">
        <v>860.3</v>
      </c>
      <c r="H528">
        <v>3.048</v>
      </c>
      <c r="I528" s="11">
        <v>2.74</v>
      </c>
      <c r="K528" s="9">
        <f t="shared" si="24"/>
        <v>2372.84</v>
      </c>
      <c r="L528" s="12">
        <f t="shared" si="25"/>
        <v>-266.72799999999984</v>
      </c>
      <c r="M528" s="12">
        <f t="shared" si="26"/>
        <v>-264.97239999999982</v>
      </c>
      <c r="N528" t="s">
        <v>29</v>
      </c>
      <c r="O528" t="s">
        <v>38</v>
      </c>
      <c r="P528" t="s">
        <v>12</v>
      </c>
      <c r="Q528" t="s">
        <v>27</v>
      </c>
      <c r="R528" t="s">
        <v>28</v>
      </c>
      <c r="S528">
        <v>1</v>
      </c>
      <c r="T528">
        <v>0</v>
      </c>
    </row>
    <row r="529" spans="1:20" x14ac:dyDescent="0.25">
      <c r="A529">
        <v>28143</v>
      </c>
      <c r="B529" s="1">
        <v>37153</v>
      </c>
      <c r="C529" s="1">
        <v>37347</v>
      </c>
      <c r="D529" t="s">
        <v>27</v>
      </c>
      <c r="E529" t="s">
        <v>28</v>
      </c>
      <c r="F529" s="10">
        <v>13621</v>
      </c>
      <c r="G529" s="10">
        <v>13531.35</v>
      </c>
      <c r="H529">
        <v>3.048</v>
      </c>
      <c r="I529" s="11">
        <v>2.74</v>
      </c>
      <c r="K529" s="9">
        <f t="shared" si="24"/>
        <v>37321.54</v>
      </c>
      <c r="L529" s="12">
        <f t="shared" si="25"/>
        <v>-4195.2679999999973</v>
      </c>
      <c r="M529" s="12">
        <f t="shared" si="26"/>
        <v>-4167.6557999999977</v>
      </c>
      <c r="N529" t="s">
        <v>29</v>
      </c>
      <c r="O529" t="s">
        <v>38</v>
      </c>
      <c r="P529" t="s">
        <v>12</v>
      </c>
      <c r="Q529" t="s">
        <v>27</v>
      </c>
      <c r="R529" t="s">
        <v>28</v>
      </c>
      <c r="S529">
        <v>1</v>
      </c>
      <c r="T529">
        <v>0</v>
      </c>
    </row>
    <row r="530" spans="1:20" x14ac:dyDescent="0.25">
      <c r="A530">
        <v>28333</v>
      </c>
      <c r="B530" s="1">
        <v>37161</v>
      </c>
      <c r="C530" s="1">
        <v>37347</v>
      </c>
      <c r="D530" t="s">
        <v>27</v>
      </c>
      <c r="E530" t="s">
        <v>28</v>
      </c>
      <c r="F530" s="10">
        <v>196232</v>
      </c>
      <c r="G530" s="10">
        <v>194940.42</v>
      </c>
      <c r="H530">
        <v>2.7930000000000001</v>
      </c>
      <c r="I530" s="11">
        <v>2.74</v>
      </c>
      <c r="K530" s="9">
        <f t="shared" si="24"/>
        <v>537675.68000000005</v>
      </c>
      <c r="L530" s="12">
        <f t="shared" si="25"/>
        <v>-10400.295999999988</v>
      </c>
      <c r="M530" s="12">
        <f t="shared" si="26"/>
        <v>-10331.842259999989</v>
      </c>
      <c r="N530" t="s">
        <v>29</v>
      </c>
      <c r="O530" t="s">
        <v>38</v>
      </c>
      <c r="P530" t="s">
        <v>12</v>
      </c>
      <c r="Q530" t="s">
        <v>27</v>
      </c>
      <c r="R530" t="s">
        <v>28</v>
      </c>
      <c r="S530">
        <v>1</v>
      </c>
      <c r="T530">
        <v>0</v>
      </c>
    </row>
    <row r="531" spans="1:20" x14ac:dyDescent="0.25">
      <c r="A531">
        <v>28334</v>
      </c>
      <c r="B531" s="1">
        <v>37161</v>
      </c>
      <c r="C531" s="1">
        <v>37347</v>
      </c>
      <c r="D531" t="s">
        <v>27</v>
      </c>
      <c r="E531" t="s">
        <v>28</v>
      </c>
      <c r="F531" s="10">
        <v>20820</v>
      </c>
      <c r="G531" s="10">
        <v>20682.96</v>
      </c>
      <c r="H531">
        <v>2.7930000000000001</v>
      </c>
      <c r="I531" s="11">
        <v>2.74</v>
      </c>
      <c r="K531" s="9">
        <f t="shared" si="24"/>
        <v>57046.8</v>
      </c>
      <c r="L531" s="12">
        <f t="shared" si="25"/>
        <v>-1103.4599999999987</v>
      </c>
      <c r="M531" s="12">
        <f t="shared" si="26"/>
        <v>-1096.1968799999986</v>
      </c>
      <c r="N531" t="s">
        <v>29</v>
      </c>
      <c r="O531" t="s">
        <v>38</v>
      </c>
      <c r="P531" t="s">
        <v>12</v>
      </c>
      <c r="Q531" t="s">
        <v>27</v>
      </c>
      <c r="R531" t="s">
        <v>28</v>
      </c>
      <c r="S531">
        <v>1</v>
      </c>
      <c r="T531">
        <v>0</v>
      </c>
    </row>
    <row r="532" spans="1:20" x14ac:dyDescent="0.25">
      <c r="A532">
        <v>25098</v>
      </c>
      <c r="B532" s="1">
        <v>37049</v>
      </c>
      <c r="C532" s="1">
        <v>37377</v>
      </c>
      <c r="D532" t="s">
        <v>36</v>
      </c>
      <c r="E532" t="s">
        <v>28</v>
      </c>
      <c r="F532" s="10">
        <v>238624</v>
      </c>
      <c r="G532" s="10">
        <v>236653.7</v>
      </c>
      <c r="H532">
        <v>0.26500000000000001</v>
      </c>
      <c r="I532" s="11">
        <v>0.16</v>
      </c>
      <c r="K532" s="9">
        <f t="shared" si="24"/>
        <v>38179.840000000004</v>
      </c>
      <c r="L532" s="12">
        <f t="shared" si="25"/>
        <v>-25055.520000000004</v>
      </c>
      <c r="M532" s="12">
        <f t="shared" si="26"/>
        <v>-24848.638500000005</v>
      </c>
      <c r="N532" t="s">
        <v>37</v>
      </c>
      <c r="O532" t="s">
        <v>38</v>
      </c>
      <c r="P532" t="s">
        <v>27</v>
      </c>
      <c r="Q532" t="s">
        <v>39</v>
      </c>
      <c r="R532" t="s">
        <v>28</v>
      </c>
      <c r="S532">
        <v>1</v>
      </c>
      <c r="T532">
        <v>0</v>
      </c>
    </row>
    <row r="533" spans="1:20" x14ac:dyDescent="0.25">
      <c r="A533">
        <v>25442</v>
      </c>
      <c r="B533" s="1">
        <v>37071</v>
      </c>
      <c r="C533" s="1">
        <v>37377</v>
      </c>
      <c r="D533" t="s">
        <v>36</v>
      </c>
      <c r="E533" t="s">
        <v>28</v>
      </c>
      <c r="F533" s="10">
        <v>259324</v>
      </c>
      <c r="G533" s="10">
        <v>257182.78</v>
      </c>
      <c r="H533">
        <v>0.18</v>
      </c>
      <c r="I533" s="11">
        <v>0.16</v>
      </c>
      <c r="K533" s="9">
        <f t="shared" si="24"/>
        <v>41491.840000000004</v>
      </c>
      <c r="L533" s="12">
        <f t="shared" si="25"/>
        <v>-5186.4799999999977</v>
      </c>
      <c r="M533" s="12">
        <f t="shared" si="26"/>
        <v>-5143.6555999999973</v>
      </c>
      <c r="N533" t="s">
        <v>37</v>
      </c>
      <c r="O533" t="s">
        <v>38</v>
      </c>
      <c r="P533" t="s">
        <v>27</v>
      </c>
      <c r="Q533" t="s">
        <v>39</v>
      </c>
      <c r="R533" t="s">
        <v>28</v>
      </c>
      <c r="S533">
        <v>1</v>
      </c>
      <c r="T533">
        <v>0</v>
      </c>
    </row>
    <row r="534" spans="1:20" x14ac:dyDescent="0.25">
      <c r="A534">
        <v>9934</v>
      </c>
      <c r="B534" s="1">
        <v>36714</v>
      </c>
      <c r="C534" s="1">
        <v>37377</v>
      </c>
      <c r="D534" t="s">
        <v>42</v>
      </c>
      <c r="E534" t="s">
        <v>28</v>
      </c>
      <c r="F534" s="10">
        <v>176</v>
      </c>
      <c r="G534" s="10">
        <v>174.55</v>
      </c>
      <c r="H534">
        <v>0.09</v>
      </c>
      <c r="I534" s="11">
        <v>-2.5000000000000001E-2</v>
      </c>
      <c r="K534" s="9">
        <f t="shared" si="24"/>
        <v>-4.4000000000000004</v>
      </c>
      <c r="L534" s="12">
        <f t="shared" si="25"/>
        <v>-20.239999999999998</v>
      </c>
      <c r="M534" s="12">
        <f t="shared" si="26"/>
        <v>-20.073249999999998</v>
      </c>
      <c r="N534" t="s">
        <v>37</v>
      </c>
      <c r="O534" t="s">
        <v>38</v>
      </c>
      <c r="P534" t="s">
        <v>27</v>
      </c>
      <c r="Q534" t="s">
        <v>43</v>
      </c>
      <c r="R534" t="s">
        <v>28</v>
      </c>
      <c r="S534">
        <v>1</v>
      </c>
      <c r="T534">
        <v>0</v>
      </c>
    </row>
    <row r="535" spans="1:20" x14ac:dyDescent="0.25">
      <c r="A535">
        <v>20890</v>
      </c>
      <c r="B535" s="1">
        <v>36836</v>
      </c>
      <c r="C535" s="1">
        <v>37377</v>
      </c>
      <c r="D535" t="s">
        <v>42</v>
      </c>
      <c r="E535" t="s">
        <v>28</v>
      </c>
      <c r="F535" s="10">
        <v>310</v>
      </c>
      <c r="G535" s="10">
        <v>307.44</v>
      </c>
      <c r="H535">
        <v>-2.5000000000000001E-2</v>
      </c>
      <c r="I535" s="11">
        <v>-2.5000000000000001E-2</v>
      </c>
      <c r="K535" s="9">
        <f t="shared" si="24"/>
        <v>-7.75</v>
      </c>
      <c r="L535" s="12">
        <f t="shared" si="25"/>
        <v>0</v>
      </c>
      <c r="M535" s="12">
        <f t="shared" si="26"/>
        <v>0</v>
      </c>
      <c r="N535" t="s">
        <v>37</v>
      </c>
      <c r="O535" t="s">
        <v>38</v>
      </c>
      <c r="P535" t="s">
        <v>27</v>
      </c>
      <c r="Q535" t="s">
        <v>43</v>
      </c>
      <c r="R535" t="s">
        <v>28</v>
      </c>
      <c r="S535">
        <v>1</v>
      </c>
      <c r="T535">
        <v>0</v>
      </c>
    </row>
    <row r="536" spans="1:20" x14ac:dyDescent="0.25">
      <c r="A536">
        <v>27284</v>
      </c>
      <c r="B536" s="1">
        <v>37123</v>
      </c>
      <c r="C536" s="1">
        <v>37377</v>
      </c>
      <c r="D536" t="s">
        <v>42</v>
      </c>
      <c r="E536" t="s">
        <v>28</v>
      </c>
      <c r="F536" s="10">
        <v>234044</v>
      </c>
      <c r="G536" s="10">
        <v>232111.52</v>
      </c>
      <c r="H536">
        <v>-1.2500000000000001E-2</v>
      </c>
      <c r="I536" s="11">
        <v>-2.5000000000000001E-2</v>
      </c>
      <c r="K536" s="9">
        <f t="shared" si="24"/>
        <v>-5851.1</v>
      </c>
      <c r="L536" s="12">
        <f t="shared" si="25"/>
        <v>-2925.55</v>
      </c>
      <c r="M536" s="12">
        <f t="shared" si="26"/>
        <v>-2901.3940000000002</v>
      </c>
      <c r="N536" t="s">
        <v>37</v>
      </c>
      <c r="O536" t="s">
        <v>38</v>
      </c>
      <c r="P536" t="s">
        <v>27</v>
      </c>
      <c r="Q536" t="s">
        <v>43</v>
      </c>
      <c r="R536" t="s">
        <v>28</v>
      </c>
      <c r="S536">
        <v>1</v>
      </c>
      <c r="T536">
        <v>0</v>
      </c>
    </row>
    <row r="537" spans="1:20" x14ac:dyDescent="0.25">
      <c r="A537">
        <v>9941</v>
      </c>
      <c r="B537" s="1">
        <v>36714</v>
      </c>
      <c r="C537" s="1">
        <v>37377</v>
      </c>
      <c r="D537" t="s">
        <v>44</v>
      </c>
      <c r="E537" t="s">
        <v>28</v>
      </c>
      <c r="F537" s="10">
        <v>-3968</v>
      </c>
      <c r="G537" s="10">
        <v>-3935.24</v>
      </c>
      <c r="H537">
        <v>-3.5000000000000003E-2</v>
      </c>
      <c r="I537" s="11">
        <v>-0.05</v>
      </c>
      <c r="K537" s="9">
        <f t="shared" si="24"/>
        <v>198.4</v>
      </c>
      <c r="L537" s="12">
        <f t="shared" si="25"/>
        <v>59.519999999999996</v>
      </c>
      <c r="M537" s="12">
        <f t="shared" si="26"/>
        <v>59.028599999999997</v>
      </c>
      <c r="N537" t="s">
        <v>37</v>
      </c>
      <c r="O537" t="s">
        <v>38</v>
      </c>
      <c r="P537" t="s">
        <v>27</v>
      </c>
      <c r="Q537" t="s">
        <v>45</v>
      </c>
      <c r="R537" t="s">
        <v>28</v>
      </c>
      <c r="S537">
        <v>0</v>
      </c>
      <c r="T537">
        <v>0</v>
      </c>
    </row>
    <row r="538" spans="1:20" x14ac:dyDescent="0.25">
      <c r="A538">
        <v>9952</v>
      </c>
      <c r="B538" s="1">
        <v>36714</v>
      </c>
      <c r="C538" s="1">
        <v>37377</v>
      </c>
      <c r="D538" t="s">
        <v>46</v>
      </c>
      <c r="E538" t="s">
        <v>28</v>
      </c>
      <c r="F538" s="10">
        <v>3596</v>
      </c>
      <c r="G538" s="10">
        <v>3566.31</v>
      </c>
      <c r="H538">
        <v>-0.03</v>
      </c>
      <c r="I538" s="11">
        <v>0.3125</v>
      </c>
      <c r="K538" s="9">
        <f t="shared" si="24"/>
        <v>1123.75</v>
      </c>
      <c r="L538" s="12">
        <f t="shared" si="25"/>
        <v>1231.6300000000001</v>
      </c>
      <c r="M538" s="12">
        <f t="shared" si="26"/>
        <v>1221.4611750000001</v>
      </c>
      <c r="N538" t="s">
        <v>37</v>
      </c>
      <c r="O538" t="s">
        <v>38</v>
      </c>
      <c r="P538" t="s">
        <v>27</v>
      </c>
      <c r="Q538" t="s">
        <v>47</v>
      </c>
      <c r="R538" t="s">
        <v>28</v>
      </c>
      <c r="S538">
        <v>1</v>
      </c>
      <c r="T538">
        <v>0</v>
      </c>
    </row>
    <row r="539" spans="1:20" x14ac:dyDescent="0.25">
      <c r="A539">
        <v>27285</v>
      </c>
      <c r="B539" s="1">
        <v>37123</v>
      </c>
      <c r="C539" s="1">
        <v>37377</v>
      </c>
      <c r="D539" t="s">
        <v>48</v>
      </c>
      <c r="E539" t="s">
        <v>28</v>
      </c>
      <c r="F539" s="10">
        <v>61182</v>
      </c>
      <c r="G539" s="10">
        <v>60676.83</v>
      </c>
      <c r="H539">
        <v>7.2499999999999995E-2</v>
      </c>
      <c r="I539" s="11">
        <v>4.4999999999999998E-2</v>
      </c>
      <c r="K539" s="9">
        <f t="shared" si="24"/>
        <v>2753.19</v>
      </c>
      <c r="L539" s="12">
        <f t="shared" si="25"/>
        <v>-1682.5049999999999</v>
      </c>
      <c r="M539" s="12">
        <f t="shared" si="26"/>
        <v>-1668.6128249999999</v>
      </c>
      <c r="N539" t="s">
        <v>37</v>
      </c>
      <c r="O539" t="s">
        <v>38</v>
      </c>
      <c r="P539" t="s">
        <v>27</v>
      </c>
      <c r="Q539" t="s">
        <v>49</v>
      </c>
      <c r="R539" t="s">
        <v>28</v>
      </c>
      <c r="S539">
        <v>1</v>
      </c>
      <c r="T539">
        <v>0</v>
      </c>
    </row>
    <row r="540" spans="1:20" x14ac:dyDescent="0.25">
      <c r="A540">
        <v>22124</v>
      </c>
      <c r="B540" s="1">
        <v>36908</v>
      </c>
      <c r="C540" s="1">
        <v>37377</v>
      </c>
      <c r="D540" t="s">
        <v>27</v>
      </c>
      <c r="E540" t="s">
        <v>28</v>
      </c>
      <c r="F540" s="10">
        <v>-120000</v>
      </c>
      <c r="G540" s="10">
        <v>-119009.17</v>
      </c>
      <c r="H540">
        <v>4.5599999999999996</v>
      </c>
      <c r="I540" s="11">
        <v>2.77</v>
      </c>
      <c r="K540" s="9">
        <f t="shared" si="24"/>
        <v>-332400</v>
      </c>
      <c r="L540" s="12">
        <f t="shared" si="25"/>
        <v>214799.99999999994</v>
      </c>
      <c r="M540" s="12">
        <f t="shared" si="26"/>
        <v>213026.41429999995</v>
      </c>
      <c r="N540" t="s">
        <v>29</v>
      </c>
      <c r="O540" t="s">
        <v>38</v>
      </c>
      <c r="P540" t="s">
        <v>12</v>
      </c>
      <c r="Q540" t="s">
        <v>27</v>
      </c>
      <c r="R540" t="s">
        <v>28</v>
      </c>
      <c r="S540">
        <v>0</v>
      </c>
      <c r="T540">
        <v>0</v>
      </c>
    </row>
    <row r="541" spans="1:20" x14ac:dyDescent="0.25">
      <c r="A541">
        <v>23849</v>
      </c>
      <c r="B541" s="1">
        <v>36973</v>
      </c>
      <c r="C541" s="1">
        <v>37377</v>
      </c>
      <c r="D541" t="s">
        <v>27</v>
      </c>
      <c r="E541" t="s">
        <v>28</v>
      </c>
      <c r="F541" s="10">
        <v>-19998</v>
      </c>
      <c r="G541" s="10">
        <v>-19832.88</v>
      </c>
      <c r="H541">
        <v>4.5069999999999997</v>
      </c>
      <c r="I541" s="11">
        <v>2.77</v>
      </c>
      <c r="K541" s="9">
        <f t="shared" si="24"/>
        <v>-55394.46</v>
      </c>
      <c r="L541" s="12">
        <f t="shared" si="25"/>
        <v>34736.525999999991</v>
      </c>
      <c r="M541" s="12">
        <f t="shared" si="26"/>
        <v>34449.712559999993</v>
      </c>
      <c r="N541" t="s">
        <v>29</v>
      </c>
      <c r="O541" t="s">
        <v>38</v>
      </c>
      <c r="P541" t="s">
        <v>12</v>
      </c>
      <c r="Q541" t="s">
        <v>27</v>
      </c>
      <c r="R541" t="s">
        <v>28</v>
      </c>
      <c r="S541">
        <v>0</v>
      </c>
      <c r="T541">
        <v>0</v>
      </c>
    </row>
    <row r="542" spans="1:20" x14ac:dyDescent="0.25">
      <c r="A542">
        <v>24215</v>
      </c>
      <c r="B542" s="1">
        <v>36999</v>
      </c>
      <c r="C542" s="1">
        <v>37377</v>
      </c>
      <c r="D542" t="s">
        <v>27</v>
      </c>
      <c r="E542" t="s">
        <v>28</v>
      </c>
      <c r="F542" s="10">
        <v>-37189</v>
      </c>
      <c r="G542" s="10">
        <v>-36881.93</v>
      </c>
      <c r="H542">
        <v>4.5369999999999999</v>
      </c>
      <c r="I542" s="11">
        <v>2.77</v>
      </c>
      <c r="K542" s="9">
        <f t="shared" si="24"/>
        <v>-103013.53</v>
      </c>
      <c r="L542" s="12">
        <f t="shared" si="25"/>
        <v>65712.963000000003</v>
      </c>
      <c r="M542" s="12">
        <f t="shared" si="26"/>
        <v>65170.370309999998</v>
      </c>
      <c r="N542" t="s">
        <v>29</v>
      </c>
      <c r="O542" t="s">
        <v>38</v>
      </c>
      <c r="P542" t="s">
        <v>12</v>
      </c>
      <c r="Q542" t="s">
        <v>27</v>
      </c>
      <c r="R542" t="s">
        <v>28</v>
      </c>
      <c r="S542">
        <v>0</v>
      </c>
      <c r="T542">
        <v>0</v>
      </c>
    </row>
    <row r="543" spans="1:20" x14ac:dyDescent="0.25">
      <c r="A543">
        <v>25042</v>
      </c>
      <c r="B543" s="1">
        <v>37047</v>
      </c>
      <c r="C543" s="1">
        <v>37377</v>
      </c>
      <c r="D543" t="s">
        <v>27</v>
      </c>
      <c r="E543" t="s">
        <v>28</v>
      </c>
      <c r="F543" s="10">
        <v>-40902</v>
      </c>
      <c r="G543" s="10">
        <v>-40564.28</v>
      </c>
      <c r="H543">
        <v>4.4820000000000002</v>
      </c>
      <c r="I543" s="11">
        <v>2.77</v>
      </c>
      <c r="K543" s="9">
        <f t="shared" si="24"/>
        <v>-113298.54</v>
      </c>
      <c r="L543" s="12">
        <f t="shared" si="25"/>
        <v>70024.224000000002</v>
      </c>
      <c r="M543" s="12">
        <f t="shared" si="26"/>
        <v>69446.047360000011</v>
      </c>
      <c r="N543" t="s">
        <v>29</v>
      </c>
      <c r="O543" t="s">
        <v>38</v>
      </c>
      <c r="P543" t="s">
        <v>12</v>
      </c>
      <c r="Q543" t="s">
        <v>27</v>
      </c>
      <c r="R543" t="s">
        <v>28</v>
      </c>
      <c r="S543">
        <v>0</v>
      </c>
      <c r="T543">
        <v>0</v>
      </c>
    </row>
    <row r="544" spans="1:20" x14ac:dyDescent="0.25">
      <c r="A544">
        <v>25057</v>
      </c>
      <c r="B544" s="1">
        <v>37048</v>
      </c>
      <c r="C544" s="1">
        <v>37377</v>
      </c>
      <c r="D544" t="s">
        <v>27</v>
      </c>
      <c r="E544" t="s">
        <v>28</v>
      </c>
      <c r="F544" s="10">
        <v>-11434</v>
      </c>
      <c r="G544" s="10">
        <v>-11339.59</v>
      </c>
      <c r="H544">
        <v>4.5030000000000001</v>
      </c>
      <c r="I544" s="11">
        <v>2.77</v>
      </c>
      <c r="K544" s="9">
        <f t="shared" si="24"/>
        <v>-31672.18</v>
      </c>
      <c r="L544" s="12">
        <f t="shared" si="25"/>
        <v>19815.121999999999</v>
      </c>
      <c r="M544" s="12">
        <f t="shared" si="26"/>
        <v>19651.509470000001</v>
      </c>
      <c r="N544" t="s">
        <v>29</v>
      </c>
      <c r="O544" t="s">
        <v>38</v>
      </c>
      <c r="P544" t="s">
        <v>12</v>
      </c>
      <c r="Q544" t="s">
        <v>27</v>
      </c>
      <c r="R544" t="s">
        <v>28</v>
      </c>
      <c r="S544">
        <v>0</v>
      </c>
      <c r="T544">
        <v>0</v>
      </c>
    </row>
    <row r="545" spans="1:20" x14ac:dyDescent="0.25">
      <c r="A545">
        <v>26682</v>
      </c>
      <c r="B545" s="1">
        <v>37083</v>
      </c>
      <c r="C545" s="1">
        <v>37377</v>
      </c>
      <c r="D545" t="s">
        <v>27</v>
      </c>
      <c r="E545" t="s">
        <v>28</v>
      </c>
      <c r="F545" s="10">
        <v>-70000</v>
      </c>
      <c r="G545" s="10">
        <v>-69422.02</v>
      </c>
      <c r="H545">
        <v>3.81</v>
      </c>
      <c r="I545" s="11">
        <v>2.77</v>
      </c>
      <c r="K545" s="9">
        <f t="shared" si="24"/>
        <v>-193900</v>
      </c>
      <c r="L545" s="12">
        <f t="shared" si="25"/>
        <v>72800</v>
      </c>
      <c r="M545" s="12">
        <f t="shared" si="26"/>
        <v>72198.900800000003</v>
      </c>
      <c r="N545" t="s">
        <v>29</v>
      </c>
      <c r="O545" t="s">
        <v>38</v>
      </c>
      <c r="P545" t="s">
        <v>12</v>
      </c>
      <c r="Q545" t="s">
        <v>27</v>
      </c>
      <c r="R545" t="s">
        <v>28</v>
      </c>
      <c r="S545">
        <v>0</v>
      </c>
      <c r="T545">
        <v>0</v>
      </c>
    </row>
    <row r="546" spans="1:20" x14ac:dyDescent="0.25">
      <c r="A546">
        <v>28127</v>
      </c>
      <c r="B546" s="1">
        <v>37153</v>
      </c>
      <c r="C546" s="1">
        <v>37377</v>
      </c>
      <c r="D546" t="s">
        <v>27</v>
      </c>
      <c r="E546" t="s">
        <v>28</v>
      </c>
      <c r="F546" s="10">
        <v>-35127</v>
      </c>
      <c r="G546" s="10">
        <v>-34836.959999999999</v>
      </c>
      <c r="H546">
        <v>2.948</v>
      </c>
      <c r="I546" s="11">
        <v>2.77</v>
      </c>
      <c r="K546" s="9">
        <f t="shared" si="24"/>
        <v>-97301.79</v>
      </c>
      <c r="L546" s="12">
        <f t="shared" si="25"/>
        <v>6252.6059999999979</v>
      </c>
      <c r="M546" s="12">
        <f t="shared" si="26"/>
        <v>6200.9788799999978</v>
      </c>
      <c r="N546" t="s">
        <v>29</v>
      </c>
      <c r="O546" t="s">
        <v>38</v>
      </c>
      <c r="P546" t="s">
        <v>12</v>
      </c>
      <c r="Q546" t="s">
        <v>27</v>
      </c>
      <c r="R546" t="s">
        <v>28</v>
      </c>
      <c r="S546">
        <v>0</v>
      </c>
      <c r="T546">
        <v>0</v>
      </c>
    </row>
    <row r="547" spans="1:20" x14ac:dyDescent="0.25">
      <c r="A547">
        <v>28130</v>
      </c>
      <c r="B547" s="1">
        <v>37153</v>
      </c>
      <c r="C547" s="1">
        <v>37377</v>
      </c>
      <c r="D547" t="s">
        <v>27</v>
      </c>
      <c r="E547" t="s">
        <v>28</v>
      </c>
      <c r="F547" s="10">
        <v>-20905</v>
      </c>
      <c r="G547" s="10">
        <v>-20732.39</v>
      </c>
      <c r="H547">
        <v>2.948</v>
      </c>
      <c r="I547" s="11">
        <v>2.77</v>
      </c>
      <c r="K547" s="9">
        <f t="shared" si="24"/>
        <v>-57906.85</v>
      </c>
      <c r="L547" s="12">
        <f t="shared" si="25"/>
        <v>3721.0899999999988</v>
      </c>
      <c r="M547" s="12">
        <f t="shared" si="26"/>
        <v>3690.3654199999987</v>
      </c>
      <c r="N547" t="s">
        <v>29</v>
      </c>
      <c r="O547" t="s">
        <v>38</v>
      </c>
      <c r="P547" t="s">
        <v>12</v>
      </c>
      <c r="Q547" t="s">
        <v>27</v>
      </c>
      <c r="R547" t="s">
        <v>28</v>
      </c>
      <c r="S547">
        <v>0</v>
      </c>
      <c r="T547">
        <v>0</v>
      </c>
    </row>
    <row r="548" spans="1:20" x14ac:dyDescent="0.25">
      <c r="A548">
        <v>28457</v>
      </c>
      <c r="B548" s="1">
        <v>37180</v>
      </c>
      <c r="C548" s="1">
        <v>37377</v>
      </c>
      <c r="D548" t="s">
        <v>27</v>
      </c>
      <c r="E548" t="s">
        <v>28</v>
      </c>
      <c r="F548" s="10">
        <v>-1000000</v>
      </c>
      <c r="G548" s="10">
        <v>-991743.08</v>
      </c>
      <c r="H548">
        <v>3.0525000000000002</v>
      </c>
      <c r="I548" s="11">
        <v>2.77</v>
      </c>
      <c r="K548" s="9">
        <f t="shared" si="24"/>
        <v>-2770000</v>
      </c>
      <c r="L548" s="12">
        <f t="shared" si="25"/>
        <v>282500.00000000017</v>
      </c>
      <c r="M548" s="12">
        <f t="shared" si="26"/>
        <v>280167.42010000016</v>
      </c>
      <c r="N548" t="s">
        <v>29</v>
      </c>
      <c r="O548" t="s">
        <v>38</v>
      </c>
      <c r="P548" t="s">
        <v>12</v>
      </c>
      <c r="Q548" t="s">
        <v>27</v>
      </c>
      <c r="R548" t="s">
        <v>28</v>
      </c>
      <c r="S548">
        <v>0</v>
      </c>
      <c r="T548">
        <v>0</v>
      </c>
    </row>
    <row r="549" spans="1:20" x14ac:dyDescent="0.25">
      <c r="A549">
        <v>28463</v>
      </c>
      <c r="B549" s="1">
        <v>37182</v>
      </c>
      <c r="C549" s="1">
        <v>37377</v>
      </c>
      <c r="D549" t="s">
        <v>27</v>
      </c>
      <c r="E549" t="s">
        <v>28</v>
      </c>
      <c r="F549" s="10">
        <v>-200000</v>
      </c>
      <c r="G549" s="10">
        <v>-198348.62</v>
      </c>
      <c r="H549">
        <v>2.99</v>
      </c>
      <c r="I549" s="11">
        <v>2.77</v>
      </c>
      <c r="K549" s="9">
        <f t="shared" si="24"/>
        <v>-554000</v>
      </c>
      <c r="L549" s="12">
        <f t="shared" si="25"/>
        <v>44000.000000000036</v>
      </c>
      <c r="M549" s="12">
        <f t="shared" si="26"/>
        <v>43636.696400000037</v>
      </c>
      <c r="N549" t="s">
        <v>29</v>
      </c>
      <c r="O549" t="s">
        <v>38</v>
      </c>
      <c r="P549" t="s">
        <v>12</v>
      </c>
      <c r="Q549" t="s">
        <v>27</v>
      </c>
      <c r="R549" t="s">
        <v>28</v>
      </c>
      <c r="S549">
        <v>0</v>
      </c>
      <c r="T549">
        <v>0</v>
      </c>
    </row>
    <row r="550" spans="1:20" x14ac:dyDescent="0.25">
      <c r="A550">
        <v>28465</v>
      </c>
      <c r="B550" s="1">
        <v>37182</v>
      </c>
      <c r="C550" s="1">
        <v>37377</v>
      </c>
      <c r="D550" t="s">
        <v>27</v>
      </c>
      <c r="E550" t="s">
        <v>28</v>
      </c>
      <c r="F550" s="10">
        <v>-1940247</v>
      </c>
      <c r="G550" s="10">
        <v>-1924226.54</v>
      </c>
      <c r="H550">
        <v>2.8450000000000002</v>
      </c>
      <c r="I550" s="11">
        <v>2.77</v>
      </c>
      <c r="K550" s="9">
        <f t="shared" si="24"/>
        <v>-5374484.1900000004</v>
      </c>
      <c r="L550" s="12">
        <f t="shared" si="25"/>
        <v>145518.52500000034</v>
      </c>
      <c r="M550" s="12">
        <f t="shared" si="26"/>
        <v>144316.99050000033</v>
      </c>
      <c r="N550" t="s">
        <v>29</v>
      </c>
      <c r="O550" t="s">
        <v>38</v>
      </c>
      <c r="P550" t="s">
        <v>12</v>
      </c>
      <c r="Q550" t="s">
        <v>27</v>
      </c>
      <c r="R550" t="s">
        <v>28</v>
      </c>
      <c r="S550">
        <v>0</v>
      </c>
      <c r="T550">
        <v>0</v>
      </c>
    </row>
    <row r="551" spans="1:20" x14ac:dyDescent="0.25">
      <c r="A551">
        <v>9916</v>
      </c>
      <c r="B551" s="1">
        <v>36714</v>
      </c>
      <c r="C551" s="1">
        <v>37377</v>
      </c>
      <c r="D551" t="s">
        <v>27</v>
      </c>
      <c r="E551" t="s">
        <v>28</v>
      </c>
      <c r="F551" s="10">
        <v>176</v>
      </c>
      <c r="G551" s="10">
        <v>174.55</v>
      </c>
      <c r="H551">
        <v>2.4784999999999999</v>
      </c>
      <c r="I551" s="11">
        <v>2.79</v>
      </c>
      <c r="K551" s="9">
        <f t="shared" si="24"/>
        <v>491.04</v>
      </c>
      <c r="L551" s="12">
        <f t="shared" si="25"/>
        <v>54.824000000000019</v>
      </c>
      <c r="M551" s="12">
        <f t="shared" si="26"/>
        <v>54.372325000000025</v>
      </c>
      <c r="N551" t="s">
        <v>29</v>
      </c>
      <c r="O551" t="s">
        <v>38</v>
      </c>
      <c r="P551" t="s">
        <v>12</v>
      </c>
      <c r="Q551" t="s">
        <v>27</v>
      </c>
      <c r="R551" t="s">
        <v>28</v>
      </c>
      <c r="S551">
        <v>1</v>
      </c>
      <c r="T551">
        <v>0</v>
      </c>
    </row>
    <row r="552" spans="1:20" x14ac:dyDescent="0.25">
      <c r="A552">
        <v>9917</v>
      </c>
      <c r="B552" s="1">
        <v>36714</v>
      </c>
      <c r="C552" s="1">
        <v>37377</v>
      </c>
      <c r="D552" t="s">
        <v>27</v>
      </c>
      <c r="E552" t="s">
        <v>28</v>
      </c>
      <c r="F552" s="10">
        <v>310</v>
      </c>
      <c r="G552" s="10">
        <v>307.44</v>
      </c>
      <c r="H552">
        <v>2.8374999999999999</v>
      </c>
      <c r="I552" s="11">
        <v>2.79</v>
      </c>
      <c r="K552" s="9">
        <f t="shared" si="24"/>
        <v>864.9</v>
      </c>
      <c r="L552" s="12">
        <f t="shared" si="25"/>
        <v>-14.724999999999962</v>
      </c>
      <c r="M552" s="12">
        <f t="shared" si="26"/>
        <v>-14.603399999999962</v>
      </c>
      <c r="N552" t="s">
        <v>29</v>
      </c>
      <c r="O552" t="s">
        <v>38</v>
      </c>
      <c r="P552" t="s">
        <v>12</v>
      </c>
      <c r="Q552" t="s">
        <v>27</v>
      </c>
      <c r="R552" t="s">
        <v>28</v>
      </c>
      <c r="S552">
        <v>1</v>
      </c>
      <c r="T552">
        <v>0</v>
      </c>
    </row>
    <row r="553" spans="1:20" x14ac:dyDescent="0.25">
      <c r="A553">
        <v>22243</v>
      </c>
      <c r="B553" s="1">
        <v>36917</v>
      </c>
      <c r="C553" s="1">
        <v>37377</v>
      </c>
      <c r="D553" t="s">
        <v>27</v>
      </c>
      <c r="E553" t="s">
        <v>28</v>
      </c>
      <c r="F553" s="10">
        <v>10000</v>
      </c>
      <c r="G553" s="10">
        <v>9917.43</v>
      </c>
      <c r="H553">
        <v>4.3449999999999998</v>
      </c>
      <c r="I553" s="11">
        <v>2.79</v>
      </c>
      <c r="K553" s="9">
        <f t="shared" si="24"/>
        <v>27900</v>
      </c>
      <c r="L553" s="12">
        <f t="shared" si="25"/>
        <v>-15549.999999999996</v>
      </c>
      <c r="M553" s="12">
        <f t="shared" si="26"/>
        <v>-15421.603649999997</v>
      </c>
      <c r="N553" t="s">
        <v>29</v>
      </c>
      <c r="O553" t="s">
        <v>38</v>
      </c>
      <c r="P553" t="s">
        <v>12</v>
      </c>
      <c r="Q553" t="s">
        <v>27</v>
      </c>
      <c r="R553" t="s">
        <v>28</v>
      </c>
      <c r="S553">
        <v>1</v>
      </c>
      <c r="T553">
        <v>0</v>
      </c>
    </row>
    <row r="554" spans="1:20" x14ac:dyDescent="0.25">
      <c r="A554">
        <v>22256</v>
      </c>
      <c r="B554" s="1">
        <v>36917</v>
      </c>
      <c r="C554" s="1">
        <v>37377</v>
      </c>
      <c r="D554" t="s">
        <v>27</v>
      </c>
      <c r="E554" t="s">
        <v>28</v>
      </c>
      <c r="F554" s="10">
        <v>100000</v>
      </c>
      <c r="G554" s="10">
        <v>99174.31</v>
      </c>
      <c r="H554">
        <v>4.34</v>
      </c>
      <c r="I554" s="11">
        <v>2.79</v>
      </c>
      <c r="K554" s="9">
        <f t="shared" si="24"/>
        <v>279000</v>
      </c>
      <c r="L554" s="12">
        <f t="shared" si="25"/>
        <v>-154999.99999999997</v>
      </c>
      <c r="M554" s="12">
        <f t="shared" si="26"/>
        <v>-153720.18049999999</v>
      </c>
      <c r="N554" t="s">
        <v>29</v>
      </c>
      <c r="O554" t="s">
        <v>38</v>
      </c>
      <c r="P554" t="s">
        <v>12</v>
      </c>
      <c r="Q554" t="s">
        <v>27</v>
      </c>
      <c r="R554" t="s">
        <v>28</v>
      </c>
      <c r="S554">
        <v>1</v>
      </c>
      <c r="T554">
        <v>0</v>
      </c>
    </row>
    <row r="555" spans="1:20" x14ac:dyDescent="0.25">
      <c r="A555">
        <v>22304</v>
      </c>
      <c r="B555" s="1">
        <v>36921</v>
      </c>
      <c r="C555" s="1">
        <v>37377</v>
      </c>
      <c r="D555" t="s">
        <v>27</v>
      </c>
      <c r="E555" t="s">
        <v>28</v>
      </c>
      <c r="F555" s="10">
        <v>20000</v>
      </c>
      <c r="G555" s="10">
        <v>19834.86</v>
      </c>
      <c r="H555">
        <v>5.125</v>
      </c>
      <c r="I555" s="11">
        <v>2.79</v>
      </c>
      <c r="K555" s="9">
        <f t="shared" si="24"/>
        <v>55800</v>
      </c>
      <c r="L555" s="12">
        <f t="shared" si="25"/>
        <v>-46700</v>
      </c>
      <c r="M555" s="12">
        <f t="shared" si="26"/>
        <v>-46314.398099999999</v>
      </c>
      <c r="N555" t="s">
        <v>29</v>
      </c>
      <c r="O555" t="s">
        <v>38</v>
      </c>
      <c r="P555" t="s">
        <v>12</v>
      </c>
      <c r="Q555" t="s">
        <v>27</v>
      </c>
      <c r="R555" t="s">
        <v>28</v>
      </c>
      <c r="S555">
        <v>1</v>
      </c>
      <c r="T555">
        <v>0</v>
      </c>
    </row>
    <row r="556" spans="1:20" x14ac:dyDescent="0.25">
      <c r="A556">
        <v>22305</v>
      </c>
      <c r="B556" s="1">
        <v>36921</v>
      </c>
      <c r="C556" s="1">
        <v>37377</v>
      </c>
      <c r="D556" t="s">
        <v>27</v>
      </c>
      <c r="E556" t="s">
        <v>28</v>
      </c>
      <c r="F556" s="10">
        <v>180000</v>
      </c>
      <c r="G556" s="10">
        <v>178513.76</v>
      </c>
      <c r="H556">
        <v>5.125</v>
      </c>
      <c r="I556" s="11">
        <v>2.79</v>
      </c>
      <c r="K556" s="9">
        <f t="shared" si="24"/>
        <v>502200</v>
      </c>
      <c r="L556" s="12">
        <f t="shared" si="25"/>
        <v>-420300</v>
      </c>
      <c r="M556" s="12">
        <f t="shared" si="26"/>
        <v>-416829.62960000004</v>
      </c>
      <c r="N556" t="s">
        <v>29</v>
      </c>
      <c r="O556" t="s">
        <v>38</v>
      </c>
      <c r="P556" t="s">
        <v>12</v>
      </c>
      <c r="Q556" t="s">
        <v>27</v>
      </c>
      <c r="R556" t="s">
        <v>28</v>
      </c>
      <c r="S556">
        <v>1</v>
      </c>
      <c r="T556">
        <v>0</v>
      </c>
    </row>
    <row r="557" spans="1:20" x14ac:dyDescent="0.25">
      <c r="A557">
        <v>22306</v>
      </c>
      <c r="B557" s="1">
        <v>36921</v>
      </c>
      <c r="C557" s="1">
        <v>37377</v>
      </c>
      <c r="D557" t="s">
        <v>27</v>
      </c>
      <c r="E557" t="s">
        <v>28</v>
      </c>
      <c r="F557" s="10">
        <v>10000</v>
      </c>
      <c r="G557" s="10">
        <v>9917.43</v>
      </c>
      <c r="H557">
        <v>5.125</v>
      </c>
      <c r="I557" s="11">
        <v>2.79</v>
      </c>
      <c r="K557" s="9">
        <f t="shared" si="24"/>
        <v>27900</v>
      </c>
      <c r="L557" s="12">
        <f t="shared" si="25"/>
        <v>-23350</v>
      </c>
      <c r="M557" s="12">
        <f t="shared" si="26"/>
        <v>-23157.199049999999</v>
      </c>
      <c r="N557" t="s">
        <v>29</v>
      </c>
      <c r="O557" t="s">
        <v>38</v>
      </c>
      <c r="P557" t="s">
        <v>12</v>
      </c>
      <c r="Q557" t="s">
        <v>27</v>
      </c>
      <c r="R557" t="s">
        <v>28</v>
      </c>
      <c r="S557">
        <v>1</v>
      </c>
      <c r="T557">
        <v>0</v>
      </c>
    </row>
    <row r="558" spans="1:20" x14ac:dyDescent="0.25">
      <c r="A558">
        <v>22307</v>
      </c>
      <c r="B558" s="1">
        <v>36921</v>
      </c>
      <c r="C558" s="1">
        <v>37377</v>
      </c>
      <c r="D558" t="s">
        <v>27</v>
      </c>
      <c r="E558" t="s">
        <v>28</v>
      </c>
      <c r="F558" s="10">
        <v>40000</v>
      </c>
      <c r="G558" s="10">
        <v>39669.72</v>
      </c>
      <c r="H558">
        <v>5.125</v>
      </c>
      <c r="I558" s="11">
        <v>2.79</v>
      </c>
      <c r="K558" s="9">
        <f t="shared" si="24"/>
        <v>111600</v>
      </c>
      <c r="L558" s="12">
        <f t="shared" si="25"/>
        <v>-93400</v>
      </c>
      <c r="M558" s="12">
        <f t="shared" si="26"/>
        <v>-92628.796199999997</v>
      </c>
      <c r="N558" t="s">
        <v>29</v>
      </c>
      <c r="O558" t="s">
        <v>38</v>
      </c>
      <c r="P558" t="s">
        <v>12</v>
      </c>
      <c r="Q558" t="s">
        <v>27</v>
      </c>
      <c r="R558" t="s">
        <v>28</v>
      </c>
      <c r="S558">
        <v>1</v>
      </c>
      <c r="T558">
        <v>0</v>
      </c>
    </row>
    <row r="559" spans="1:20" x14ac:dyDescent="0.25">
      <c r="A559">
        <v>22570</v>
      </c>
      <c r="B559" s="1">
        <v>36938</v>
      </c>
      <c r="C559" s="1">
        <v>37377</v>
      </c>
      <c r="D559" t="s">
        <v>27</v>
      </c>
      <c r="E559" t="s">
        <v>28</v>
      </c>
      <c r="F559" s="10">
        <v>25000</v>
      </c>
      <c r="G559" s="10">
        <v>24793.58</v>
      </c>
      <c r="H559">
        <v>4.4749999999999996</v>
      </c>
      <c r="I559" s="11">
        <v>2.79</v>
      </c>
      <c r="K559" s="9">
        <f t="shared" si="24"/>
        <v>69750</v>
      </c>
      <c r="L559" s="12">
        <f t="shared" si="25"/>
        <v>-42124.999999999993</v>
      </c>
      <c r="M559" s="12">
        <f t="shared" si="26"/>
        <v>-41777.182299999993</v>
      </c>
      <c r="N559" t="s">
        <v>29</v>
      </c>
      <c r="O559" t="s">
        <v>38</v>
      </c>
      <c r="P559" t="s">
        <v>12</v>
      </c>
      <c r="Q559" t="s">
        <v>27</v>
      </c>
      <c r="R559" t="s">
        <v>28</v>
      </c>
      <c r="S559">
        <v>1</v>
      </c>
      <c r="T559">
        <v>0</v>
      </c>
    </row>
    <row r="560" spans="1:20" x14ac:dyDescent="0.25">
      <c r="A560">
        <v>22571</v>
      </c>
      <c r="B560" s="1">
        <v>36938</v>
      </c>
      <c r="C560" s="1">
        <v>37377</v>
      </c>
      <c r="D560" t="s">
        <v>27</v>
      </c>
      <c r="E560" t="s">
        <v>28</v>
      </c>
      <c r="F560" s="10">
        <v>40000</v>
      </c>
      <c r="G560" s="10">
        <v>39669.72</v>
      </c>
      <c r="H560">
        <v>4.4749999999999996</v>
      </c>
      <c r="I560" s="11">
        <v>2.79</v>
      </c>
      <c r="K560" s="9">
        <f t="shared" si="24"/>
        <v>111600</v>
      </c>
      <c r="L560" s="12">
        <f t="shared" si="25"/>
        <v>-67399.999999999985</v>
      </c>
      <c r="M560" s="12">
        <f t="shared" si="26"/>
        <v>-66843.478199999983</v>
      </c>
      <c r="N560" t="s">
        <v>29</v>
      </c>
      <c r="O560" t="s">
        <v>38</v>
      </c>
      <c r="P560" t="s">
        <v>12</v>
      </c>
      <c r="Q560" t="s">
        <v>27</v>
      </c>
      <c r="R560" t="s">
        <v>28</v>
      </c>
      <c r="S560">
        <v>1</v>
      </c>
      <c r="T560">
        <v>0</v>
      </c>
    </row>
    <row r="561" spans="1:20" x14ac:dyDescent="0.25">
      <c r="A561">
        <v>22572</v>
      </c>
      <c r="B561" s="1">
        <v>36938</v>
      </c>
      <c r="C561" s="1">
        <v>37377</v>
      </c>
      <c r="D561" t="s">
        <v>27</v>
      </c>
      <c r="E561" t="s">
        <v>28</v>
      </c>
      <c r="F561" s="10">
        <v>80000</v>
      </c>
      <c r="G561" s="10">
        <v>79339.45</v>
      </c>
      <c r="H561">
        <v>4.4749999999999996</v>
      </c>
      <c r="I561" s="11">
        <v>2.79</v>
      </c>
      <c r="K561" s="9">
        <f t="shared" si="24"/>
        <v>223200</v>
      </c>
      <c r="L561" s="12">
        <f t="shared" si="25"/>
        <v>-134799.99999999997</v>
      </c>
      <c r="M561" s="12">
        <f t="shared" si="26"/>
        <v>-133686.97324999995</v>
      </c>
      <c r="N561" t="s">
        <v>29</v>
      </c>
      <c r="O561" t="s">
        <v>38</v>
      </c>
      <c r="P561" t="s">
        <v>12</v>
      </c>
      <c r="Q561" t="s">
        <v>27</v>
      </c>
      <c r="R561" t="s">
        <v>28</v>
      </c>
      <c r="S561">
        <v>1</v>
      </c>
      <c r="T561">
        <v>0</v>
      </c>
    </row>
    <row r="562" spans="1:20" x14ac:dyDescent="0.25">
      <c r="A562">
        <v>22573</v>
      </c>
      <c r="B562" s="1">
        <v>36938</v>
      </c>
      <c r="C562" s="1">
        <v>37377</v>
      </c>
      <c r="D562" t="s">
        <v>27</v>
      </c>
      <c r="E562" t="s">
        <v>28</v>
      </c>
      <c r="F562" s="10">
        <v>40000</v>
      </c>
      <c r="G562" s="10">
        <v>39669.72</v>
      </c>
      <c r="H562">
        <v>4.4749999999999996</v>
      </c>
      <c r="I562" s="11">
        <v>2.79</v>
      </c>
      <c r="K562" s="9">
        <f t="shared" si="24"/>
        <v>111600</v>
      </c>
      <c r="L562" s="12">
        <f t="shared" si="25"/>
        <v>-67399.999999999985</v>
      </c>
      <c r="M562" s="12">
        <f t="shared" si="26"/>
        <v>-66843.478199999983</v>
      </c>
      <c r="N562" t="s">
        <v>29</v>
      </c>
      <c r="O562" t="s">
        <v>38</v>
      </c>
      <c r="P562" t="s">
        <v>12</v>
      </c>
      <c r="Q562" t="s">
        <v>27</v>
      </c>
      <c r="R562" t="s">
        <v>28</v>
      </c>
      <c r="S562">
        <v>1</v>
      </c>
      <c r="T562">
        <v>0</v>
      </c>
    </row>
    <row r="563" spans="1:20" x14ac:dyDescent="0.25">
      <c r="A563">
        <v>22574</v>
      </c>
      <c r="B563" s="1">
        <v>36938</v>
      </c>
      <c r="C563" s="1">
        <v>37377</v>
      </c>
      <c r="D563" t="s">
        <v>27</v>
      </c>
      <c r="E563" t="s">
        <v>28</v>
      </c>
      <c r="F563" s="10">
        <v>5000</v>
      </c>
      <c r="G563" s="10">
        <v>4958.72</v>
      </c>
      <c r="H563">
        <v>4.4749999999999996</v>
      </c>
      <c r="I563" s="11">
        <v>2.79</v>
      </c>
      <c r="K563" s="9">
        <f t="shared" si="24"/>
        <v>13950</v>
      </c>
      <c r="L563" s="12">
        <f t="shared" si="25"/>
        <v>-8424.9999999999982</v>
      </c>
      <c r="M563" s="12">
        <f t="shared" si="26"/>
        <v>-8355.4431999999979</v>
      </c>
      <c r="N563" t="s">
        <v>29</v>
      </c>
      <c r="O563" t="s">
        <v>38</v>
      </c>
      <c r="P563" t="s">
        <v>12</v>
      </c>
      <c r="Q563" t="s">
        <v>27</v>
      </c>
      <c r="R563" t="s">
        <v>28</v>
      </c>
      <c r="S563">
        <v>1</v>
      </c>
      <c r="T563">
        <v>0</v>
      </c>
    </row>
    <row r="564" spans="1:20" x14ac:dyDescent="0.25">
      <c r="A564">
        <v>22599</v>
      </c>
      <c r="B564" s="1">
        <v>36938</v>
      </c>
      <c r="C564" s="1">
        <v>37377</v>
      </c>
      <c r="D564" t="s">
        <v>27</v>
      </c>
      <c r="E564" t="s">
        <v>28</v>
      </c>
      <c r="F564" s="10">
        <v>30000</v>
      </c>
      <c r="G564" s="10">
        <v>29752.29</v>
      </c>
      <c r="H564">
        <v>4.96</v>
      </c>
      <c r="I564" s="11">
        <v>2.79</v>
      </c>
      <c r="K564" s="9">
        <f t="shared" si="24"/>
        <v>83700</v>
      </c>
      <c r="L564" s="12">
        <f t="shared" si="25"/>
        <v>-65100</v>
      </c>
      <c r="M564" s="12">
        <f t="shared" si="26"/>
        <v>-64562.469299999997</v>
      </c>
      <c r="N564" t="s">
        <v>29</v>
      </c>
      <c r="O564" t="s">
        <v>38</v>
      </c>
      <c r="P564" t="s">
        <v>12</v>
      </c>
      <c r="Q564" t="s">
        <v>27</v>
      </c>
      <c r="R564" t="s">
        <v>28</v>
      </c>
      <c r="S564">
        <v>1</v>
      </c>
      <c r="T564">
        <v>0</v>
      </c>
    </row>
    <row r="565" spans="1:20" x14ac:dyDescent="0.25">
      <c r="A565">
        <v>22615</v>
      </c>
      <c r="B565" s="1">
        <v>36938</v>
      </c>
      <c r="C565" s="1">
        <v>37377</v>
      </c>
      <c r="D565" t="s">
        <v>27</v>
      </c>
      <c r="E565" t="s">
        <v>28</v>
      </c>
      <c r="F565" s="10">
        <v>40000</v>
      </c>
      <c r="G565" s="10">
        <v>39669.72</v>
      </c>
      <c r="H565">
        <v>4.4749999999999996</v>
      </c>
      <c r="I565" s="11">
        <v>2.79</v>
      </c>
      <c r="K565" s="9">
        <f t="shared" si="24"/>
        <v>111600</v>
      </c>
      <c r="L565" s="12">
        <f t="shared" si="25"/>
        <v>-67399.999999999985</v>
      </c>
      <c r="M565" s="12">
        <f t="shared" si="26"/>
        <v>-66843.478199999983</v>
      </c>
      <c r="N565" t="s">
        <v>29</v>
      </c>
      <c r="O565" t="s">
        <v>38</v>
      </c>
      <c r="P565" t="s">
        <v>12</v>
      </c>
      <c r="Q565" t="s">
        <v>27</v>
      </c>
      <c r="R565" t="s">
        <v>28</v>
      </c>
      <c r="S565">
        <v>1</v>
      </c>
      <c r="T565">
        <v>0</v>
      </c>
    </row>
    <row r="566" spans="1:20" x14ac:dyDescent="0.25">
      <c r="A566">
        <v>22640</v>
      </c>
      <c r="B566" s="1">
        <v>36942</v>
      </c>
      <c r="C566" s="1">
        <v>37377</v>
      </c>
      <c r="D566" t="s">
        <v>27</v>
      </c>
      <c r="E566" t="s">
        <v>28</v>
      </c>
      <c r="F566" s="10">
        <v>30000</v>
      </c>
      <c r="G566" s="10">
        <v>29752.29</v>
      </c>
      <c r="H566">
        <v>4.47</v>
      </c>
      <c r="I566" s="11">
        <v>2.79</v>
      </c>
      <c r="K566" s="9">
        <f t="shared" si="24"/>
        <v>83700</v>
      </c>
      <c r="L566" s="12">
        <f t="shared" si="25"/>
        <v>-50399.999999999993</v>
      </c>
      <c r="M566" s="12">
        <f t="shared" si="26"/>
        <v>-49983.847199999997</v>
      </c>
      <c r="N566" t="s">
        <v>29</v>
      </c>
      <c r="O566" t="s">
        <v>38</v>
      </c>
      <c r="P566" t="s">
        <v>12</v>
      </c>
      <c r="Q566" t="s">
        <v>27</v>
      </c>
      <c r="R566" t="s">
        <v>28</v>
      </c>
      <c r="S566">
        <v>1</v>
      </c>
      <c r="T566">
        <v>0</v>
      </c>
    </row>
    <row r="567" spans="1:20" x14ac:dyDescent="0.25">
      <c r="A567">
        <v>22641</v>
      </c>
      <c r="B567" s="1">
        <v>36942</v>
      </c>
      <c r="C567" s="1">
        <v>37377</v>
      </c>
      <c r="D567" t="s">
        <v>27</v>
      </c>
      <c r="E567" t="s">
        <v>28</v>
      </c>
      <c r="F567" s="10">
        <v>30000</v>
      </c>
      <c r="G567" s="10">
        <v>29752.29</v>
      </c>
      <c r="H567">
        <v>4.47</v>
      </c>
      <c r="I567" s="11">
        <v>2.79</v>
      </c>
      <c r="K567" s="9">
        <f t="shared" si="24"/>
        <v>83700</v>
      </c>
      <c r="L567" s="12">
        <f t="shared" si="25"/>
        <v>-50399.999999999993</v>
      </c>
      <c r="M567" s="12">
        <f t="shared" si="26"/>
        <v>-49983.847199999997</v>
      </c>
      <c r="N567" t="s">
        <v>29</v>
      </c>
      <c r="O567" t="s">
        <v>38</v>
      </c>
      <c r="P567" t="s">
        <v>12</v>
      </c>
      <c r="Q567" t="s">
        <v>27</v>
      </c>
      <c r="R567" t="s">
        <v>28</v>
      </c>
      <c r="S567">
        <v>1</v>
      </c>
      <c r="T567">
        <v>0</v>
      </c>
    </row>
    <row r="568" spans="1:20" x14ac:dyDescent="0.25">
      <c r="A568">
        <v>23777</v>
      </c>
      <c r="B568" s="1">
        <v>36969</v>
      </c>
      <c r="C568" s="1">
        <v>37377</v>
      </c>
      <c r="D568" t="s">
        <v>27</v>
      </c>
      <c r="E568" t="s">
        <v>28</v>
      </c>
      <c r="F568" s="10">
        <v>21602</v>
      </c>
      <c r="G568" s="10">
        <v>21423.63</v>
      </c>
      <c r="H568">
        <v>4.4480000000000004</v>
      </c>
      <c r="I568" s="11">
        <v>2.79</v>
      </c>
      <c r="K568" s="9">
        <f t="shared" si="24"/>
        <v>60269.58</v>
      </c>
      <c r="L568" s="12">
        <f t="shared" si="25"/>
        <v>-35816.116000000009</v>
      </c>
      <c r="M568" s="12">
        <f t="shared" si="26"/>
        <v>-35520.378540000012</v>
      </c>
      <c r="N568" t="s">
        <v>29</v>
      </c>
      <c r="O568" t="s">
        <v>38</v>
      </c>
      <c r="P568" t="s">
        <v>12</v>
      </c>
      <c r="Q568" t="s">
        <v>27</v>
      </c>
      <c r="R568" t="s">
        <v>28</v>
      </c>
      <c r="S568">
        <v>1</v>
      </c>
      <c r="T568">
        <v>0</v>
      </c>
    </row>
    <row r="569" spans="1:20" x14ac:dyDescent="0.25">
      <c r="A569">
        <v>23778</v>
      </c>
      <c r="B569" s="1">
        <v>36969</v>
      </c>
      <c r="C569" s="1">
        <v>37377</v>
      </c>
      <c r="D569" t="s">
        <v>27</v>
      </c>
      <c r="E569" t="s">
        <v>28</v>
      </c>
      <c r="F569" s="10">
        <v>16000</v>
      </c>
      <c r="G569" s="10">
        <v>15867.89</v>
      </c>
      <c r="H569">
        <v>4.4480000000000004</v>
      </c>
      <c r="I569" s="11">
        <v>2.79</v>
      </c>
      <c r="K569" s="9">
        <f t="shared" si="24"/>
        <v>44640</v>
      </c>
      <c r="L569" s="12">
        <f t="shared" si="25"/>
        <v>-26528.000000000007</v>
      </c>
      <c r="M569" s="12">
        <f t="shared" si="26"/>
        <v>-26308.961620000005</v>
      </c>
      <c r="N569" t="s">
        <v>29</v>
      </c>
      <c r="O569" t="s">
        <v>38</v>
      </c>
      <c r="P569" t="s">
        <v>12</v>
      </c>
      <c r="Q569" t="s">
        <v>27</v>
      </c>
      <c r="R569" t="s">
        <v>28</v>
      </c>
      <c r="S569">
        <v>1</v>
      </c>
      <c r="T569">
        <v>0</v>
      </c>
    </row>
    <row r="570" spans="1:20" x14ac:dyDescent="0.25">
      <c r="A570">
        <v>23779</v>
      </c>
      <c r="B570" s="1">
        <v>36969</v>
      </c>
      <c r="C570" s="1">
        <v>37377</v>
      </c>
      <c r="D570" t="s">
        <v>27</v>
      </c>
      <c r="E570" t="s">
        <v>28</v>
      </c>
      <c r="F570" s="10">
        <v>1400</v>
      </c>
      <c r="G570" s="10">
        <v>1388.44</v>
      </c>
      <c r="H570">
        <v>4.4480000000000004</v>
      </c>
      <c r="I570" s="11">
        <v>2.79</v>
      </c>
      <c r="K570" s="9">
        <f t="shared" si="24"/>
        <v>3906</v>
      </c>
      <c r="L570" s="12">
        <f t="shared" si="25"/>
        <v>-2321.2000000000007</v>
      </c>
      <c r="M570" s="12">
        <f t="shared" si="26"/>
        <v>-2302.0335200000004</v>
      </c>
      <c r="N570" t="s">
        <v>29</v>
      </c>
      <c r="O570" t="s">
        <v>38</v>
      </c>
      <c r="P570" t="s">
        <v>12</v>
      </c>
      <c r="Q570" t="s">
        <v>27</v>
      </c>
      <c r="R570" t="s">
        <v>28</v>
      </c>
      <c r="S570">
        <v>1</v>
      </c>
      <c r="T570">
        <v>0</v>
      </c>
    </row>
    <row r="571" spans="1:20" x14ac:dyDescent="0.25">
      <c r="A571">
        <v>23781</v>
      </c>
      <c r="B571" s="1">
        <v>36969</v>
      </c>
      <c r="C571" s="1">
        <v>37377</v>
      </c>
      <c r="D571" t="s">
        <v>27</v>
      </c>
      <c r="E571" t="s">
        <v>28</v>
      </c>
      <c r="F571" s="10">
        <v>5600</v>
      </c>
      <c r="G571" s="10">
        <v>5553.76</v>
      </c>
      <c r="H571">
        <v>4.4480000000000004</v>
      </c>
      <c r="I571" s="11">
        <v>2.79</v>
      </c>
      <c r="K571" s="9">
        <f t="shared" si="24"/>
        <v>15624</v>
      </c>
      <c r="L571" s="12">
        <f t="shared" si="25"/>
        <v>-9284.8000000000029</v>
      </c>
      <c r="M571" s="12">
        <f t="shared" si="26"/>
        <v>-9208.1340800000016</v>
      </c>
      <c r="N571" t="s">
        <v>29</v>
      </c>
      <c r="O571" t="s">
        <v>38</v>
      </c>
      <c r="P571" t="s">
        <v>12</v>
      </c>
      <c r="Q571" t="s">
        <v>27</v>
      </c>
      <c r="R571" t="s">
        <v>28</v>
      </c>
      <c r="S571">
        <v>1</v>
      </c>
      <c r="T571">
        <v>0</v>
      </c>
    </row>
    <row r="572" spans="1:20" x14ac:dyDescent="0.25">
      <c r="A572">
        <v>23796</v>
      </c>
      <c r="B572" s="1">
        <v>36969</v>
      </c>
      <c r="C572" s="1">
        <v>37377</v>
      </c>
      <c r="D572" t="s">
        <v>27</v>
      </c>
      <c r="E572" t="s">
        <v>28</v>
      </c>
      <c r="F572" s="10">
        <v>9000</v>
      </c>
      <c r="G572" s="10">
        <v>8925.69</v>
      </c>
      <c r="H572">
        <v>4.532</v>
      </c>
      <c r="I572" s="11">
        <v>2.79</v>
      </c>
      <c r="K572" s="9">
        <f t="shared" si="24"/>
        <v>25110</v>
      </c>
      <c r="L572" s="12">
        <f t="shared" si="25"/>
        <v>-15678</v>
      </c>
      <c r="M572" s="12">
        <f t="shared" si="26"/>
        <v>-15548.55198</v>
      </c>
      <c r="N572" t="s">
        <v>29</v>
      </c>
      <c r="O572" t="s">
        <v>38</v>
      </c>
      <c r="P572" t="s">
        <v>12</v>
      </c>
      <c r="Q572" t="s">
        <v>27</v>
      </c>
      <c r="R572" t="s">
        <v>28</v>
      </c>
      <c r="S572">
        <v>1</v>
      </c>
      <c r="T572">
        <v>0</v>
      </c>
    </row>
    <row r="573" spans="1:20" x14ac:dyDescent="0.25">
      <c r="A573">
        <v>23799</v>
      </c>
      <c r="B573" s="1">
        <v>36969</v>
      </c>
      <c r="C573" s="1">
        <v>37377</v>
      </c>
      <c r="D573" t="s">
        <v>27</v>
      </c>
      <c r="E573" t="s">
        <v>28</v>
      </c>
      <c r="F573" s="10">
        <v>7449</v>
      </c>
      <c r="G573" s="10">
        <v>7387.49</v>
      </c>
      <c r="H573">
        <v>4.532</v>
      </c>
      <c r="I573" s="11">
        <v>2.79</v>
      </c>
      <c r="K573" s="9">
        <f t="shared" si="24"/>
        <v>20782.71</v>
      </c>
      <c r="L573" s="12">
        <f t="shared" si="25"/>
        <v>-12976.157999999999</v>
      </c>
      <c r="M573" s="12">
        <f t="shared" si="26"/>
        <v>-12869.00758</v>
      </c>
      <c r="N573" t="s">
        <v>29</v>
      </c>
      <c r="O573" t="s">
        <v>38</v>
      </c>
      <c r="P573" t="s">
        <v>12</v>
      </c>
      <c r="Q573" t="s">
        <v>27</v>
      </c>
      <c r="R573" t="s">
        <v>28</v>
      </c>
      <c r="S573">
        <v>1</v>
      </c>
      <c r="T573">
        <v>0</v>
      </c>
    </row>
    <row r="574" spans="1:20" x14ac:dyDescent="0.25">
      <c r="A574">
        <v>23800</v>
      </c>
      <c r="B574" s="1">
        <v>36969</v>
      </c>
      <c r="C574" s="1">
        <v>37377</v>
      </c>
      <c r="D574" t="s">
        <v>27</v>
      </c>
      <c r="E574" t="s">
        <v>28</v>
      </c>
      <c r="F574" s="10">
        <v>6700</v>
      </c>
      <c r="G574" s="10">
        <v>6644.68</v>
      </c>
      <c r="H574">
        <v>4.532</v>
      </c>
      <c r="I574" s="11">
        <v>2.79</v>
      </c>
      <c r="K574" s="9">
        <f t="shared" si="24"/>
        <v>18693</v>
      </c>
      <c r="L574" s="12">
        <f t="shared" si="25"/>
        <v>-11671.4</v>
      </c>
      <c r="M574" s="12">
        <f t="shared" si="26"/>
        <v>-11575.03256</v>
      </c>
      <c r="N574" t="s">
        <v>29</v>
      </c>
      <c r="O574" t="s">
        <v>38</v>
      </c>
      <c r="P574" t="s">
        <v>12</v>
      </c>
      <c r="Q574" t="s">
        <v>27</v>
      </c>
      <c r="R574" t="s">
        <v>28</v>
      </c>
      <c r="S574">
        <v>1</v>
      </c>
      <c r="T574">
        <v>0</v>
      </c>
    </row>
    <row r="575" spans="1:20" x14ac:dyDescent="0.25">
      <c r="A575">
        <v>23916</v>
      </c>
      <c r="B575" s="1">
        <v>36980</v>
      </c>
      <c r="C575" s="1">
        <v>37377</v>
      </c>
      <c r="D575" t="s">
        <v>27</v>
      </c>
      <c r="E575" t="s">
        <v>28</v>
      </c>
      <c r="F575" s="10">
        <v>3817</v>
      </c>
      <c r="G575" s="10">
        <v>3785.48</v>
      </c>
      <c r="H575">
        <v>4.6109999999999998</v>
      </c>
      <c r="I575" s="11">
        <v>2.79</v>
      </c>
      <c r="K575" s="9">
        <f t="shared" si="24"/>
        <v>10649.43</v>
      </c>
      <c r="L575" s="12">
        <f t="shared" si="25"/>
        <v>-6950.7569999999987</v>
      </c>
      <c r="M575" s="12">
        <f t="shared" si="26"/>
        <v>-6893.3590799999993</v>
      </c>
      <c r="N575" t="s">
        <v>29</v>
      </c>
      <c r="O575" t="s">
        <v>38</v>
      </c>
      <c r="P575" t="s">
        <v>12</v>
      </c>
      <c r="Q575" t="s">
        <v>27</v>
      </c>
      <c r="R575" t="s">
        <v>28</v>
      </c>
      <c r="S575">
        <v>1</v>
      </c>
      <c r="T575">
        <v>0</v>
      </c>
    </row>
    <row r="576" spans="1:20" x14ac:dyDescent="0.25">
      <c r="A576">
        <v>23917</v>
      </c>
      <c r="B576" s="1">
        <v>36980</v>
      </c>
      <c r="C576" s="1">
        <v>37377</v>
      </c>
      <c r="D576" t="s">
        <v>27</v>
      </c>
      <c r="E576" t="s">
        <v>28</v>
      </c>
      <c r="F576" s="10">
        <v>1656</v>
      </c>
      <c r="G576" s="10">
        <v>1642.33</v>
      </c>
      <c r="H576">
        <v>4.444</v>
      </c>
      <c r="I576" s="11">
        <v>2.79</v>
      </c>
      <c r="K576" s="9">
        <f t="shared" si="24"/>
        <v>4620.24</v>
      </c>
      <c r="L576" s="12">
        <f t="shared" si="25"/>
        <v>-2739.0239999999999</v>
      </c>
      <c r="M576" s="12">
        <f t="shared" si="26"/>
        <v>-2716.4138199999998</v>
      </c>
      <c r="N576" t="s">
        <v>29</v>
      </c>
      <c r="O576" t="s">
        <v>38</v>
      </c>
      <c r="P576" t="s">
        <v>12</v>
      </c>
      <c r="Q576" t="s">
        <v>27</v>
      </c>
      <c r="R576" t="s">
        <v>28</v>
      </c>
      <c r="S576">
        <v>1</v>
      </c>
      <c r="T576">
        <v>0</v>
      </c>
    </row>
    <row r="577" spans="1:20" x14ac:dyDescent="0.25">
      <c r="A577">
        <v>23926</v>
      </c>
      <c r="B577" s="1">
        <v>36980</v>
      </c>
      <c r="C577" s="1">
        <v>37377</v>
      </c>
      <c r="D577" t="s">
        <v>27</v>
      </c>
      <c r="E577" t="s">
        <v>28</v>
      </c>
      <c r="F577" s="10">
        <v>23885</v>
      </c>
      <c r="G577" s="10">
        <v>23687.78</v>
      </c>
      <c r="H577">
        <v>4.5069999999999997</v>
      </c>
      <c r="I577" s="11">
        <v>2.79</v>
      </c>
      <c r="K577" s="9">
        <f t="shared" si="24"/>
        <v>66639.149999999994</v>
      </c>
      <c r="L577" s="12">
        <f t="shared" si="25"/>
        <v>-41010.544999999991</v>
      </c>
      <c r="M577" s="12">
        <f t="shared" si="26"/>
        <v>-40671.918259999991</v>
      </c>
      <c r="N577" t="s">
        <v>29</v>
      </c>
      <c r="O577" t="s">
        <v>38</v>
      </c>
      <c r="P577" t="s">
        <v>12</v>
      </c>
      <c r="Q577" t="s">
        <v>27</v>
      </c>
      <c r="R577" t="s">
        <v>28</v>
      </c>
      <c r="S577">
        <v>1</v>
      </c>
      <c r="T577">
        <v>0</v>
      </c>
    </row>
    <row r="578" spans="1:20" x14ac:dyDescent="0.25">
      <c r="A578">
        <v>23927</v>
      </c>
      <c r="B578" s="1">
        <v>36980</v>
      </c>
      <c r="C578" s="1">
        <v>37377</v>
      </c>
      <c r="D578" t="s">
        <v>27</v>
      </c>
      <c r="E578" t="s">
        <v>28</v>
      </c>
      <c r="F578" s="10">
        <v>6582</v>
      </c>
      <c r="G578" s="10">
        <v>6527.65</v>
      </c>
      <c r="H578">
        <v>4.6100000000000003</v>
      </c>
      <c r="I578" s="11">
        <v>2.79</v>
      </c>
      <c r="K578" s="9">
        <f t="shared" ref="K578:K641" si="27">F578*I578</f>
        <v>18363.78</v>
      </c>
      <c r="L578" s="12">
        <f t="shared" ref="L578:L641" si="28">(+I578-H578)*F578</f>
        <v>-11979.240000000002</v>
      </c>
      <c r="M578" s="12">
        <f t="shared" ref="M578:M641" si="29">(+I578-H578)*G578</f>
        <v>-11880.323</v>
      </c>
      <c r="N578" t="s">
        <v>29</v>
      </c>
      <c r="O578" t="s">
        <v>38</v>
      </c>
      <c r="P578" t="s">
        <v>12</v>
      </c>
      <c r="Q578" t="s">
        <v>27</v>
      </c>
      <c r="R578" t="s">
        <v>28</v>
      </c>
      <c r="S578">
        <v>1</v>
      </c>
      <c r="T578">
        <v>0</v>
      </c>
    </row>
    <row r="579" spans="1:20" x14ac:dyDescent="0.25">
      <c r="A579">
        <v>24140</v>
      </c>
      <c r="B579" s="1">
        <v>36992</v>
      </c>
      <c r="C579" s="1">
        <v>37377</v>
      </c>
      <c r="D579" t="s">
        <v>27</v>
      </c>
      <c r="E579" t="s">
        <v>28</v>
      </c>
      <c r="F579" s="10">
        <v>27848</v>
      </c>
      <c r="G579" s="10">
        <v>27618.06</v>
      </c>
      <c r="H579">
        <v>4.6349999999999998</v>
      </c>
      <c r="I579" s="11">
        <v>2.79</v>
      </c>
      <c r="K579" s="9">
        <f t="shared" si="27"/>
        <v>77695.92</v>
      </c>
      <c r="L579" s="12">
        <f t="shared" si="28"/>
        <v>-51379.55999999999</v>
      </c>
      <c r="M579" s="12">
        <f t="shared" si="29"/>
        <v>-50955.320699999997</v>
      </c>
      <c r="N579" t="s">
        <v>29</v>
      </c>
      <c r="O579" t="s">
        <v>38</v>
      </c>
      <c r="P579" t="s">
        <v>12</v>
      </c>
      <c r="Q579" t="s">
        <v>27</v>
      </c>
      <c r="R579" t="s">
        <v>28</v>
      </c>
      <c r="S579">
        <v>1</v>
      </c>
      <c r="T579">
        <v>0</v>
      </c>
    </row>
    <row r="580" spans="1:20" x14ac:dyDescent="0.25">
      <c r="A580">
        <v>24141</v>
      </c>
      <c r="B580" s="1">
        <v>36992</v>
      </c>
      <c r="C580" s="1">
        <v>37377</v>
      </c>
      <c r="D580" t="s">
        <v>27</v>
      </c>
      <c r="E580" t="s">
        <v>28</v>
      </c>
      <c r="F580" s="10">
        <v>3000</v>
      </c>
      <c r="G580" s="10">
        <v>2975.23</v>
      </c>
      <c r="H580">
        <v>4.6349999999999998</v>
      </c>
      <c r="I580" s="11">
        <v>2.79</v>
      </c>
      <c r="K580" s="9">
        <f t="shared" si="27"/>
        <v>8370</v>
      </c>
      <c r="L580" s="12">
        <f t="shared" si="28"/>
        <v>-5534.9999999999991</v>
      </c>
      <c r="M580" s="12">
        <f t="shared" si="29"/>
        <v>-5489.2993499999993</v>
      </c>
      <c r="N580" t="s">
        <v>29</v>
      </c>
      <c r="O580" t="s">
        <v>38</v>
      </c>
      <c r="P580" t="s">
        <v>12</v>
      </c>
      <c r="Q580" t="s">
        <v>27</v>
      </c>
      <c r="R580" t="s">
        <v>28</v>
      </c>
      <c r="S580">
        <v>1</v>
      </c>
      <c r="T580">
        <v>0</v>
      </c>
    </row>
    <row r="581" spans="1:20" x14ac:dyDescent="0.25">
      <c r="A581">
        <v>24151</v>
      </c>
      <c r="B581" s="1">
        <v>36993</v>
      </c>
      <c r="C581" s="1">
        <v>37377</v>
      </c>
      <c r="D581" t="s">
        <v>27</v>
      </c>
      <c r="E581" t="s">
        <v>28</v>
      </c>
      <c r="F581" s="10">
        <v>6000</v>
      </c>
      <c r="G581" s="10">
        <v>5950.46</v>
      </c>
      <c r="H581">
        <v>4.6230000000000002</v>
      </c>
      <c r="I581" s="11">
        <v>2.79</v>
      </c>
      <c r="K581" s="9">
        <f t="shared" si="27"/>
        <v>16740</v>
      </c>
      <c r="L581" s="12">
        <f t="shared" si="28"/>
        <v>-10998.000000000002</v>
      </c>
      <c r="M581" s="12">
        <f t="shared" si="29"/>
        <v>-10907.193180000002</v>
      </c>
      <c r="N581" t="s">
        <v>29</v>
      </c>
      <c r="O581" t="s">
        <v>38</v>
      </c>
      <c r="P581" t="s">
        <v>12</v>
      </c>
      <c r="Q581" t="s">
        <v>27</v>
      </c>
      <c r="R581" t="s">
        <v>28</v>
      </c>
      <c r="S581">
        <v>1</v>
      </c>
      <c r="T581">
        <v>0</v>
      </c>
    </row>
    <row r="582" spans="1:20" x14ac:dyDescent="0.25">
      <c r="A582">
        <v>24154</v>
      </c>
      <c r="B582" s="1">
        <v>36993</v>
      </c>
      <c r="C582" s="1">
        <v>37377</v>
      </c>
      <c r="D582" t="s">
        <v>27</v>
      </c>
      <c r="E582" t="s">
        <v>28</v>
      </c>
      <c r="F582" s="10">
        <v>10694</v>
      </c>
      <c r="G582" s="10">
        <v>10605.7</v>
      </c>
      <c r="H582">
        <v>4.6227999999999998</v>
      </c>
      <c r="I582" s="11">
        <v>2.79</v>
      </c>
      <c r="K582" s="9">
        <f t="shared" si="27"/>
        <v>29836.260000000002</v>
      </c>
      <c r="L582" s="12">
        <f t="shared" si="28"/>
        <v>-19599.963199999998</v>
      </c>
      <c r="M582" s="12">
        <f t="shared" si="29"/>
        <v>-19438.126959999998</v>
      </c>
      <c r="N582" t="s">
        <v>29</v>
      </c>
      <c r="O582" t="s">
        <v>38</v>
      </c>
      <c r="P582" t="s">
        <v>12</v>
      </c>
      <c r="Q582" t="s">
        <v>27</v>
      </c>
      <c r="R582" t="s">
        <v>28</v>
      </c>
      <c r="S582">
        <v>1</v>
      </c>
      <c r="T582">
        <v>0</v>
      </c>
    </row>
    <row r="583" spans="1:20" x14ac:dyDescent="0.25">
      <c r="A583">
        <v>24193</v>
      </c>
      <c r="B583" s="1">
        <v>36998</v>
      </c>
      <c r="C583" s="1">
        <v>37377</v>
      </c>
      <c r="D583" t="s">
        <v>27</v>
      </c>
      <c r="E583" t="s">
        <v>28</v>
      </c>
      <c r="F583" s="10">
        <v>23848</v>
      </c>
      <c r="G583" s="10">
        <v>23651.09</v>
      </c>
      <c r="H583">
        <v>4.7160000000000002</v>
      </c>
      <c r="I583" s="11">
        <v>2.79</v>
      </c>
      <c r="K583" s="9">
        <f t="shared" si="27"/>
        <v>66535.92</v>
      </c>
      <c r="L583" s="12">
        <f t="shared" si="28"/>
        <v>-45931.248000000007</v>
      </c>
      <c r="M583" s="12">
        <f t="shared" si="29"/>
        <v>-45551.999340000002</v>
      </c>
      <c r="N583" t="s">
        <v>29</v>
      </c>
      <c r="O583" t="s">
        <v>38</v>
      </c>
      <c r="P583" t="s">
        <v>12</v>
      </c>
      <c r="Q583" t="s">
        <v>27</v>
      </c>
      <c r="R583" t="s">
        <v>28</v>
      </c>
      <c r="S583">
        <v>1</v>
      </c>
      <c r="T583">
        <v>0</v>
      </c>
    </row>
    <row r="584" spans="1:20" x14ac:dyDescent="0.25">
      <c r="A584">
        <v>24224</v>
      </c>
      <c r="B584" s="1">
        <v>36999</v>
      </c>
      <c r="C584" s="1">
        <v>37377</v>
      </c>
      <c r="D584" t="s">
        <v>27</v>
      </c>
      <c r="E584" t="s">
        <v>28</v>
      </c>
      <c r="F584" s="10">
        <v>20299</v>
      </c>
      <c r="G584" s="10">
        <v>20131.39</v>
      </c>
      <c r="H584">
        <v>4.5709999999999997</v>
      </c>
      <c r="I584" s="11">
        <v>2.79</v>
      </c>
      <c r="K584" s="9">
        <f t="shared" si="27"/>
        <v>56634.21</v>
      </c>
      <c r="L584" s="12">
        <f t="shared" si="28"/>
        <v>-36152.518999999993</v>
      </c>
      <c r="M584" s="12">
        <f t="shared" si="29"/>
        <v>-35854.005589999993</v>
      </c>
      <c r="N584" t="s">
        <v>29</v>
      </c>
      <c r="O584" t="s">
        <v>38</v>
      </c>
      <c r="P584" t="s">
        <v>12</v>
      </c>
      <c r="Q584" t="s">
        <v>27</v>
      </c>
      <c r="R584" t="s">
        <v>28</v>
      </c>
      <c r="S584">
        <v>1</v>
      </c>
      <c r="T584">
        <v>0</v>
      </c>
    </row>
    <row r="585" spans="1:20" x14ac:dyDescent="0.25">
      <c r="A585">
        <v>24448</v>
      </c>
      <c r="B585" s="1">
        <v>37007</v>
      </c>
      <c r="C585" s="1">
        <v>37377</v>
      </c>
      <c r="D585" t="s">
        <v>27</v>
      </c>
      <c r="E585" t="s">
        <v>28</v>
      </c>
      <c r="F585" s="10">
        <v>15000</v>
      </c>
      <c r="G585" s="10">
        <v>14876.15</v>
      </c>
      <c r="H585">
        <v>4.6349999999999998</v>
      </c>
      <c r="I585" s="11">
        <v>2.79</v>
      </c>
      <c r="K585" s="9">
        <f t="shared" si="27"/>
        <v>41850</v>
      </c>
      <c r="L585" s="12">
        <f t="shared" si="28"/>
        <v>-27674.999999999996</v>
      </c>
      <c r="M585" s="12">
        <f t="shared" si="29"/>
        <v>-27446.496749999995</v>
      </c>
      <c r="N585" t="s">
        <v>29</v>
      </c>
      <c r="O585" t="s">
        <v>38</v>
      </c>
      <c r="P585" t="s">
        <v>12</v>
      </c>
      <c r="Q585" t="s">
        <v>27</v>
      </c>
      <c r="R585" t="s">
        <v>28</v>
      </c>
      <c r="S585">
        <v>1</v>
      </c>
      <c r="T585">
        <v>0</v>
      </c>
    </row>
    <row r="586" spans="1:20" x14ac:dyDescent="0.25">
      <c r="A586">
        <v>24454</v>
      </c>
      <c r="B586" s="1">
        <v>37007</v>
      </c>
      <c r="C586" s="1">
        <v>37377</v>
      </c>
      <c r="D586" t="s">
        <v>27</v>
      </c>
      <c r="E586" t="s">
        <v>28</v>
      </c>
      <c r="F586" s="10">
        <v>240</v>
      </c>
      <c r="G586" s="10">
        <v>238.02</v>
      </c>
      <c r="H586">
        <v>4.5030000000000001</v>
      </c>
      <c r="I586" s="11">
        <v>2.79</v>
      </c>
      <c r="K586" s="9">
        <f t="shared" si="27"/>
        <v>669.6</v>
      </c>
      <c r="L586" s="12">
        <f t="shared" si="28"/>
        <v>-411.12</v>
      </c>
      <c r="M586" s="12">
        <f t="shared" si="29"/>
        <v>-407.72826000000003</v>
      </c>
      <c r="N586" t="s">
        <v>29</v>
      </c>
      <c r="O586" t="s">
        <v>38</v>
      </c>
      <c r="P586" t="s">
        <v>12</v>
      </c>
      <c r="Q586" t="s">
        <v>27</v>
      </c>
      <c r="R586" t="s">
        <v>28</v>
      </c>
      <c r="S586">
        <v>1</v>
      </c>
      <c r="T586">
        <v>0</v>
      </c>
    </row>
    <row r="587" spans="1:20" x14ac:dyDescent="0.25">
      <c r="A587">
        <v>24748</v>
      </c>
      <c r="B587" s="1">
        <v>37028</v>
      </c>
      <c r="C587" s="1">
        <v>37377</v>
      </c>
      <c r="D587" t="s">
        <v>27</v>
      </c>
      <c r="E587" t="s">
        <v>28</v>
      </c>
      <c r="F587" s="10">
        <v>40066</v>
      </c>
      <c r="G587" s="10">
        <v>39735.18</v>
      </c>
      <c r="H587">
        <v>4.2009999999999996</v>
      </c>
      <c r="I587" s="11">
        <v>2.79</v>
      </c>
      <c r="K587" s="9">
        <f t="shared" si="27"/>
        <v>111784.14</v>
      </c>
      <c r="L587" s="12">
        <f t="shared" si="28"/>
        <v>-56533.125999999982</v>
      </c>
      <c r="M587" s="12">
        <f t="shared" si="29"/>
        <v>-56066.338979999986</v>
      </c>
      <c r="N587" t="s">
        <v>29</v>
      </c>
      <c r="O587" t="s">
        <v>38</v>
      </c>
      <c r="P587" t="s">
        <v>12</v>
      </c>
      <c r="Q587" t="s">
        <v>27</v>
      </c>
      <c r="R587" t="s">
        <v>28</v>
      </c>
      <c r="S587">
        <v>1</v>
      </c>
      <c r="T587">
        <v>0</v>
      </c>
    </row>
    <row r="588" spans="1:20" x14ac:dyDescent="0.25">
      <c r="A588">
        <v>24826</v>
      </c>
      <c r="B588" s="1">
        <v>37034</v>
      </c>
      <c r="C588" s="1">
        <v>37377</v>
      </c>
      <c r="D588" t="s">
        <v>27</v>
      </c>
      <c r="E588" t="s">
        <v>28</v>
      </c>
      <c r="F588" s="10">
        <v>1600000</v>
      </c>
      <c r="G588" s="10">
        <v>1586788.94</v>
      </c>
      <c r="H588">
        <v>4.1900000000000004</v>
      </c>
      <c r="I588" s="11">
        <v>2.79</v>
      </c>
      <c r="K588" s="9">
        <f t="shared" si="27"/>
        <v>4464000</v>
      </c>
      <c r="L588" s="12">
        <f t="shared" si="28"/>
        <v>-2240000.0000000005</v>
      </c>
      <c r="M588" s="12">
        <f t="shared" si="29"/>
        <v>-2221504.5160000003</v>
      </c>
      <c r="N588" t="s">
        <v>29</v>
      </c>
      <c r="O588" t="s">
        <v>38</v>
      </c>
      <c r="P588" t="s">
        <v>12</v>
      </c>
      <c r="Q588" t="s">
        <v>27</v>
      </c>
      <c r="R588" t="s">
        <v>28</v>
      </c>
      <c r="S588">
        <v>1</v>
      </c>
      <c r="T588">
        <v>0</v>
      </c>
    </row>
    <row r="589" spans="1:20" x14ac:dyDescent="0.25">
      <c r="A589">
        <v>24869</v>
      </c>
      <c r="B589" s="1">
        <v>37035</v>
      </c>
      <c r="C589" s="1">
        <v>37377</v>
      </c>
      <c r="D589" t="s">
        <v>27</v>
      </c>
      <c r="E589" t="s">
        <v>28</v>
      </c>
      <c r="F589" s="10">
        <v>8000</v>
      </c>
      <c r="G589" s="10">
        <v>7933.94</v>
      </c>
      <c r="H589">
        <v>4.1528</v>
      </c>
      <c r="I589" s="11">
        <v>2.79</v>
      </c>
      <c r="K589" s="9">
        <f t="shared" si="27"/>
        <v>22320</v>
      </c>
      <c r="L589" s="12">
        <f t="shared" si="28"/>
        <v>-10902.4</v>
      </c>
      <c r="M589" s="12">
        <f t="shared" si="29"/>
        <v>-10812.373432</v>
      </c>
      <c r="N589" t="s">
        <v>29</v>
      </c>
      <c r="O589" t="s">
        <v>38</v>
      </c>
      <c r="P589" t="s">
        <v>12</v>
      </c>
      <c r="Q589" t="s">
        <v>27</v>
      </c>
      <c r="R589" t="s">
        <v>28</v>
      </c>
      <c r="S589">
        <v>1</v>
      </c>
      <c r="T589">
        <v>0</v>
      </c>
    </row>
    <row r="590" spans="1:20" x14ac:dyDescent="0.25">
      <c r="A590">
        <v>24870</v>
      </c>
      <c r="B590" s="1">
        <v>37035</v>
      </c>
      <c r="C590" s="1">
        <v>37377</v>
      </c>
      <c r="D590" t="s">
        <v>27</v>
      </c>
      <c r="E590" t="s">
        <v>28</v>
      </c>
      <c r="F590" s="10">
        <v>23509</v>
      </c>
      <c r="G590" s="10">
        <v>23314.89</v>
      </c>
      <c r="H590">
        <v>4.1528</v>
      </c>
      <c r="I590" s="11">
        <v>2.79</v>
      </c>
      <c r="K590" s="9">
        <f t="shared" si="27"/>
        <v>65590.11</v>
      </c>
      <c r="L590" s="12">
        <f t="shared" si="28"/>
        <v>-32038.065200000001</v>
      </c>
      <c r="M590" s="12">
        <f t="shared" si="29"/>
        <v>-31773.532092000001</v>
      </c>
      <c r="N590" t="s">
        <v>29</v>
      </c>
      <c r="O590" t="s">
        <v>38</v>
      </c>
      <c r="P590" t="s">
        <v>12</v>
      </c>
      <c r="Q590" t="s">
        <v>27</v>
      </c>
      <c r="R590" t="s">
        <v>28</v>
      </c>
      <c r="S590">
        <v>1</v>
      </c>
      <c r="T590">
        <v>0</v>
      </c>
    </row>
    <row r="591" spans="1:20" x14ac:dyDescent="0.25">
      <c r="A591">
        <v>25038</v>
      </c>
      <c r="B591" s="1">
        <v>37046</v>
      </c>
      <c r="C591" s="1">
        <v>37377</v>
      </c>
      <c r="D591" t="s">
        <v>27</v>
      </c>
      <c r="E591" t="s">
        <v>28</v>
      </c>
      <c r="F591" s="10">
        <v>9873</v>
      </c>
      <c r="G591" s="10">
        <v>9791.48</v>
      </c>
      <c r="H591">
        <v>3.9089999999999998</v>
      </c>
      <c r="I591" s="11">
        <v>2.79</v>
      </c>
      <c r="K591" s="9">
        <f t="shared" si="27"/>
        <v>27545.670000000002</v>
      </c>
      <c r="L591" s="12">
        <f t="shared" si="28"/>
        <v>-11047.886999999997</v>
      </c>
      <c r="M591" s="12">
        <f t="shared" si="29"/>
        <v>-10956.666119999998</v>
      </c>
      <c r="N591" t="s">
        <v>29</v>
      </c>
      <c r="O591" t="s">
        <v>38</v>
      </c>
      <c r="P591" t="s">
        <v>12</v>
      </c>
      <c r="Q591" t="s">
        <v>27</v>
      </c>
      <c r="R591" t="s">
        <v>28</v>
      </c>
      <c r="S591">
        <v>1</v>
      </c>
      <c r="T591">
        <v>0</v>
      </c>
    </row>
    <row r="592" spans="1:20" x14ac:dyDescent="0.25">
      <c r="A592">
        <v>25059</v>
      </c>
      <c r="B592" s="1">
        <v>37048</v>
      </c>
      <c r="C592" s="1">
        <v>37377</v>
      </c>
      <c r="D592" t="s">
        <v>27</v>
      </c>
      <c r="E592" t="s">
        <v>28</v>
      </c>
      <c r="F592" s="10">
        <v>41691</v>
      </c>
      <c r="G592" s="10">
        <v>41346.76</v>
      </c>
      <c r="H592">
        <v>4.1779999999999999</v>
      </c>
      <c r="I592" s="11">
        <v>2.79</v>
      </c>
      <c r="K592" s="9">
        <f t="shared" si="27"/>
        <v>116317.89</v>
      </c>
      <c r="L592" s="12">
        <f t="shared" si="28"/>
        <v>-57867.107999999993</v>
      </c>
      <c r="M592" s="12">
        <f t="shared" si="29"/>
        <v>-57389.302879999996</v>
      </c>
      <c r="N592" t="s">
        <v>29</v>
      </c>
      <c r="O592" t="s">
        <v>38</v>
      </c>
      <c r="P592" t="s">
        <v>12</v>
      </c>
      <c r="Q592" t="s">
        <v>27</v>
      </c>
      <c r="R592" t="s">
        <v>28</v>
      </c>
      <c r="S592">
        <v>1</v>
      </c>
      <c r="T592">
        <v>0</v>
      </c>
    </row>
    <row r="593" spans="1:20" x14ac:dyDescent="0.25">
      <c r="A593">
        <v>25069</v>
      </c>
      <c r="B593" s="1">
        <v>37048</v>
      </c>
      <c r="C593" s="1">
        <v>37377</v>
      </c>
      <c r="D593" t="s">
        <v>27</v>
      </c>
      <c r="E593" t="s">
        <v>28</v>
      </c>
      <c r="F593" s="10">
        <v>17058</v>
      </c>
      <c r="G593" s="10">
        <v>16917.150000000001</v>
      </c>
      <c r="H593">
        <v>4.0549999999999997</v>
      </c>
      <c r="I593" s="11">
        <v>2.79</v>
      </c>
      <c r="K593" s="9">
        <f t="shared" si="27"/>
        <v>47591.82</v>
      </c>
      <c r="L593" s="12">
        <f t="shared" si="28"/>
        <v>-21578.369999999995</v>
      </c>
      <c r="M593" s="12">
        <f t="shared" si="29"/>
        <v>-21400.194749999995</v>
      </c>
      <c r="N593" t="s">
        <v>29</v>
      </c>
      <c r="O593" t="s">
        <v>38</v>
      </c>
      <c r="P593" t="s">
        <v>12</v>
      </c>
      <c r="Q593" t="s">
        <v>27</v>
      </c>
      <c r="R593" t="s">
        <v>28</v>
      </c>
      <c r="S593">
        <v>1</v>
      </c>
      <c r="T593">
        <v>0</v>
      </c>
    </row>
    <row r="594" spans="1:20" x14ac:dyDescent="0.25">
      <c r="A594">
        <v>25071</v>
      </c>
      <c r="B594" s="1">
        <v>37048</v>
      </c>
      <c r="C594" s="1">
        <v>37377</v>
      </c>
      <c r="D594" t="s">
        <v>27</v>
      </c>
      <c r="E594" t="s">
        <v>28</v>
      </c>
      <c r="F594" s="10">
        <v>32273</v>
      </c>
      <c r="G594" s="10">
        <v>32006.52</v>
      </c>
      <c r="H594">
        <v>4.4649999999999999</v>
      </c>
      <c r="I594" s="11">
        <v>2.79</v>
      </c>
      <c r="K594" s="9">
        <f t="shared" si="27"/>
        <v>90041.67</v>
      </c>
      <c r="L594" s="12">
        <f t="shared" si="28"/>
        <v>-54057.274999999994</v>
      </c>
      <c r="M594" s="12">
        <f t="shared" si="29"/>
        <v>-53610.920999999995</v>
      </c>
      <c r="N594" t="s">
        <v>29</v>
      </c>
      <c r="O594" t="s">
        <v>38</v>
      </c>
      <c r="P594" t="s">
        <v>12</v>
      </c>
      <c r="Q594" t="s">
        <v>27</v>
      </c>
      <c r="R594" t="s">
        <v>28</v>
      </c>
      <c r="S594">
        <v>1</v>
      </c>
      <c r="T594">
        <v>0</v>
      </c>
    </row>
    <row r="595" spans="1:20" x14ac:dyDescent="0.25">
      <c r="A595">
        <v>25181</v>
      </c>
      <c r="B595" s="1">
        <v>37055</v>
      </c>
      <c r="C595" s="1">
        <v>37377</v>
      </c>
      <c r="D595" t="s">
        <v>27</v>
      </c>
      <c r="E595" t="s">
        <v>28</v>
      </c>
      <c r="F595" s="10">
        <v>17794</v>
      </c>
      <c r="G595" s="10">
        <v>17647.080000000002</v>
      </c>
      <c r="H595">
        <v>4.0199999999999996</v>
      </c>
      <c r="I595" s="11">
        <v>2.79</v>
      </c>
      <c r="K595" s="9">
        <f t="shared" si="27"/>
        <v>49645.26</v>
      </c>
      <c r="L595" s="12">
        <f t="shared" si="28"/>
        <v>-21886.619999999992</v>
      </c>
      <c r="M595" s="12">
        <f t="shared" si="29"/>
        <v>-21705.908399999993</v>
      </c>
      <c r="N595" t="s">
        <v>29</v>
      </c>
      <c r="O595" t="s">
        <v>38</v>
      </c>
      <c r="P595" t="s">
        <v>12</v>
      </c>
      <c r="Q595" t="s">
        <v>27</v>
      </c>
      <c r="R595" t="s">
        <v>28</v>
      </c>
      <c r="S595">
        <v>1</v>
      </c>
      <c r="T595">
        <v>0</v>
      </c>
    </row>
    <row r="596" spans="1:20" x14ac:dyDescent="0.25">
      <c r="A596">
        <v>25182</v>
      </c>
      <c r="B596" s="1">
        <v>37055</v>
      </c>
      <c r="C596" s="1">
        <v>37377</v>
      </c>
      <c r="D596" t="s">
        <v>27</v>
      </c>
      <c r="E596" t="s">
        <v>28</v>
      </c>
      <c r="F596" s="10">
        <v>19604</v>
      </c>
      <c r="G596" s="10">
        <v>19442.13</v>
      </c>
      <c r="H596">
        <v>4.0199999999999996</v>
      </c>
      <c r="I596" s="11">
        <v>2.79</v>
      </c>
      <c r="K596" s="9">
        <f t="shared" si="27"/>
        <v>54695.16</v>
      </c>
      <c r="L596" s="12">
        <f t="shared" si="28"/>
        <v>-24112.919999999991</v>
      </c>
      <c r="M596" s="12">
        <f t="shared" si="29"/>
        <v>-23913.819899999991</v>
      </c>
      <c r="N596" t="s">
        <v>29</v>
      </c>
      <c r="O596" t="s">
        <v>38</v>
      </c>
      <c r="P596" t="s">
        <v>12</v>
      </c>
      <c r="Q596" t="s">
        <v>27</v>
      </c>
      <c r="R596" t="s">
        <v>28</v>
      </c>
      <c r="S596">
        <v>1</v>
      </c>
      <c r="T596">
        <v>0</v>
      </c>
    </row>
    <row r="597" spans="1:20" x14ac:dyDescent="0.25">
      <c r="A597">
        <v>25183</v>
      </c>
      <c r="B597" s="1">
        <v>37055</v>
      </c>
      <c r="C597" s="1">
        <v>37377</v>
      </c>
      <c r="D597" t="s">
        <v>27</v>
      </c>
      <c r="E597" t="s">
        <v>28</v>
      </c>
      <c r="F597" s="10">
        <v>4674</v>
      </c>
      <c r="G597" s="10">
        <v>4635.41</v>
      </c>
      <c r="H597">
        <v>4.0199999999999996</v>
      </c>
      <c r="I597" s="11">
        <v>2.79</v>
      </c>
      <c r="K597" s="9">
        <f t="shared" si="27"/>
        <v>13040.460000000001</v>
      </c>
      <c r="L597" s="12">
        <f t="shared" si="28"/>
        <v>-5749.0199999999977</v>
      </c>
      <c r="M597" s="12">
        <f t="shared" si="29"/>
        <v>-5701.554299999998</v>
      </c>
      <c r="N597" t="s">
        <v>29</v>
      </c>
      <c r="O597" t="s">
        <v>38</v>
      </c>
      <c r="P597" t="s">
        <v>12</v>
      </c>
      <c r="Q597" t="s">
        <v>27</v>
      </c>
      <c r="R597" t="s">
        <v>28</v>
      </c>
      <c r="S597">
        <v>1</v>
      </c>
      <c r="T597">
        <v>0</v>
      </c>
    </row>
    <row r="598" spans="1:20" x14ac:dyDescent="0.25">
      <c r="A598">
        <v>25184</v>
      </c>
      <c r="B598" s="1">
        <v>37055</v>
      </c>
      <c r="C598" s="1">
        <v>37377</v>
      </c>
      <c r="D598" t="s">
        <v>27</v>
      </c>
      <c r="E598" t="s">
        <v>28</v>
      </c>
      <c r="F598" s="10">
        <v>76</v>
      </c>
      <c r="G598" s="10">
        <v>75.37</v>
      </c>
      <c r="H598">
        <v>4.0199999999999996</v>
      </c>
      <c r="I598" s="11">
        <v>2.79</v>
      </c>
      <c r="K598" s="9">
        <f t="shared" si="27"/>
        <v>212.04</v>
      </c>
      <c r="L598" s="12">
        <f t="shared" si="28"/>
        <v>-93.479999999999961</v>
      </c>
      <c r="M598" s="12">
        <f t="shared" si="29"/>
        <v>-92.705099999999973</v>
      </c>
      <c r="N598" t="s">
        <v>29</v>
      </c>
      <c r="O598" t="s">
        <v>38</v>
      </c>
      <c r="P598" t="s">
        <v>12</v>
      </c>
      <c r="Q598" t="s">
        <v>27</v>
      </c>
      <c r="R598" t="s">
        <v>28</v>
      </c>
      <c r="S598">
        <v>1</v>
      </c>
      <c r="T598">
        <v>0</v>
      </c>
    </row>
    <row r="599" spans="1:20" x14ac:dyDescent="0.25">
      <c r="A599">
        <v>25185</v>
      </c>
      <c r="B599" s="1">
        <v>37055</v>
      </c>
      <c r="C599" s="1">
        <v>37377</v>
      </c>
      <c r="D599" t="s">
        <v>27</v>
      </c>
      <c r="E599" t="s">
        <v>28</v>
      </c>
      <c r="F599" s="10">
        <v>124</v>
      </c>
      <c r="G599" s="10">
        <v>122.98</v>
      </c>
      <c r="H599">
        <v>4.0199999999999996</v>
      </c>
      <c r="I599" s="11">
        <v>2.79</v>
      </c>
      <c r="K599" s="9">
        <f t="shared" si="27"/>
        <v>345.96</v>
      </c>
      <c r="L599" s="12">
        <f t="shared" si="28"/>
        <v>-152.51999999999995</v>
      </c>
      <c r="M599" s="12">
        <f t="shared" si="29"/>
        <v>-151.26539999999994</v>
      </c>
      <c r="N599" t="s">
        <v>29</v>
      </c>
      <c r="O599" t="s">
        <v>38</v>
      </c>
      <c r="P599" t="s">
        <v>12</v>
      </c>
      <c r="Q599" t="s">
        <v>27</v>
      </c>
      <c r="R599" t="s">
        <v>28</v>
      </c>
      <c r="S599">
        <v>1</v>
      </c>
      <c r="T599">
        <v>0</v>
      </c>
    </row>
    <row r="600" spans="1:20" x14ac:dyDescent="0.25">
      <c r="A600">
        <v>26646</v>
      </c>
      <c r="B600" s="1">
        <v>37081</v>
      </c>
      <c r="C600" s="1">
        <v>37377</v>
      </c>
      <c r="D600" t="s">
        <v>27</v>
      </c>
      <c r="E600" t="s">
        <v>28</v>
      </c>
      <c r="F600" s="10">
        <v>35452</v>
      </c>
      <c r="G600" s="10">
        <v>35159.279999999999</v>
      </c>
      <c r="H600">
        <v>3.5840000000000001</v>
      </c>
      <c r="I600" s="11">
        <v>2.79</v>
      </c>
      <c r="K600" s="9">
        <f t="shared" si="27"/>
        <v>98911.08</v>
      </c>
      <c r="L600" s="12">
        <f t="shared" si="28"/>
        <v>-28148.888000000003</v>
      </c>
      <c r="M600" s="12">
        <f t="shared" si="29"/>
        <v>-27916.46832</v>
      </c>
      <c r="N600" t="s">
        <v>29</v>
      </c>
      <c r="O600" t="s">
        <v>38</v>
      </c>
      <c r="P600" t="s">
        <v>12</v>
      </c>
      <c r="Q600" t="s">
        <v>27</v>
      </c>
      <c r="R600" t="s">
        <v>28</v>
      </c>
      <c r="S600">
        <v>1</v>
      </c>
      <c r="T600">
        <v>0</v>
      </c>
    </row>
    <row r="601" spans="1:20" x14ac:dyDescent="0.25">
      <c r="A601">
        <v>26703</v>
      </c>
      <c r="B601" s="1">
        <v>37085</v>
      </c>
      <c r="C601" s="1">
        <v>37377</v>
      </c>
      <c r="D601" t="s">
        <v>27</v>
      </c>
      <c r="E601" t="s">
        <v>28</v>
      </c>
      <c r="F601" s="10">
        <v>70000</v>
      </c>
      <c r="G601" s="10">
        <v>69422.02</v>
      </c>
      <c r="H601">
        <v>3.75</v>
      </c>
      <c r="I601" s="11">
        <v>2.79</v>
      </c>
      <c r="K601" s="9">
        <f t="shared" si="27"/>
        <v>195300</v>
      </c>
      <c r="L601" s="12">
        <f t="shared" si="28"/>
        <v>-67200</v>
      </c>
      <c r="M601" s="12">
        <f t="shared" si="29"/>
        <v>-66645.139200000005</v>
      </c>
      <c r="N601" t="s">
        <v>29</v>
      </c>
      <c r="O601" t="s">
        <v>38</v>
      </c>
      <c r="P601" t="s">
        <v>12</v>
      </c>
      <c r="Q601" t="s">
        <v>27</v>
      </c>
      <c r="R601" t="s">
        <v>28</v>
      </c>
      <c r="S601">
        <v>1</v>
      </c>
      <c r="T601">
        <v>0</v>
      </c>
    </row>
    <row r="602" spans="1:20" x14ac:dyDescent="0.25">
      <c r="A602">
        <v>26732</v>
      </c>
      <c r="B602" s="1">
        <v>37088</v>
      </c>
      <c r="C602" s="1">
        <v>37377</v>
      </c>
      <c r="D602" t="s">
        <v>27</v>
      </c>
      <c r="E602" t="s">
        <v>28</v>
      </c>
      <c r="F602" s="10">
        <v>47000</v>
      </c>
      <c r="G602" s="10">
        <v>46611.92</v>
      </c>
      <c r="H602">
        <v>3.6549999999999998</v>
      </c>
      <c r="I602" s="11">
        <v>2.79</v>
      </c>
      <c r="K602" s="9">
        <f t="shared" si="27"/>
        <v>131130</v>
      </c>
      <c r="L602" s="12">
        <f t="shared" si="28"/>
        <v>-40654.999999999993</v>
      </c>
      <c r="M602" s="12">
        <f t="shared" si="29"/>
        <v>-40319.310799999985</v>
      </c>
      <c r="N602" t="s">
        <v>29</v>
      </c>
      <c r="O602" t="s">
        <v>38</v>
      </c>
      <c r="P602" t="s">
        <v>12</v>
      </c>
      <c r="Q602" t="s">
        <v>27</v>
      </c>
      <c r="R602" t="s">
        <v>28</v>
      </c>
      <c r="S602">
        <v>1</v>
      </c>
      <c r="T602">
        <v>0</v>
      </c>
    </row>
    <row r="603" spans="1:20" x14ac:dyDescent="0.25">
      <c r="A603">
        <v>26849</v>
      </c>
      <c r="B603" s="1">
        <v>37098</v>
      </c>
      <c r="C603" s="1">
        <v>37377</v>
      </c>
      <c r="D603" t="s">
        <v>27</v>
      </c>
      <c r="E603" t="s">
        <v>28</v>
      </c>
      <c r="F603" s="10">
        <v>23404</v>
      </c>
      <c r="G603" s="10">
        <v>23210.76</v>
      </c>
      <c r="H603">
        <v>3.6030000000000002</v>
      </c>
      <c r="I603" s="11">
        <v>2.79</v>
      </c>
      <c r="K603" s="9">
        <f t="shared" si="27"/>
        <v>65297.16</v>
      </c>
      <c r="L603" s="12">
        <f t="shared" si="28"/>
        <v>-19027.452000000005</v>
      </c>
      <c r="M603" s="12">
        <f t="shared" si="29"/>
        <v>-18870.347880000001</v>
      </c>
      <c r="N603" t="s">
        <v>29</v>
      </c>
      <c r="O603" t="s">
        <v>38</v>
      </c>
      <c r="P603" t="s">
        <v>12</v>
      </c>
      <c r="Q603" t="s">
        <v>27</v>
      </c>
      <c r="R603" t="s">
        <v>28</v>
      </c>
      <c r="S603">
        <v>1</v>
      </c>
      <c r="T603">
        <v>0</v>
      </c>
    </row>
    <row r="604" spans="1:20" x14ac:dyDescent="0.25">
      <c r="A604">
        <v>26851</v>
      </c>
      <c r="B604" s="1">
        <v>37099</v>
      </c>
      <c r="C604" s="1">
        <v>37377</v>
      </c>
      <c r="D604" t="s">
        <v>27</v>
      </c>
      <c r="E604" t="s">
        <v>28</v>
      </c>
      <c r="F604" s="10">
        <v>8352</v>
      </c>
      <c r="G604" s="10">
        <v>8283.0400000000009</v>
      </c>
      <c r="H604">
        <v>3.4980000000000002</v>
      </c>
      <c r="I604" s="11">
        <v>2.79</v>
      </c>
      <c r="K604" s="9">
        <f t="shared" si="27"/>
        <v>23302.080000000002</v>
      </c>
      <c r="L604" s="12">
        <f t="shared" si="28"/>
        <v>-5913.2160000000013</v>
      </c>
      <c r="M604" s="12">
        <f t="shared" si="29"/>
        <v>-5864.3923200000017</v>
      </c>
      <c r="N604" t="s">
        <v>29</v>
      </c>
      <c r="O604" t="s">
        <v>38</v>
      </c>
      <c r="P604" t="s">
        <v>12</v>
      </c>
      <c r="Q604" t="s">
        <v>27</v>
      </c>
      <c r="R604" t="s">
        <v>28</v>
      </c>
      <c r="S604">
        <v>1</v>
      </c>
      <c r="T604">
        <v>0</v>
      </c>
    </row>
    <row r="605" spans="1:20" x14ac:dyDescent="0.25">
      <c r="A605">
        <v>27127</v>
      </c>
      <c r="B605" s="1">
        <v>37118</v>
      </c>
      <c r="C605" s="1">
        <v>37377</v>
      </c>
      <c r="D605" t="s">
        <v>27</v>
      </c>
      <c r="E605" t="s">
        <v>28</v>
      </c>
      <c r="F605" s="10">
        <v>96000</v>
      </c>
      <c r="G605" s="10">
        <v>95207.34</v>
      </c>
      <c r="H605">
        <v>3.516</v>
      </c>
      <c r="I605" s="11">
        <v>2.79</v>
      </c>
      <c r="K605" s="9">
        <f t="shared" si="27"/>
        <v>267840</v>
      </c>
      <c r="L605" s="12">
        <f t="shared" si="28"/>
        <v>-69696</v>
      </c>
      <c r="M605" s="12">
        <f t="shared" si="29"/>
        <v>-69120.528839999999</v>
      </c>
      <c r="N605" t="s">
        <v>29</v>
      </c>
      <c r="O605" t="s">
        <v>38</v>
      </c>
      <c r="P605" t="s">
        <v>12</v>
      </c>
      <c r="Q605" t="s">
        <v>27</v>
      </c>
      <c r="R605" t="s">
        <v>28</v>
      </c>
      <c r="S605">
        <v>1</v>
      </c>
      <c r="T605">
        <v>0</v>
      </c>
    </row>
    <row r="606" spans="1:20" x14ac:dyDescent="0.25">
      <c r="A606">
        <v>27131</v>
      </c>
      <c r="B606" s="1">
        <v>37118</v>
      </c>
      <c r="C606" s="1">
        <v>37377</v>
      </c>
      <c r="D606" t="s">
        <v>27</v>
      </c>
      <c r="E606" t="s">
        <v>28</v>
      </c>
      <c r="F606" s="10">
        <v>6130</v>
      </c>
      <c r="G606" s="10">
        <v>6079.39</v>
      </c>
      <c r="H606">
        <v>3.516</v>
      </c>
      <c r="I606" s="11">
        <v>2.79</v>
      </c>
      <c r="K606" s="9">
        <f t="shared" si="27"/>
        <v>17102.7</v>
      </c>
      <c r="L606" s="12">
        <f t="shared" si="28"/>
        <v>-4450.38</v>
      </c>
      <c r="M606" s="12">
        <f t="shared" si="29"/>
        <v>-4413.6371399999998</v>
      </c>
      <c r="N606" t="s">
        <v>29</v>
      </c>
      <c r="O606" t="s">
        <v>38</v>
      </c>
      <c r="P606" t="s">
        <v>12</v>
      </c>
      <c r="Q606" t="s">
        <v>27</v>
      </c>
      <c r="R606" t="s">
        <v>28</v>
      </c>
      <c r="S606">
        <v>1</v>
      </c>
      <c r="T606">
        <v>0</v>
      </c>
    </row>
    <row r="607" spans="1:20" x14ac:dyDescent="0.25">
      <c r="A607">
        <v>28058</v>
      </c>
      <c r="B607" s="1">
        <v>37144</v>
      </c>
      <c r="C607" s="1">
        <v>37377</v>
      </c>
      <c r="D607" t="s">
        <v>27</v>
      </c>
      <c r="E607" t="s">
        <v>28</v>
      </c>
      <c r="F607" s="10">
        <v>54805</v>
      </c>
      <c r="G607" s="10">
        <v>54352.480000000003</v>
      </c>
      <c r="H607">
        <v>3.6101000000000001</v>
      </c>
      <c r="I607" s="11">
        <v>2.79</v>
      </c>
      <c r="K607" s="9">
        <f t="shared" si="27"/>
        <v>152905.95000000001</v>
      </c>
      <c r="L607" s="12">
        <f t="shared" si="28"/>
        <v>-44945.580500000004</v>
      </c>
      <c r="M607" s="12">
        <f t="shared" si="29"/>
        <v>-44574.468848000004</v>
      </c>
      <c r="N607" t="s">
        <v>29</v>
      </c>
      <c r="O607" t="s">
        <v>38</v>
      </c>
      <c r="P607" t="s">
        <v>12</v>
      </c>
      <c r="Q607" t="s">
        <v>27</v>
      </c>
      <c r="R607" t="s">
        <v>28</v>
      </c>
      <c r="S607">
        <v>1</v>
      </c>
      <c r="T607">
        <v>0</v>
      </c>
    </row>
    <row r="608" spans="1:20" x14ac:dyDescent="0.25">
      <c r="A608">
        <v>28098</v>
      </c>
      <c r="B608" s="1">
        <v>37152</v>
      </c>
      <c r="C608" s="1">
        <v>37377</v>
      </c>
      <c r="D608" t="s">
        <v>27</v>
      </c>
      <c r="E608" t="s">
        <v>28</v>
      </c>
      <c r="F608" s="10">
        <v>5500</v>
      </c>
      <c r="G608" s="10">
        <v>5454.59</v>
      </c>
      <c r="H608">
        <v>2.948</v>
      </c>
      <c r="I608" s="11">
        <v>2.79</v>
      </c>
      <c r="K608" s="9">
        <f t="shared" si="27"/>
        <v>15345</v>
      </c>
      <c r="L608" s="12">
        <f t="shared" si="28"/>
        <v>-868.99999999999955</v>
      </c>
      <c r="M608" s="12">
        <f t="shared" si="29"/>
        <v>-861.8252199999996</v>
      </c>
      <c r="N608" t="s">
        <v>29</v>
      </c>
      <c r="O608" t="s">
        <v>38</v>
      </c>
      <c r="P608" t="s">
        <v>12</v>
      </c>
      <c r="Q608" t="s">
        <v>27</v>
      </c>
      <c r="R608" t="s">
        <v>28</v>
      </c>
      <c r="S608">
        <v>1</v>
      </c>
      <c r="T608">
        <v>0</v>
      </c>
    </row>
    <row r="609" spans="1:20" x14ac:dyDescent="0.25">
      <c r="A609">
        <v>28099</v>
      </c>
      <c r="B609" s="1">
        <v>37152</v>
      </c>
      <c r="C609" s="1">
        <v>37377</v>
      </c>
      <c r="D609" t="s">
        <v>27</v>
      </c>
      <c r="E609" t="s">
        <v>28</v>
      </c>
      <c r="F609" s="10">
        <v>28578</v>
      </c>
      <c r="G609" s="10">
        <v>28342.03</v>
      </c>
      <c r="H609">
        <v>2.948</v>
      </c>
      <c r="I609" s="11">
        <v>2.79</v>
      </c>
      <c r="K609" s="9">
        <f t="shared" si="27"/>
        <v>79732.62</v>
      </c>
      <c r="L609" s="12">
        <f t="shared" si="28"/>
        <v>-4515.3239999999978</v>
      </c>
      <c r="M609" s="12">
        <f t="shared" si="29"/>
        <v>-4478.0407399999976</v>
      </c>
      <c r="N609" t="s">
        <v>29</v>
      </c>
      <c r="O609" t="s">
        <v>38</v>
      </c>
      <c r="P609" t="s">
        <v>12</v>
      </c>
      <c r="Q609" t="s">
        <v>27</v>
      </c>
      <c r="R609" t="s">
        <v>28</v>
      </c>
      <c r="S609">
        <v>1</v>
      </c>
      <c r="T609">
        <v>0</v>
      </c>
    </row>
    <row r="610" spans="1:20" x14ac:dyDescent="0.25">
      <c r="A610">
        <v>28100</v>
      </c>
      <c r="B610" s="1">
        <v>37152</v>
      </c>
      <c r="C610" s="1">
        <v>37377</v>
      </c>
      <c r="D610" t="s">
        <v>27</v>
      </c>
      <c r="E610" t="s">
        <v>28</v>
      </c>
      <c r="F610" s="10">
        <v>1500</v>
      </c>
      <c r="G610" s="10">
        <v>1487.61</v>
      </c>
      <c r="H610">
        <v>2.948</v>
      </c>
      <c r="I610" s="11">
        <v>2.79</v>
      </c>
      <c r="K610" s="9">
        <f t="shared" si="27"/>
        <v>4185</v>
      </c>
      <c r="L610" s="12">
        <f t="shared" si="28"/>
        <v>-236.99999999999989</v>
      </c>
      <c r="M610" s="12">
        <f t="shared" si="29"/>
        <v>-235.04237999999987</v>
      </c>
      <c r="N610" t="s">
        <v>29</v>
      </c>
      <c r="O610" t="s">
        <v>38</v>
      </c>
      <c r="P610" t="s">
        <v>12</v>
      </c>
      <c r="Q610" t="s">
        <v>27</v>
      </c>
      <c r="R610" t="s">
        <v>28</v>
      </c>
      <c r="S610">
        <v>1</v>
      </c>
      <c r="T610">
        <v>0</v>
      </c>
    </row>
    <row r="611" spans="1:20" x14ac:dyDescent="0.25">
      <c r="A611">
        <v>28112</v>
      </c>
      <c r="B611" s="1">
        <v>37152</v>
      </c>
      <c r="C611" s="1">
        <v>37377</v>
      </c>
      <c r="D611" t="s">
        <v>27</v>
      </c>
      <c r="E611" t="s">
        <v>28</v>
      </c>
      <c r="F611" s="10">
        <v>45227</v>
      </c>
      <c r="G611" s="10">
        <v>44853.56</v>
      </c>
      <c r="H611">
        <v>3.5779999999999998</v>
      </c>
      <c r="I611" s="11">
        <v>2.79</v>
      </c>
      <c r="K611" s="9">
        <f t="shared" si="27"/>
        <v>126183.33</v>
      </c>
      <c r="L611" s="12">
        <f t="shared" si="28"/>
        <v>-35638.875999999989</v>
      </c>
      <c r="M611" s="12">
        <f t="shared" si="29"/>
        <v>-35344.605279999989</v>
      </c>
      <c r="N611" t="s">
        <v>29</v>
      </c>
      <c r="O611" t="s">
        <v>38</v>
      </c>
      <c r="P611" t="s">
        <v>12</v>
      </c>
      <c r="Q611" t="s">
        <v>27</v>
      </c>
      <c r="R611" t="s">
        <v>28</v>
      </c>
      <c r="S611">
        <v>1</v>
      </c>
      <c r="T611">
        <v>0</v>
      </c>
    </row>
    <row r="612" spans="1:20" x14ac:dyDescent="0.25">
      <c r="A612">
        <v>28113</v>
      </c>
      <c r="B612" s="1">
        <v>37152</v>
      </c>
      <c r="C612" s="1">
        <v>37377</v>
      </c>
      <c r="D612" t="s">
        <v>27</v>
      </c>
      <c r="E612" t="s">
        <v>28</v>
      </c>
      <c r="F612" s="10">
        <v>40854</v>
      </c>
      <c r="G612" s="10">
        <v>40516.67</v>
      </c>
      <c r="H612">
        <v>3.5779999999999998</v>
      </c>
      <c r="I612" s="11">
        <v>2.79</v>
      </c>
      <c r="K612" s="9">
        <f t="shared" si="27"/>
        <v>113982.66</v>
      </c>
      <c r="L612" s="12">
        <f t="shared" si="28"/>
        <v>-32192.951999999994</v>
      </c>
      <c r="M612" s="12">
        <f t="shared" si="29"/>
        <v>-31927.135959999992</v>
      </c>
      <c r="N612" t="s">
        <v>29</v>
      </c>
      <c r="O612" t="s">
        <v>38</v>
      </c>
      <c r="P612" t="s">
        <v>12</v>
      </c>
      <c r="Q612" t="s">
        <v>27</v>
      </c>
      <c r="R612" t="s">
        <v>28</v>
      </c>
      <c r="S612">
        <v>1</v>
      </c>
      <c r="T612">
        <v>0</v>
      </c>
    </row>
    <row r="613" spans="1:20" x14ac:dyDescent="0.25">
      <c r="A613">
        <v>28115</v>
      </c>
      <c r="B613" s="1">
        <v>37152</v>
      </c>
      <c r="C613" s="1">
        <v>37377</v>
      </c>
      <c r="D613" t="s">
        <v>27</v>
      </c>
      <c r="E613" t="s">
        <v>28</v>
      </c>
      <c r="F613" s="10">
        <v>38195</v>
      </c>
      <c r="G613" s="10">
        <v>37879.629999999997</v>
      </c>
      <c r="H613">
        <v>3.5779999999999998</v>
      </c>
      <c r="I613" s="11">
        <v>2.79</v>
      </c>
      <c r="K613" s="9">
        <f t="shared" si="27"/>
        <v>106564.05</v>
      </c>
      <c r="L613" s="12">
        <f t="shared" si="28"/>
        <v>-30097.659999999993</v>
      </c>
      <c r="M613" s="12">
        <f t="shared" si="29"/>
        <v>-29849.14843999999</v>
      </c>
      <c r="N613" t="s">
        <v>29</v>
      </c>
      <c r="O613" t="s">
        <v>38</v>
      </c>
      <c r="P613" t="s">
        <v>12</v>
      </c>
      <c r="Q613" t="s">
        <v>27</v>
      </c>
      <c r="R613" t="s">
        <v>28</v>
      </c>
      <c r="S613">
        <v>1</v>
      </c>
      <c r="T613">
        <v>0</v>
      </c>
    </row>
    <row r="614" spans="1:20" x14ac:dyDescent="0.25">
      <c r="A614">
        <v>28116</v>
      </c>
      <c r="B614" s="1">
        <v>37152</v>
      </c>
      <c r="C614" s="1">
        <v>37377</v>
      </c>
      <c r="D614" t="s">
        <v>27</v>
      </c>
      <c r="E614" t="s">
        <v>28</v>
      </c>
      <c r="F614" s="10">
        <v>3020</v>
      </c>
      <c r="G614" s="10">
        <v>2995.06</v>
      </c>
      <c r="H614">
        <v>3.5779999999999998</v>
      </c>
      <c r="I614" s="11">
        <v>2.79</v>
      </c>
      <c r="K614" s="9">
        <f t="shared" si="27"/>
        <v>8425.7999999999993</v>
      </c>
      <c r="L614" s="12">
        <f t="shared" si="28"/>
        <v>-2379.7599999999993</v>
      </c>
      <c r="M614" s="12">
        <f t="shared" si="29"/>
        <v>-2360.1072799999993</v>
      </c>
      <c r="N614" t="s">
        <v>29</v>
      </c>
      <c r="O614" t="s">
        <v>38</v>
      </c>
      <c r="P614" t="s">
        <v>12</v>
      </c>
      <c r="Q614" t="s">
        <v>27</v>
      </c>
      <c r="R614" t="s">
        <v>28</v>
      </c>
      <c r="S614">
        <v>1</v>
      </c>
      <c r="T614">
        <v>0</v>
      </c>
    </row>
    <row r="615" spans="1:20" x14ac:dyDescent="0.25">
      <c r="A615">
        <v>28134</v>
      </c>
      <c r="B615" s="1">
        <v>37153</v>
      </c>
      <c r="C615" s="1">
        <v>37377</v>
      </c>
      <c r="D615" t="s">
        <v>27</v>
      </c>
      <c r="E615" t="s">
        <v>28</v>
      </c>
      <c r="F615" s="10">
        <v>40719</v>
      </c>
      <c r="G615" s="10">
        <v>40382.79</v>
      </c>
      <c r="H615">
        <v>3.4180000000000001</v>
      </c>
      <c r="I615" s="11">
        <v>2.79</v>
      </c>
      <c r="K615" s="9">
        <f t="shared" si="27"/>
        <v>113606.01</v>
      </c>
      <c r="L615" s="12">
        <f t="shared" si="28"/>
        <v>-25571.532000000003</v>
      </c>
      <c r="M615" s="12">
        <f t="shared" si="29"/>
        <v>-25360.392120000004</v>
      </c>
      <c r="N615" t="s">
        <v>29</v>
      </c>
      <c r="O615" t="s">
        <v>38</v>
      </c>
      <c r="P615" t="s">
        <v>12</v>
      </c>
      <c r="Q615" t="s">
        <v>27</v>
      </c>
      <c r="R615" t="s">
        <v>28</v>
      </c>
      <c r="S615">
        <v>1</v>
      </c>
      <c r="T615">
        <v>0</v>
      </c>
    </row>
    <row r="616" spans="1:20" x14ac:dyDescent="0.25">
      <c r="A616">
        <v>28136</v>
      </c>
      <c r="B616" s="1">
        <v>37153</v>
      </c>
      <c r="C616" s="1">
        <v>37377</v>
      </c>
      <c r="D616" t="s">
        <v>27</v>
      </c>
      <c r="E616" t="s">
        <v>28</v>
      </c>
      <c r="F616" s="10">
        <v>105046</v>
      </c>
      <c r="G616" s="10">
        <v>104178.64</v>
      </c>
      <c r="H616">
        <v>3.0680000000000001</v>
      </c>
      <c r="I616" s="11">
        <v>2.79</v>
      </c>
      <c r="K616" s="9">
        <f t="shared" si="27"/>
        <v>293078.34000000003</v>
      </c>
      <c r="L616" s="12">
        <f t="shared" si="28"/>
        <v>-29202.788000000004</v>
      </c>
      <c r="M616" s="12">
        <f t="shared" si="29"/>
        <v>-28961.661920000002</v>
      </c>
      <c r="N616" t="s">
        <v>29</v>
      </c>
      <c r="O616" t="s">
        <v>38</v>
      </c>
      <c r="P616" t="s">
        <v>12</v>
      </c>
      <c r="Q616" t="s">
        <v>27</v>
      </c>
      <c r="R616" t="s">
        <v>28</v>
      </c>
      <c r="S616">
        <v>1</v>
      </c>
      <c r="T616">
        <v>0</v>
      </c>
    </row>
    <row r="617" spans="1:20" x14ac:dyDescent="0.25">
      <c r="A617">
        <v>28141</v>
      </c>
      <c r="B617" s="1">
        <v>37153</v>
      </c>
      <c r="C617" s="1">
        <v>37377</v>
      </c>
      <c r="D617" t="s">
        <v>27</v>
      </c>
      <c r="E617" t="s">
        <v>28</v>
      </c>
      <c r="F617" s="10">
        <v>13554</v>
      </c>
      <c r="G617" s="10">
        <v>13442.09</v>
      </c>
      <c r="H617">
        <v>3.0680000000000001</v>
      </c>
      <c r="I617" s="11">
        <v>2.79</v>
      </c>
      <c r="K617" s="9">
        <f t="shared" si="27"/>
        <v>37815.660000000003</v>
      </c>
      <c r="L617" s="12">
        <f t="shared" si="28"/>
        <v>-3768.0120000000002</v>
      </c>
      <c r="M617" s="12">
        <f t="shared" si="29"/>
        <v>-3736.9010200000002</v>
      </c>
      <c r="N617" t="s">
        <v>29</v>
      </c>
      <c r="O617" t="s">
        <v>38</v>
      </c>
      <c r="P617" t="s">
        <v>12</v>
      </c>
      <c r="Q617" t="s">
        <v>27</v>
      </c>
      <c r="R617" t="s">
        <v>28</v>
      </c>
      <c r="S617">
        <v>1</v>
      </c>
      <c r="T617">
        <v>0</v>
      </c>
    </row>
    <row r="618" spans="1:20" x14ac:dyDescent="0.25">
      <c r="A618">
        <v>28143</v>
      </c>
      <c r="B618" s="1">
        <v>37153</v>
      </c>
      <c r="C618" s="1">
        <v>37377</v>
      </c>
      <c r="D618" t="s">
        <v>27</v>
      </c>
      <c r="E618" t="s">
        <v>28</v>
      </c>
      <c r="F618" s="10">
        <v>11588</v>
      </c>
      <c r="G618" s="10">
        <v>11492.32</v>
      </c>
      <c r="H618">
        <v>3.0680000000000001</v>
      </c>
      <c r="I618" s="11">
        <v>2.79</v>
      </c>
      <c r="K618" s="9">
        <f t="shared" si="27"/>
        <v>32330.52</v>
      </c>
      <c r="L618" s="12">
        <f t="shared" si="28"/>
        <v>-3221.4640000000004</v>
      </c>
      <c r="M618" s="12">
        <f t="shared" si="29"/>
        <v>-3194.8649600000003</v>
      </c>
      <c r="N618" t="s">
        <v>29</v>
      </c>
      <c r="O618" t="s">
        <v>38</v>
      </c>
      <c r="P618" t="s">
        <v>12</v>
      </c>
      <c r="Q618" t="s">
        <v>27</v>
      </c>
      <c r="R618" t="s">
        <v>28</v>
      </c>
      <c r="S618">
        <v>1</v>
      </c>
      <c r="T618">
        <v>0</v>
      </c>
    </row>
    <row r="619" spans="1:20" x14ac:dyDescent="0.25">
      <c r="A619">
        <v>28144</v>
      </c>
      <c r="B619" s="1">
        <v>37153</v>
      </c>
      <c r="C619" s="1">
        <v>37377</v>
      </c>
      <c r="D619" t="s">
        <v>27</v>
      </c>
      <c r="E619" t="s">
        <v>28</v>
      </c>
      <c r="F619" s="10">
        <v>833</v>
      </c>
      <c r="G619" s="10">
        <v>826.12</v>
      </c>
      <c r="H619">
        <v>3.0680000000000001</v>
      </c>
      <c r="I619" s="11">
        <v>2.79</v>
      </c>
      <c r="K619" s="9">
        <f t="shared" si="27"/>
        <v>2324.0700000000002</v>
      </c>
      <c r="L619" s="12">
        <f t="shared" si="28"/>
        <v>-231.57400000000001</v>
      </c>
      <c r="M619" s="12">
        <f t="shared" si="29"/>
        <v>-229.66136000000003</v>
      </c>
      <c r="N619" t="s">
        <v>29</v>
      </c>
      <c r="O619" t="s">
        <v>38</v>
      </c>
      <c r="P619" t="s">
        <v>12</v>
      </c>
      <c r="Q619" t="s">
        <v>27</v>
      </c>
      <c r="R619" t="s">
        <v>28</v>
      </c>
      <c r="S619">
        <v>1</v>
      </c>
      <c r="T619">
        <v>0</v>
      </c>
    </row>
    <row r="620" spans="1:20" x14ac:dyDescent="0.25">
      <c r="A620">
        <v>28333</v>
      </c>
      <c r="B620" s="1">
        <v>37161</v>
      </c>
      <c r="C620" s="1">
        <v>37377</v>
      </c>
      <c r="D620" t="s">
        <v>27</v>
      </c>
      <c r="E620" t="s">
        <v>28</v>
      </c>
      <c r="F620" s="10">
        <v>105017</v>
      </c>
      <c r="G620" s="10">
        <v>104149.88</v>
      </c>
      <c r="H620">
        <v>2.8180000000000001</v>
      </c>
      <c r="I620" s="11">
        <v>2.79</v>
      </c>
      <c r="K620" s="9">
        <f t="shared" si="27"/>
        <v>292997.43</v>
      </c>
      <c r="L620" s="12">
        <f t="shared" si="28"/>
        <v>-2940.4760000000024</v>
      </c>
      <c r="M620" s="12">
        <f t="shared" si="29"/>
        <v>-2916.1966400000028</v>
      </c>
      <c r="N620" t="s">
        <v>29</v>
      </c>
      <c r="O620" t="s">
        <v>38</v>
      </c>
      <c r="P620" t="s">
        <v>12</v>
      </c>
      <c r="Q620" t="s">
        <v>27</v>
      </c>
      <c r="R620" t="s">
        <v>28</v>
      </c>
      <c r="S620">
        <v>1</v>
      </c>
      <c r="T620">
        <v>0</v>
      </c>
    </row>
    <row r="621" spans="1:20" x14ac:dyDescent="0.25">
      <c r="A621">
        <v>28334</v>
      </c>
      <c r="B621" s="1">
        <v>37161</v>
      </c>
      <c r="C621" s="1">
        <v>37377</v>
      </c>
      <c r="D621" t="s">
        <v>27</v>
      </c>
      <c r="E621" t="s">
        <v>28</v>
      </c>
      <c r="F621" s="10">
        <v>9181</v>
      </c>
      <c r="G621" s="10">
        <v>9105.19</v>
      </c>
      <c r="H621">
        <v>2.8180000000000001</v>
      </c>
      <c r="I621" s="11">
        <v>2.79</v>
      </c>
      <c r="K621" s="9">
        <f t="shared" si="27"/>
        <v>25614.99</v>
      </c>
      <c r="L621" s="12">
        <f t="shared" si="28"/>
        <v>-257.06800000000021</v>
      </c>
      <c r="M621" s="12">
        <f t="shared" si="29"/>
        <v>-254.94532000000024</v>
      </c>
      <c r="N621" t="s">
        <v>29</v>
      </c>
      <c r="O621" t="s">
        <v>38</v>
      </c>
      <c r="P621" t="s">
        <v>12</v>
      </c>
      <c r="Q621" t="s">
        <v>27</v>
      </c>
      <c r="R621" t="s">
        <v>28</v>
      </c>
      <c r="S621">
        <v>1</v>
      </c>
      <c r="T621">
        <v>0</v>
      </c>
    </row>
    <row r="622" spans="1:20" x14ac:dyDescent="0.25">
      <c r="A622">
        <v>25098</v>
      </c>
      <c r="B622" s="1">
        <v>37049</v>
      </c>
      <c r="C622" s="1">
        <v>37408</v>
      </c>
      <c r="D622" t="s">
        <v>36</v>
      </c>
      <c r="E622" t="s">
        <v>28</v>
      </c>
      <c r="F622" s="10">
        <v>115033</v>
      </c>
      <c r="G622" s="10">
        <v>113882.03</v>
      </c>
      <c r="H622">
        <v>0.26500000000000001</v>
      </c>
      <c r="I622" s="11">
        <v>0.16</v>
      </c>
      <c r="K622" s="9">
        <f t="shared" si="27"/>
        <v>18405.28</v>
      </c>
      <c r="L622" s="12">
        <f t="shared" si="28"/>
        <v>-12078.465000000002</v>
      </c>
      <c r="M622" s="12">
        <f t="shared" si="29"/>
        <v>-11957.613150000001</v>
      </c>
      <c r="N622" t="s">
        <v>37</v>
      </c>
      <c r="O622" t="s">
        <v>38</v>
      </c>
      <c r="P622" t="s">
        <v>27</v>
      </c>
      <c r="Q622" t="s">
        <v>39</v>
      </c>
      <c r="R622" t="s">
        <v>28</v>
      </c>
      <c r="S622">
        <v>1</v>
      </c>
      <c r="T622">
        <v>0</v>
      </c>
    </row>
    <row r="623" spans="1:20" x14ac:dyDescent="0.25">
      <c r="A623">
        <v>25442</v>
      </c>
      <c r="B623" s="1">
        <v>37071</v>
      </c>
      <c r="C623" s="1">
        <v>37408</v>
      </c>
      <c r="D623" t="s">
        <v>36</v>
      </c>
      <c r="E623" t="s">
        <v>28</v>
      </c>
      <c r="F623" s="10">
        <v>122980</v>
      </c>
      <c r="G623" s="10">
        <v>121749.52</v>
      </c>
      <c r="H623">
        <v>0.18</v>
      </c>
      <c r="I623" s="11">
        <v>0.16</v>
      </c>
      <c r="K623" s="9">
        <f t="shared" si="27"/>
        <v>19676.8</v>
      </c>
      <c r="L623" s="12">
        <f t="shared" si="28"/>
        <v>-2459.5999999999985</v>
      </c>
      <c r="M623" s="12">
        <f t="shared" si="29"/>
        <v>-2434.9903999999988</v>
      </c>
      <c r="N623" t="s">
        <v>37</v>
      </c>
      <c r="O623" t="s">
        <v>38</v>
      </c>
      <c r="P623" t="s">
        <v>27</v>
      </c>
      <c r="Q623" t="s">
        <v>39</v>
      </c>
      <c r="R623" t="s">
        <v>28</v>
      </c>
      <c r="S623">
        <v>1</v>
      </c>
      <c r="T623">
        <v>0</v>
      </c>
    </row>
    <row r="624" spans="1:20" x14ac:dyDescent="0.25">
      <c r="A624">
        <v>9934</v>
      </c>
      <c r="B624" s="1">
        <v>36714</v>
      </c>
      <c r="C624" s="1">
        <v>37408</v>
      </c>
      <c r="D624" t="s">
        <v>42</v>
      </c>
      <c r="E624" t="s">
        <v>28</v>
      </c>
      <c r="F624" s="10">
        <v>153</v>
      </c>
      <c r="G624" s="10">
        <v>151.47</v>
      </c>
      <c r="H624">
        <v>0.09</v>
      </c>
      <c r="I624" s="11">
        <v>-1.4999999999999999E-2</v>
      </c>
      <c r="K624" s="9">
        <f t="shared" si="27"/>
        <v>-2.2949999999999999</v>
      </c>
      <c r="L624" s="12">
        <f t="shared" si="28"/>
        <v>-16.064999999999998</v>
      </c>
      <c r="M624" s="12">
        <f t="shared" si="29"/>
        <v>-15.904349999999999</v>
      </c>
      <c r="N624" t="s">
        <v>37</v>
      </c>
      <c r="O624" t="s">
        <v>38</v>
      </c>
      <c r="P624" t="s">
        <v>27</v>
      </c>
      <c r="Q624" t="s">
        <v>43</v>
      </c>
      <c r="R624" t="s">
        <v>28</v>
      </c>
      <c r="S624">
        <v>1</v>
      </c>
      <c r="T624">
        <v>0</v>
      </c>
    </row>
    <row r="625" spans="1:20" x14ac:dyDescent="0.25">
      <c r="A625">
        <v>20890</v>
      </c>
      <c r="B625" s="1">
        <v>36836</v>
      </c>
      <c r="C625" s="1">
        <v>37408</v>
      </c>
      <c r="D625" t="s">
        <v>42</v>
      </c>
      <c r="E625" t="s">
        <v>28</v>
      </c>
      <c r="F625" s="10">
        <v>102</v>
      </c>
      <c r="G625" s="10">
        <v>100.98</v>
      </c>
      <c r="H625">
        <v>-2.5000000000000001E-2</v>
      </c>
      <c r="I625" s="11">
        <v>-1.4999999999999999E-2</v>
      </c>
      <c r="K625" s="9">
        <f t="shared" si="27"/>
        <v>-1.53</v>
      </c>
      <c r="L625" s="12">
        <f t="shared" si="28"/>
        <v>1.0200000000000002</v>
      </c>
      <c r="M625" s="12">
        <f t="shared" si="29"/>
        <v>1.0098000000000003</v>
      </c>
      <c r="N625" t="s">
        <v>37</v>
      </c>
      <c r="O625" t="s">
        <v>38</v>
      </c>
      <c r="P625" t="s">
        <v>27</v>
      </c>
      <c r="Q625" t="s">
        <v>43</v>
      </c>
      <c r="R625" t="s">
        <v>28</v>
      </c>
      <c r="S625">
        <v>1</v>
      </c>
      <c r="T625">
        <v>0</v>
      </c>
    </row>
    <row r="626" spans="1:20" x14ac:dyDescent="0.25">
      <c r="A626">
        <v>27284</v>
      </c>
      <c r="B626" s="1">
        <v>37123</v>
      </c>
      <c r="C626" s="1">
        <v>37408</v>
      </c>
      <c r="D626" t="s">
        <v>42</v>
      </c>
      <c r="E626" t="s">
        <v>28</v>
      </c>
      <c r="F626" s="10">
        <v>181229</v>
      </c>
      <c r="G626" s="10">
        <v>179415.7</v>
      </c>
      <c r="H626">
        <v>-1.2500000000000001E-2</v>
      </c>
      <c r="I626" s="11">
        <v>-1.4999999999999999E-2</v>
      </c>
      <c r="K626" s="9">
        <f t="shared" si="27"/>
        <v>-2718.4349999999999</v>
      </c>
      <c r="L626" s="12">
        <f t="shared" si="28"/>
        <v>-453.07249999999976</v>
      </c>
      <c r="M626" s="12">
        <f t="shared" si="29"/>
        <v>-448.53924999999981</v>
      </c>
      <c r="N626" t="s">
        <v>37</v>
      </c>
      <c r="O626" t="s">
        <v>38</v>
      </c>
      <c r="P626" t="s">
        <v>27</v>
      </c>
      <c r="Q626" t="s">
        <v>43</v>
      </c>
      <c r="R626" t="s">
        <v>28</v>
      </c>
      <c r="S626">
        <v>1</v>
      </c>
      <c r="T626">
        <v>0</v>
      </c>
    </row>
    <row r="627" spans="1:20" x14ac:dyDescent="0.25">
      <c r="A627">
        <v>9941</v>
      </c>
      <c r="B627" s="1">
        <v>36714</v>
      </c>
      <c r="C627" s="1">
        <v>37408</v>
      </c>
      <c r="D627" t="s">
        <v>44</v>
      </c>
      <c r="E627" t="s">
        <v>28</v>
      </c>
      <c r="F627" s="10">
        <v>-3840</v>
      </c>
      <c r="G627" s="10">
        <v>-3801.58</v>
      </c>
      <c r="H627">
        <v>-3.5000000000000003E-2</v>
      </c>
      <c r="I627" s="11">
        <v>-0.05</v>
      </c>
      <c r="K627" s="9">
        <f t="shared" si="27"/>
        <v>192</v>
      </c>
      <c r="L627" s="12">
        <f t="shared" si="28"/>
        <v>57.599999999999994</v>
      </c>
      <c r="M627" s="12">
        <f t="shared" si="29"/>
        <v>57.023699999999998</v>
      </c>
      <c r="N627" t="s">
        <v>37</v>
      </c>
      <c r="O627" t="s">
        <v>38</v>
      </c>
      <c r="P627" t="s">
        <v>27</v>
      </c>
      <c r="Q627" t="s">
        <v>45</v>
      </c>
      <c r="R627" t="s">
        <v>28</v>
      </c>
      <c r="S627">
        <v>0</v>
      </c>
      <c r="T627">
        <v>0</v>
      </c>
    </row>
    <row r="628" spans="1:20" x14ac:dyDescent="0.25">
      <c r="A628">
        <v>9952</v>
      </c>
      <c r="B628" s="1">
        <v>36714</v>
      </c>
      <c r="C628" s="1">
        <v>37408</v>
      </c>
      <c r="D628" t="s">
        <v>46</v>
      </c>
      <c r="E628" t="s">
        <v>28</v>
      </c>
      <c r="F628" s="10">
        <v>3480</v>
      </c>
      <c r="G628" s="10">
        <v>3445.18</v>
      </c>
      <c r="H628">
        <v>-0.03</v>
      </c>
      <c r="I628" s="11">
        <v>0.32</v>
      </c>
      <c r="K628" s="9">
        <f t="shared" si="27"/>
        <v>1113.6000000000001</v>
      </c>
      <c r="L628" s="12">
        <f t="shared" si="28"/>
        <v>1218</v>
      </c>
      <c r="M628" s="12">
        <f t="shared" si="29"/>
        <v>1205.8129999999999</v>
      </c>
      <c r="N628" t="s">
        <v>37</v>
      </c>
      <c r="O628" t="s">
        <v>38</v>
      </c>
      <c r="P628" t="s">
        <v>27</v>
      </c>
      <c r="Q628" t="s">
        <v>47</v>
      </c>
      <c r="R628" t="s">
        <v>28</v>
      </c>
      <c r="S628">
        <v>1</v>
      </c>
      <c r="T628">
        <v>0</v>
      </c>
    </row>
    <row r="629" spans="1:20" x14ac:dyDescent="0.25">
      <c r="A629">
        <v>27285</v>
      </c>
      <c r="B629" s="1">
        <v>37123</v>
      </c>
      <c r="C629" s="1">
        <v>37408</v>
      </c>
      <c r="D629" t="s">
        <v>48</v>
      </c>
      <c r="E629" t="s">
        <v>28</v>
      </c>
      <c r="F629" s="10">
        <v>47344</v>
      </c>
      <c r="G629" s="10">
        <v>46870.3</v>
      </c>
      <c r="H629">
        <v>7.2499999999999995E-2</v>
      </c>
      <c r="I629" s="11">
        <v>4.4999999999999998E-2</v>
      </c>
      <c r="K629" s="9">
        <f t="shared" si="27"/>
        <v>2130.48</v>
      </c>
      <c r="L629" s="12">
        <f t="shared" si="28"/>
        <v>-1301.9599999999998</v>
      </c>
      <c r="M629" s="12">
        <f t="shared" si="29"/>
        <v>-1288.9332499999998</v>
      </c>
      <c r="N629" t="s">
        <v>37</v>
      </c>
      <c r="O629" t="s">
        <v>38</v>
      </c>
      <c r="P629" t="s">
        <v>27</v>
      </c>
      <c r="Q629" t="s">
        <v>49</v>
      </c>
      <c r="R629" t="s">
        <v>28</v>
      </c>
      <c r="S629">
        <v>1</v>
      </c>
      <c r="T629">
        <v>0</v>
      </c>
    </row>
    <row r="630" spans="1:20" x14ac:dyDescent="0.25">
      <c r="A630">
        <v>22124</v>
      </c>
      <c r="B630" s="1">
        <v>36908</v>
      </c>
      <c r="C630" s="1">
        <v>37408</v>
      </c>
      <c r="D630" t="s">
        <v>27</v>
      </c>
      <c r="E630" t="s">
        <v>28</v>
      </c>
      <c r="F630" s="10">
        <v>-120000</v>
      </c>
      <c r="G630" s="10">
        <v>-118799.33</v>
      </c>
      <c r="H630">
        <v>4.5599999999999996</v>
      </c>
      <c r="I630" s="11">
        <v>2.88</v>
      </c>
      <c r="K630" s="9">
        <f t="shared" si="27"/>
        <v>-345600</v>
      </c>
      <c r="L630" s="12">
        <f t="shared" si="28"/>
        <v>201599.99999999997</v>
      </c>
      <c r="M630" s="12">
        <f t="shared" si="29"/>
        <v>199582.87439999997</v>
      </c>
      <c r="N630" t="s">
        <v>29</v>
      </c>
      <c r="O630" t="s">
        <v>38</v>
      </c>
      <c r="P630" t="s">
        <v>12</v>
      </c>
      <c r="Q630" t="s">
        <v>27</v>
      </c>
      <c r="R630" t="s">
        <v>28</v>
      </c>
      <c r="S630">
        <v>0</v>
      </c>
      <c r="T630">
        <v>0</v>
      </c>
    </row>
    <row r="631" spans="1:20" x14ac:dyDescent="0.25">
      <c r="A631">
        <v>24215</v>
      </c>
      <c r="B631" s="1">
        <v>36999</v>
      </c>
      <c r="C631" s="1">
        <v>37408</v>
      </c>
      <c r="D631" t="s">
        <v>27</v>
      </c>
      <c r="E631" t="s">
        <v>28</v>
      </c>
      <c r="F631" s="10">
        <v>-27722</v>
      </c>
      <c r="G631" s="10">
        <v>-27444.63</v>
      </c>
      <c r="H631">
        <v>4.548</v>
      </c>
      <c r="I631" s="11">
        <v>2.88</v>
      </c>
      <c r="K631" s="9">
        <f t="shared" si="27"/>
        <v>-79839.360000000001</v>
      </c>
      <c r="L631" s="12">
        <f t="shared" si="28"/>
        <v>46240.296000000002</v>
      </c>
      <c r="M631" s="12">
        <f t="shared" si="29"/>
        <v>45777.642840000008</v>
      </c>
      <c r="N631" t="s">
        <v>29</v>
      </c>
      <c r="O631" t="s">
        <v>38</v>
      </c>
      <c r="P631" t="s">
        <v>12</v>
      </c>
      <c r="Q631" t="s">
        <v>27</v>
      </c>
      <c r="R631" t="s">
        <v>28</v>
      </c>
      <c r="S631">
        <v>0</v>
      </c>
      <c r="T631">
        <v>0</v>
      </c>
    </row>
    <row r="632" spans="1:20" x14ac:dyDescent="0.25">
      <c r="A632">
        <v>25044</v>
      </c>
      <c r="B632" s="1">
        <v>37047</v>
      </c>
      <c r="C632" s="1">
        <v>37408</v>
      </c>
      <c r="D632" t="s">
        <v>27</v>
      </c>
      <c r="E632" t="s">
        <v>28</v>
      </c>
      <c r="F632" s="10">
        <v>-21899</v>
      </c>
      <c r="G632" s="10">
        <v>-21679.89</v>
      </c>
      <c r="H632">
        <v>4.4969999999999999</v>
      </c>
      <c r="I632" s="11">
        <v>2.88</v>
      </c>
      <c r="K632" s="9">
        <f t="shared" si="27"/>
        <v>-63069.119999999995</v>
      </c>
      <c r="L632" s="12">
        <f t="shared" si="28"/>
        <v>35410.682999999997</v>
      </c>
      <c r="M632" s="12">
        <f t="shared" si="29"/>
        <v>35056.382129999998</v>
      </c>
      <c r="N632" t="s">
        <v>29</v>
      </c>
      <c r="O632" t="s">
        <v>38</v>
      </c>
      <c r="P632" t="s">
        <v>12</v>
      </c>
      <c r="Q632" t="s">
        <v>27</v>
      </c>
      <c r="R632" t="s">
        <v>28</v>
      </c>
      <c r="S632">
        <v>0</v>
      </c>
      <c r="T632">
        <v>0</v>
      </c>
    </row>
    <row r="633" spans="1:20" x14ac:dyDescent="0.25">
      <c r="A633">
        <v>25057</v>
      </c>
      <c r="B633" s="1">
        <v>37048</v>
      </c>
      <c r="C633" s="1">
        <v>37408</v>
      </c>
      <c r="D633" t="s">
        <v>27</v>
      </c>
      <c r="E633" t="s">
        <v>28</v>
      </c>
      <c r="F633" s="10">
        <v>-11122</v>
      </c>
      <c r="G633" s="10">
        <v>-11010.72</v>
      </c>
      <c r="H633">
        <v>4.5330000000000004</v>
      </c>
      <c r="I633" s="11">
        <v>2.88</v>
      </c>
      <c r="K633" s="9">
        <f t="shared" si="27"/>
        <v>-32031.360000000001</v>
      </c>
      <c r="L633" s="12">
        <f t="shared" si="28"/>
        <v>18384.666000000005</v>
      </c>
      <c r="M633" s="12">
        <f t="shared" si="29"/>
        <v>18200.720160000004</v>
      </c>
      <c r="N633" t="s">
        <v>29</v>
      </c>
      <c r="O633" t="s">
        <v>38</v>
      </c>
      <c r="P633" t="s">
        <v>12</v>
      </c>
      <c r="Q633" t="s">
        <v>27</v>
      </c>
      <c r="R633" t="s">
        <v>28</v>
      </c>
      <c r="S633">
        <v>0</v>
      </c>
      <c r="T633">
        <v>0</v>
      </c>
    </row>
    <row r="634" spans="1:20" x14ac:dyDescent="0.25">
      <c r="A634">
        <v>26682</v>
      </c>
      <c r="B634" s="1">
        <v>37083</v>
      </c>
      <c r="C634" s="1">
        <v>37408</v>
      </c>
      <c r="D634" t="s">
        <v>27</v>
      </c>
      <c r="E634" t="s">
        <v>28</v>
      </c>
      <c r="F634" s="10">
        <v>-70000</v>
      </c>
      <c r="G634" s="10">
        <v>-69299.61</v>
      </c>
      <c r="H634">
        <v>3.81</v>
      </c>
      <c r="I634" s="11">
        <v>2.88</v>
      </c>
      <c r="K634" s="9">
        <f t="shared" si="27"/>
        <v>-201600</v>
      </c>
      <c r="L634" s="12">
        <f t="shared" si="28"/>
        <v>65100.000000000015</v>
      </c>
      <c r="M634" s="12">
        <f t="shared" si="29"/>
        <v>64448.637300000009</v>
      </c>
      <c r="N634" t="s">
        <v>29</v>
      </c>
      <c r="O634" t="s">
        <v>38</v>
      </c>
      <c r="P634" t="s">
        <v>12</v>
      </c>
      <c r="Q634" t="s">
        <v>27</v>
      </c>
      <c r="R634" t="s">
        <v>28</v>
      </c>
      <c r="S634">
        <v>0</v>
      </c>
      <c r="T634">
        <v>0</v>
      </c>
    </row>
    <row r="635" spans="1:20" x14ac:dyDescent="0.25">
      <c r="A635">
        <v>28127</v>
      </c>
      <c r="B635" s="1">
        <v>37153</v>
      </c>
      <c r="C635" s="1">
        <v>37408</v>
      </c>
      <c r="D635" t="s">
        <v>27</v>
      </c>
      <c r="E635" t="s">
        <v>28</v>
      </c>
      <c r="F635" s="10">
        <v>-35701</v>
      </c>
      <c r="G635" s="10">
        <v>-35343.79</v>
      </c>
      <c r="H635">
        <v>2.99</v>
      </c>
      <c r="I635" s="11">
        <v>2.88</v>
      </c>
      <c r="K635" s="9">
        <f t="shared" si="27"/>
        <v>-102818.87999999999</v>
      </c>
      <c r="L635" s="12">
        <f t="shared" si="28"/>
        <v>3927.1100000000115</v>
      </c>
      <c r="M635" s="12">
        <f t="shared" si="29"/>
        <v>3887.8169000000112</v>
      </c>
      <c r="N635" t="s">
        <v>29</v>
      </c>
      <c r="O635" t="s">
        <v>38</v>
      </c>
      <c r="P635" t="s">
        <v>12</v>
      </c>
      <c r="Q635" t="s">
        <v>27</v>
      </c>
      <c r="R635" t="s">
        <v>28</v>
      </c>
      <c r="S635">
        <v>0</v>
      </c>
      <c r="T635">
        <v>0</v>
      </c>
    </row>
    <row r="636" spans="1:20" x14ac:dyDescent="0.25">
      <c r="A636">
        <v>28130</v>
      </c>
      <c r="B636" s="1">
        <v>37153</v>
      </c>
      <c r="C636" s="1">
        <v>37408</v>
      </c>
      <c r="D636" t="s">
        <v>27</v>
      </c>
      <c r="E636" t="s">
        <v>28</v>
      </c>
      <c r="F636" s="10">
        <v>-14954</v>
      </c>
      <c r="G636" s="10">
        <v>-14804.38</v>
      </c>
      <c r="H636">
        <v>2.99</v>
      </c>
      <c r="I636" s="11">
        <v>2.88</v>
      </c>
      <c r="K636" s="9">
        <f t="shared" si="27"/>
        <v>-43067.519999999997</v>
      </c>
      <c r="L636" s="12">
        <f t="shared" si="28"/>
        <v>1644.9400000000048</v>
      </c>
      <c r="M636" s="12">
        <f t="shared" si="29"/>
        <v>1628.4818000000046</v>
      </c>
      <c r="N636" t="s">
        <v>29</v>
      </c>
      <c r="O636" t="s">
        <v>38</v>
      </c>
      <c r="P636" t="s">
        <v>12</v>
      </c>
      <c r="Q636" t="s">
        <v>27</v>
      </c>
      <c r="R636" t="s">
        <v>28</v>
      </c>
      <c r="S636">
        <v>0</v>
      </c>
      <c r="T636">
        <v>0</v>
      </c>
    </row>
    <row r="637" spans="1:20" x14ac:dyDescent="0.25">
      <c r="A637">
        <v>28457</v>
      </c>
      <c r="B637" s="1">
        <v>37180</v>
      </c>
      <c r="C637" s="1">
        <v>37408</v>
      </c>
      <c r="D637" t="s">
        <v>27</v>
      </c>
      <c r="E637" t="s">
        <v>28</v>
      </c>
      <c r="F637" s="10">
        <v>-1000000</v>
      </c>
      <c r="G637" s="10">
        <v>-989994.45</v>
      </c>
      <c r="H637">
        <v>3.0525000000000002</v>
      </c>
      <c r="I637" s="11">
        <v>2.88</v>
      </c>
      <c r="K637" s="9">
        <f t="shared" si="27"/>
        <v>-2880000</v>
      </c>
      <c r="L637" s="12">
        <f t="shared" si="28"/>
        <v>172500.00000000032</v>
      </c>
      <c r="M637" s="12">
        <f t="shared" si="29"/>
        <v>170774.04262500032</v>
      </c>
      <c r="N637" t="s">
        <v>29</v>
      </c>
      <c r="O637" t="s">
        <v>38</v>
      </c>
      <c r="P637" t="s">
        <v>12</v>
      </c>
      <c r="Q637" t="s">
        <v>27</v>
      </c>
      <c r="R637" t="s">
        <v>28</v>
      </c>
      <c r="S637">
        <v>0</v>
      </c>
      <c r="T637">
        <v>0</v>
      </c>
    </row>
    <row r="638" spans="1:20" x14ac:dyDescent="0.25">
      <c r="A638">
        <v>28463</v>
      </c>
      <c r="B638" s="1">
        <v>37182</v>
      </c>
      <c r="C638" s="1">
        <v>37408</v>
      </c>
      <c r="D638" t="s">
        <v>27</v>
      </c>
      <c r="E638" t="s">
        <v>28</v>
      </c>
      <c r="F638" s="10">
        <v>-200000</v>
      </c>
      <c r="G638" s="10">
        <v>-197998.89</v>
      </c>
      <c r="H638">
        <v>2.99</v>
      </c>
      <c r="I638" s="11">
        <v>2.88</v>
      </c>
      <c r="K638" s="9">
        <f t="shared" si="27"/>
        <v>-576000</v>
      </c>
      <c r="L638" s="12">
        <f t="shared" si="28"/>
        <v>22000.000000000065</v>
      </c>
      <c r="M638" s="12">
        <f t="shared" si="29"/>
        <v>21779.877900000065</v>
      </c>
      <c r="N638" t="s">
        <v>29</v>
      </c>
      <c r="O638" t="s">
        <v>38</v>
      </c>
      <c r="P638" t="s">
        <v>12</v>
      </c>
      <c r="Q638" t="s">
        <v>27</v>
      </c>
      <c r="R638" t="s">
        <v>28</v>
      </c>
      <c r="S638">
        <v>0</v>
      </c>
      <c r="T638">
        <v>0</v>
      </c>
    </row>
    <row r="639" spans="1:20" x14ac:dyDescent="0.25">
      <c r="A639">
        <v>28465</v>
      </c>
      <c r="B639" s="1">
        <v>37182</v>
      </c>
      <c r="C639" s="1">
        <v>37408</v>
      </c>
      <c r="D639" t="s">
        <v>27</v>
      </c>
      <c r="E639" t="s">
        <v>28</v>
      </c>
      <c r="F639" s="10">
        <v>-1102647</v>
      </c>
      <c r="G639" s="10">
        <v>-1091614.4099999999</v>
      </c>
      <c r="H639">
        <v>2.8450000000000002</v>
      </c>
      <c r="I639" s="11">
        <v>2.88</v>
      </c>
      <c r="K639" s="9">
        <f t="shared" si="27"/>
        <v>-3175623.36</v>
      </c>
      <c r="L639" s="12">
        <f t="shared" si="28"/>
        <v>-38592.644999999669</v>
      </c>
      <c r="M639" s="12">
        <f t="shared" si="29"/>
        <v>-38206.504349999668</v>
      </c>
      <c r="N639" t="s">
        <v>29</v>
      </c>
      <c r="O639" t="s">
        <v>38</v>
      </c>
      <c r="P639" t="s">
        <v>12</v>
      </c>
      <c r="Q639" t="s">
        <v>27</v>
      </c>
      <c r="R639" t="s">
        <v>28</v>
      </c>
      <c r="S639">
        <v>0</v>
      </c>
      <c r="T639">
        <v>0</v>
      </c>
    </row>
    <row r="640" spans="1:20" x14ac:dyDescent="0.25">
      <c r="A640">
        <v>9916</v>
      </c>
      <c r="B640" s="1">
        <v>36714</v>
      </c>
      <c r="C640" s="1">
        <v>37408</v>
      </c>
      <c r="D640" t="s">
        <v>27</v>
      </c>
      <c r="E640" t="s">
        <v>28</v>
      </c>
      <c r="F640" s="10">
        <v>153</v>
      </c>
      <c r="G640" s="10">
        <v>151.47</v>
      </c>
      <c r="H640">
        <v>2.4756999999999998</v>
      </c>
      <c r="I640" s="11">
        <v>2.9</v>
      </c>
      <c r="K640" s="9">
        <f t="shared" si="27"/>
        <v>443.7</v>
      </c>
      <c r="L640" s="12">
        <f t="shared" si="28"/>
        <v>64.917900000000017</v>
      </c>
      <c r="M640" s="12">
        <f t="shared" si="29"/>
        <v>64.268721000000014</v>
      </c>
      <c r="N640" t="s">
        <v>29</v>
      </c>
      <c r="O640" t="s">
        <v>38</v>
      </c>
      <c r="P640" t="s">
        <v>12</v>
      </c>
      <c r="Q640" t="s">
        <v>27</v>
      </c>
      <c r="R640" t="s">
        <v>28</v>
      </c>
      <c r="S640">
        <v>1</v>
      </c>
      <c r="T640">
        <v>0</v>
      </c>
    </row>
    <row r="641" spans="1:20" x14ac:dyDescent="0.25">
      <c r="A641">
        <v>9917</v>
      </c>
      <c r="B641" s="1">
        <v>36714</v>
      </c>
      <c r="C641" s="1">
        <v>37408</v>
      </c>
      <c r="D641" t="s">
        <v>27</v>
      </c>
      <c r="E641" t="s">
        <v>28</v>
      </c>
      <c r="F641" s="10">
        <v>102</v>
      </c>
      <c r="G641" s="10">
        <v>100.98</v>
      </c>
      <c r="H641">
        <v>2.6886999999999999</v>
      </c>
      <c r="I641" s="11">
        <v>2.9</v>
      </c>
      <c r="K641" s="9">
        <f t="shared" si="27"/>
        <v>295.8</v>
      </c>
      <c r="L641" s="12">
        <f t="shared" si="28"/>
        <v>21.552600000000005</v>
      </c>
      <c r="M641" s="12">
        <f t="shared" si="29"/>
        <v>21.337074000000005</v>
      </c>
      <c r="N641" t="s">
        <v>29</v>
      </c>
      <c r="O641" t="s">
        <v>38</v>
      </c>
      <c r="P641" t="s">
        <v>12</v>
      </c>
      <c r="Q641" t="s">
        <v>27</v>
      </c>
      <c r="R641" t="s">
        <v>28</v>
      </c>
      <c r="S641">
        <v>1</v>
      </c>
      <c r="T641">
        <v>0</v>
      </c>
    </row>
    <row r="642" spans="1:20" x14ac:dyDescent="0.25">
      <c r="A642">
        <v>22243</v>
      </c>
      <c r="B642" s="1">
        <v>36917</v>
      </c>
      <c r="C642" s="1">
        <v>37408</v>
      </c>
      <c r="D642" t="s">
        <v>27</v>
      </c>
      <c r="E642" t="s">
        <v>28</v>
      </c>
      <c r="F642" s="10">
        <v>10000</v>
      </c>
      <c r="G642" s="10">
        <v>9899.94</v>
      </c>
      <c r="H642">
        <v>4.3449999999999998</v>
      </c>
      <c r="I642" s="11">
        <v>2.9</v>
      </c>
      <c r="K642" s="9">
        <f t="shared" ref="K642:K705" si="30">F642*I642</f>
        <v>29000</v>
      </c>
      <c r="L642" s="12">
        <f t="shared" ref="L642:L705" si="31">(+I642-H642)*F642</f>
        <v>-14449.999999999998</v>
      </c>
      <c r="M642" s="12">
        <f t="shared" ref="M642:M705" si="32">(+I642-H642)*G642</f>
        <v>-14305.413299999998</v>
      </c>
      <c r="N642" t="s">
        <v>29</v>
      </c>
      <c r="O642" t="s">
        <v>38</v>
      </c>
      <c r="P642" t="s">
        <v>12</v>
      </c>
      <c r="Q642" t="s">
        <v>27</v>
      </c>
      <c r="R642" t="s">
        <v>28</v>
      </c>
      <c r="S642">
        <v>1</v>
      </c>
      <c r="T642">
        <v>0</v>
      </c>
    </row>
    <row r="643" spans="1:20" x14ac:dyDescent="0.25">
      <c r="A643">
        <v>22256</v>
      </c>
      <c r="B643" s="1">
        <v>36917</v>
      </c>
      <c r="C643" s="1">
        <v>37408</v>
      </c>
      <c r="D643" t="s">
        <v>27</v>
      </c>
      <c r="E643" t="s">
        <v>28</v>
      </c>
      <c r="F643" s="10">
        <v>100000</v>
      </c>
      <c r="G643" s="10">
        <v>98999.44</v>
      </c>
      <c r="H643">
        <v>4.34</v>
      </c>
      <c r="I643" s="11">
        <v>2.9</v>
      </c>
      <c r="K643" s="9">
        <f t="shared" si="30"/>
        <v>290000</v>
      </c>
      <c r="L643" s="12">
        <f t="shared" si="31"/>
        <v>-144000</v>
      </c>
      <c r="M643" s="12">
        <f t="shared" si="32"/>
        <v>-142559.1936</v>
      </c>
      <c r="N643" t="s">
        <v>29</v>
      </c>
      <c r="O643" t="s">
        <v>38</v>
      </c>
      <c r="P643" t="s">
        <v>12</v>
      </c>
      <c r="Q643" t="s">
        <v>27</v>
      </c>
      <c r="R643" t="s">
        <v>28</v>
      </c>
      <c r="S643">
        <v>1</v>
      </c>
      <c r="T643">
        <v>0</v>
      </c>
    </row>
    <row r="644" spans="1:20" x14ac:dyDescent="0.25">
      <c r="A644">
        <v>22570</v>
      </c>
      <c r="B644" s="1">
        <v>36938</v>
      </c>
      <c r="C644" s="1">
        <v>37408</v>
      </c>
      <c r="D644" t="s">
        <v>27</v>
      </c>
      <c r="E644" t="s">
        <v>28</v>
      </c>
      <c r="F644" s="10">
        <v>25000</v>
      </c>
      <c r="G644" s="10">
        <v>24749.86</v>
      </c>
      <c r="H644">
        <v>4.4749999999999996</v>
      </c>
      <c r="I644" s="11">
        <v>2.9</v>
      </c>
      <c r="K644" s="9">
        <f t="shared" si="30"/>
        <v>72500</v>
      </c>
      <c r="L644" s="12">
        <f t="shared" si="31"/>
        <v>-39374.999999999993</v>
      </c>
      <c r="M644" s="12">
        <f t="shared" si="32"/>
        <v>-38981.029499999997</v>
      </c>
      <c r="N644" t="s">
        <v>29</v>
      </c>
      <c r="O644" t="s">
        <v>38</v>
      </c>
      <c r="P644" t="s">
        <v>12</v>
      </c>
      <c r="Q644" t="s">
        <v>27</v>
      </c>
      <c r="R644" t="s">
        <v>28</v>
      </c>
      <c r="S644">
        <v>1</v>
      </c>
      <c r="T644">
        <v>0</v>
      </c>
    </row>
    <row r="645" spans="1:20" x14ac:dyDescent="0.25">
      <c r="A645">
        <v>22640</v>
      </c>
      <c r="B645" s="1">
        <v>36942</v>
      </c>
      <c r="C645" s="1">
        <v>37408</v>
      </c>
      <c r="D645" t="s">
        <v>27</v>
      </c>
      <c r="E645" t="s">
        <v>28</v>
      </c>
      <c r="F645" s="10">
        <v>20000</v>
      </c>
      <c r="G645" s="10">
        <v>19799.89</v>
      </c>
      <c r="H645">
        <v>4.47</v>
      </c>
      <c r="I645" s="11">
        <v>2.9</v>
      </c>
      <c r="K645" s="9">
        <f t="shared" si="30"/>
        <v>58000</v>
      </c>
      <c r="L645" s="12">
        <f t="shared" si="31"/>
        <v>-31399.999999999996</v>
      </c>
      <c r="M645" s="12">
        <f t="shared" si="32"/>
        <v>-31085.827299999997</v>
      </c>
      <c r="N645" t="s">
        <v>29</v>
      </c>
      <c r="O645" t="s">
        <v>38</v>
      </c>
      <c r="P645" t="s">
        <v>12</v>
      </c>
      <c r="Q645" t="s">
        <v>27</v>
      </c>
      <c r="R645" t="s">
        <v>28</v>
      </c>
      <c r="S645">
        <v>1</v>
      </c>
      <c r="T645">
        <v>0</v>
      </c>
    </row>
    <row r="646" spans="1:20" x14ac:dyDescent="0.25">
      <c r="A646">
        <v>22641</v>
      </c>
      <c r="B646" s="1">
        <v>36942</v>
      </c>
      <c r="C646" s="1">
        <v>37408</v>
      </c>
      <c r="D646" t="s">
        <v>27</v>
      </c>
      <c r="E646" t="s">
        <v>28</v>
      </c>
      <c r="F646" s="10">
        <v>30000</v>
      </c>
      <c r="G646" s="10">
        <v>29699.83</v>
      </c>
      <c r="H646">
        <v>4.47</v>
      </c>
      <c r="I646" s="11">
        <v>2.9</v>
      </c>
      <c r="K646" s="9">
        <f t="shared" si="30"/>
        <v>87000</v>
      </c>
      <c r="L646" s="12">
        <f t="shared" si="31"/>
        <v>-47099.999999999993</v>
      </c>
      <c r="M646" s="12">
        <f t="shared" si="32"/>
        <v>-46628.733099999998</v>
      </c>
      <c r="N646" t="s">
        <v>29</v>
      </c>
      <c r="O646" t="s">
        <v>38</v>
      </c>
      <c r="P646" t="s">
        <v>12</v>
      </c>
      <c r="Q646" t="s">
        <v>27</v>
      </c>
      <c r="R646" t="s">
        <v>28</v>
      </c>
      <c r="S646">
        <v>1</v>
      </c>
      <c r="T646">
        <v>0</v>
      </c>
    </row>
    <row r="647" spans="1:20" x14ac:dyDescent="0.25">
      <c r="A647">
        <v>23777</v>
      </c>
      <c r="B647" s="1">
        <v>36969</v>
      </c>
      <c r="C647" s="1">
        <v>37408</v>
      </c>
      <c r="D647" t="s">
        <v>27</v>
      </c>
      <c r="E647" t="s">
        <v>28</v>
      </c>
      <c r="F647" s="10">
        <v>17945</v>
      </c>
      <c r="G647" s="10">
        <v>17765.45</v>
      </c>
      <c r="H647">
        <v>4.4649999999999999</v>
      </c>
      <c r="I647" s="11">
        <v>2.9</v>
      </c>
      <c r="K647" s="9">
        <f t="shared" si="30"/>
        <v>52040.5</v>
      </c>
      <c r="L647" s="12">
        <f t="shared" si="31"/>
        <v>-28083.924999999999</v>
      </c>
      <c r="M647" s="12">
        <f t="shared" si="32"/>
        <v>-27802.929250000001</v>
      </c>
      <c r="N647" t="s">
        <v>29</v>
      </c>
      <c r="O647" t="s">
        <v>38</v>
      </c>
      <c r="P647" t="s">
        <v>12</v>
      </c>
      <c r="Q647" t="s">
        <v>27</v>
      </c>
      <c r="R647" t="s">
        <v>28</v>
      </c>
      <c r="S647">
        <v>1</v>
      </c>
      <c r="T647">
        <v>0</v>
      </c>
    </row>
    <row r="648" spans="1:20" x14ac:dyDescent="0.25">
      <c r="A648">
        <v>23778</v>
      </c>
      <c r="B648" s="1">
        <v>36969</v>
      </c>
      <c r="C648" s="1">
        <v>37408</v>
      </c>
      <c r="D648" t="s">
        <v>27</v>
      </c>
      <c r="E648" t="s">
        <v>28</v>
      </c>
      <c r="F648" s="10">
        <v>8000</v>
      </c>
      <c r="G648" s="10">
        <v>7919.96</v>
      </c>
      <c r="H648">
        <v>4.4649999999999999</v>
      </c>
      <c r="I648" s="11">
        <v>2.9</v>
      </c>
      <c r="K648" s="9">
        <f t="shared" si="30"/>
        <v>23200</v>
      </c>
      <c r="L648" s="12">
        <f t="shared" si="31"/>
        <v>-12520</v>
      </c>
      <c r="M648" s="12">
        <f t="shared" si="32"/>
        <v>-12394.7374</v>
      </c>
      <c r="N648" t="s">
        <v>29</v>
      </c>
      <c r="O648" t="s">
        <v>38</v>
      </c>
      <c r="P648" t="s">
        <v>12</v>
      </c>
      <c r="Q648" t="s">
        <v>27</v>
      </c>
      <c r="R648" t="s">
        <v>28</v>
      </c>
      <c r="S648">
        <v>1</v>
      </c>
      <c r="T648">
        <v>0</v>
      </c>
    </row>
    <row r="649" spans="1:20" x14ac:dyDescent="0.25">
      <c r="A649">
        <v>23779</v>
      </c>
      <c r="B649" s="1">
        <v>36969</v>
      </c>
      <c r="C649" s="1">
        <v>37408</v>
      </c>
      <c r="D649" t="s">
        <v>27</v>
      </c>
      <c r="E649" t="s">
        <v>28</v>
      </c>
      <c r="F649" s="10">
        <v>1300</v>
      </c>
      <c r="G649" s="10">
        <v>1286.99</v>
      </c>
      <c r="H649">
        <v>4.4649999999999999</v>
      </c>
      <c r="I649" s="11">
        <v>2.9</v>
      </c>
      <c r="K649" s="9">
        <f t="shared" si="30"/>
        <v>3770</v>
      </c>
      <c r="L649" s="12">
        <f t="shared" si="31"/>
        <v>-2034.5</v>
      </c>
      <c r="M649" s="12">
        <f t="shared" si="32"/>
        <v>-2014.1393499999999</v>
      </c>
      <c r="N649" t="s">
        <v>29</v>
      </c>
      <c r="O649" t="s">
        <v>38</v>
      </c>
      <c r="P649" t="s">
        <v>12</v>
      </c>
      <c r="Q649" t="s">
        <v>27</v>
      </c>
      <c r="R649" t="s">
        <v>28</v>
      </c>
      <c r="S649">
        <v>1</v>
      </c>
      <c r="T649">
        <v>0</v>
      </c>
    </row>
    <row r="650" spans="1:20" x14ac:dyDescent="0.25">
      <c r="A650">
        <v>23781</v>
      </c>
      <c r="B650" s="1">
        <v>36969</v>
      </c>
      <c r="C650" s="1">
        <v>37408</v>
      </c>
      <c r="D650" t="s">
        <v>27</v>
      </c>
      <c r="E650" t="s">
        <v>28</v>
      </c>
      <c r="F650" s="10">
        <v>4700</v>
      </c>
      <c r="G650" s="10">
        <v>4652.97</v>
      </c>
      <c r="H650">
        <v>4.4649999999999999</v>
      </c>
      <c r="I650" s="11">
        <v>2.9</v>
      </c>
      <c r="K650" s="9">
        <f t="shared" si="30"/>
        <v>13630</v>
      </c>
      <c r="L650" s="12">
        <f t="shared" si="31"/>
        <v>-7355.5</v>
      </c>
      <c r="M650" s="12">
        <f t="shared" si="32"/>
        <v>-7281.8980499999998</v>
      </c>
      <c r="N650" t="s">
        <v>29</v>
      </c>
      <c r="O650" t="s">
        <v>38</v>
      </c>
      <c r="P650" t="s">
        <v>12</v>
      </c>
      <c r="Q650" t="s">
        <v>27</v>
      </c>
      <c r="R650" t="s">
        <v>28</v>
      </c>
      <c r="S650">
        <v>1</v>
      </c>
      <c r="T650">
        <v>0</v>
      </c>
    </row>
    <row r="651" spans="1:20" x14ac:dyDescent="0.25">
      <c r="A651">
        <v>23798</v>
      </c>
      <c r="B651" s="1">
        <v>36969</v>
      </c>
      <c r="C651" s="1">
        <v>37408</v>
      </c>
      <c r="D651" t="s">
        <v>27</v>
      </c>
      <c r="E651" t="s">
        <v>28</v>
      </c>
      <c r="F651" s="10">
        <v>14061</v>
      </c>
      <c r="G651" s="10">
        <v>13920.31</v>
      </c>
      <c r="H651">
        <v>4.5490000000000004</v>
      </c>
      <c r="I651" s="11">
        <v>2.9</v>
      </c>
      <c r="K651" s="9">
        <f t="shared" si="30"/>
        <v>40776.9</v>
      </c>
      <c r="L651" s="12">
        <f t="shared" si="31"/>
        <v>-23186.589000000007</v>
      </c>
      <c r="M651" s="12">
        <f t="shared" si="32"/>
        <v>-22954.591190000006</v>
      </c>
      <c r="N651" t="s">
        <v>29</v>
      </c>
      <c r="O651" t="s">
        <v>38</v>
      </c>
      <c r="P651" t="s">
        <v>12</v>
      </c>
      <c r="Q651" t="s">
        <v>27</v>
      </c>
      <c r="R651" t="s">
        <v>28</v>
      </c>
      <c r="S651">
        <v>1</v>
      </c>
      <c r="T651">
        <v>0</v>
      </c>
    </row>
    <row r="652" spans="1:20" x14ac:dyDescent="0.25">
      <c r="A652">
        <v>23919</v>
      </c>
      <c r="B652" s="1">
        <v>36980</v>
      </c>
      <c r="C652" s="1">
        <v>37408</v>
      </c>
      <c r="D652" t="s">
        <v>27</v>
      </c>
      <c r="E652" t="s">
        <v>28</v>
      </c>
      <c r="F652" s="10">
        <v>3043</v>
      </c>
      <c r="G652" s="10">
        <v>3012.55</v>
      </c>
      <c r="H652">
        <v>4.6159999999999997</v>
      </c>
      <c r="I652" s="11">
        <v>2.9</v>
      </c>
      <c r="K652" s="9">
        <f t="shared" si="30"/>
        <v>8824.6999999999989</v>
      </c>
      <c r="L652" s="12">
        <f t="shared" si="31"/>
        <v>-5221.7879999999996</v>
      </c>
      <c r="M652" s="12">
        <f t="shared" si="32"/>
        <v>-5169.5357999999997</v>
      </c>
      <c r="N652" t="s">
        <v>29</v>
      </c>
      <c r="O652" t="s">
        <v>38</v>
      </c>
      <c r="P652" t="s">
        <v>12</v>
      </c>
      <c r="Q652" t="s">
        <v>27</v>
      </c>
      <c r="R652" t="s">
        <v>28</v>
      </c>
      <c r="S652">
        <v>1</v>
      </c>
      <c r="T652">
        <v>0</v>
      </c>
    </row>
    <row r="653" spans="1:20" x14ac:dyDescent="0.25">
      <c r="A653">
        <v>24140</v>
      </c>
      <c r="B653" s="1">
        <v>36992</v>
      </c>
      <c r="C653" s="1">
        <v>37408</v>
      </c>
      <c r="D653" t="s">
        <v>27</v>
      </c>
      <c r="E653" t="s">
        <v>28</v>
      </c>
      <c r="F653" s="10">
        <v>20000</v>
      </c>
      <c r="G653" s="10">
        <v>19799.89</v>
      </c>
      <c r="H653">
        <v>4.6459999999999999</v>
      </c>
      <c r="I653" s="11">
        <v>2.9</v>
      </c>
      <c r="K653" s="9">
        <f t="shared" si="30"/>
        <v>58000</v>
      </c>
      <c r="L653" s="12">
        <f t="shared" si="31"/>
        <v>-34920</v>
      </c>
      <c r="M653" s="12">
        <f t="shared" si="32"/>
        <v>-34570.607940000002</v>
      </c>
      <c r="N653" t="s">
        <v>29</v>
      </c>
      <c r="O653" t="s">
        <v>38</v>
      </c>
      <c r="P653" t="s">
        <v>12</v>
      </c>
      <c r="Q653" t="s">
        <v>27</v>
      </c>
      <c r="R653" t="s">
        <v>28</v>
      </c>
      <c r="S653">
        <v>1</v>
      </c>
      <c r="T653">
        <v>0</v>
      </c>
    </row>
    <row r="654" spans="1:20" x14ac:dyDescent="0.25">
      <c r="A654">
        <v>24153</v>
      </c>
      <c r="B654" s="1">
        <v>36993</v>
      </c>
      <c r="C654" s="1">
        <v>37408</v>
      </c>
      <c r="D654" t="s">
        <v>27</v>
      </c>
      <c r="E654" t="s">
        <v>28</v>
      </c>
      <c r="F654" s="10">
        <v>13522</v>
      </c>
      <c r="G654" s="10">
        <v>13386.7</v>
      </c>
      <c r="H654">
        <v>4.6337999999999999</v>
      </c>
      <c r="I654" s="11">
        <v>2.9</v>
      </c>
      <c r="K654" s="9">
        <f t="shared" si="30"/>
        <v>39213.799999999996</v>
      </c>
      <c r="L654" s="12">
        <f t="shared" si="31"/>
        <v>-23444.443599999999</v>
      </c>
      <c r="M654" s="12">
        <f t="shared" si="32"/>
        <v>-23209.86046</v>
      </c>
      <c r="N654" t="s">
        <v>29</v>
      </c>
      <c r="O654" t="s">
        <v>38</v>
      </c>
      <c r="P654" t="s">
        <v>12</v>
      </c>
      <c r="Q654" t="s">
        <v>27</v>
      </c>
      <c r="R654" t="s">
        <v>28</v>
      </c>
      <c r="S654">
        <v>1</v>
      </c>
      <c r="T654">
        <v>0</v>
      </c>
    </row>
    <row r="655" spans="1:20" x14ac:dyDescent="0.25">
      <c r="A655">
        <v>24193</v>
      </c>
      <c r="B655" s="1">
        <v>36998</v>
      </c>
      <c r="C655" s="1">
        <v>37408</v>
      </c>
      <c r="D655" t="s">
        <v>27</v>
      </c>
      <c r="E655" t="s">
        <v>28</v>
      </c>
      <c r="F655" s="10">
        <v>10907</v>
      </c>
      <c r="G655" s="10">
        <v>10797.87</v>
      </c>
      <c r="H655">
        <v>4.7270000000000003</v>
      </c>
      <c r="I655" s="11">
        <v>2.9</v>
      </c>
      <c r="K655" s="9">
        <f t="shared" si="30"/>
        <v>31630.3</v>
      </c>
      <c r="L655" s="12">
        <f t="shared" si="31"/>
        <v>-19927.089000000004</v>
      </c>
      <c r="M655" s="12">
        <f t="shared" si="32"/>
        <v>-19727.708490000005</v>
      </c>
      <c r="N655" t="s">
        <v>29</v>
      </c>
      <c r="O655" t="s">
        <v>38</v>
      </c>
      <c r="P655" t="s">
        <v>12</v>
      </c>
      <c r="Q655" t="s">
        <v>27</v>
      </c>
      <c r="R655" t="s">
        <v>28</v>
      </c>
      <c r="S655">
        <v>1</v>
      </c>
      <c r="T655">
        <v>0</v>
      </c>
    </row>
    <row r="656" spans="1:20" x14ac:dyDescent="0.25">
      <c r="A656">
        <v>24224</v>
      </c>
      <c r="B656" s="1">
        <v>36999</v>
      </c>
      <c r="C656" s="1">
        <v>37408</v>
      </c>
      <c r="D656" t="s">
        <v>27</v>
      </c>
      <c r="E656" t="s">
        <v>28</v>
      </c>
      <c r="F656" s="10">
        <v>16089</v>
      </c>
      <c r="G656" s="10">
        <v>15928.02</v>
      </c>
      <c r="H656">
        <v>4.5880000000000001</v>
      </c>
      <c r="I656" s="11">
        <v>2.9</v>
      </c>
      <c r="K656" s="9">
        <f t="shared" si="30"/>
        <v>46658.1</v>
      </c>
      <c r="L656" s="12">
        <f t="shared" si="31"/>
        <v>-27158.232000000004</v>
      </c>
      <c r="M656" s="12">
        <f t="shared" si="32"/>
        <v>-26886.497760000002</v>
      </c>
      <c r="N656" t="s">
        <v>29</v>
      </c>
      <c r="O656" t="s">
        <v>38</v>
      </c>
      <c r="P656" t="s">
        <v>12</v>
      </c>
      <c r="Q656" t="s">
        <v>27</v>
      </c>
      <c r="R656" t="s">
        <v>28</v>
      </c>
      <c r="S656">
        <v>1</v>
      </c>
      <c r="T656">
        <v>0</v>
      </c>
    </row>
    <row r="657" spans="1:20" x14ac:dyDescent="0.25">
      <c r="A657">
        <v>24448</v>
      </c>
      <c r="B657" s="1">
        <v>37007</v>
      </c>
      <c r="C657" s="1">
        <v>37408</v>
      </c>
      <c r="D657" t="s">
        <v>27</v>
      </c>
      <c r="E657" t="s">
        <v>28</v>
      </c>
      <c r="F657" s="10">
        <v>10466</v>
      </c>
      <c r="G657" s="10">
        <v>10361.280000000001</v>
      </c>
      <c r="H657">
        <v>4.6459999999999999</v>
      </c>
      <c r="I657" s="11">
        <v>2.9</v>
      </c>
      <c r="K657" s="9">
        <f t="shared" si="30"/>
        <v>30351.399999999998</v>
      </c>
      <c r="L657" s="12">
        <f t="shared" si="31"/>
        <v>-18273.635999999999</v>
      </c>
      <c r="M657" s="12">
        <f t="shared" si="32"/>
        <v>-18090.794880000001</v>
      </c>
      <c r="N657" t="s">
        <v>29</v>
      </c>
      <c r="O657" t="s">
        <v>38</v>
      </c>
      <c r="P657" t="s">
        <v>12</v>
      </c>
      <c r="Q657" t="s">
        <v>27</v>
      </c>
      <c r="R657" t="s">
        <v>28</v>
      </c>
      <c r="S657">
        <v>1</v>
      </c>
      <c r="T657">
        <v>0</v>
      </c>
    </row>
    <row r="658" spans="1:20" x14ac:dyDescent="0.25">
      <c r="A658">
        <v>24454</v>
      </c>
      <c r="B658" s="1">
        <v>37007</v>
      </c>
      <c r="C658" s="1">
        <v>37408</v>
      </c>
      <c r="D658" t="s">
        <v>27</v>
      </c>
      <c r="E658" t="s">
        <v>28</v>
      </c>
      <c r="F658" s="10">
        <v>182</v>
      </c>
      <c r="G658" s="10">
        <v>180.18</v>
      </c>
      <c r="H658">
        <v>4.5330000000000004</v>
      </c>
      <c r="I658" s="11">
        <v>2.9</v>
      </c>
      <c r="K658" s="9">
        <f t="shared" si="30"/>
        <v>527.79999999999995</v>
      </c>
      <c r="L658" s="12">
        <f t="shared" si="31"/>
        <v>-297.20600000000007</v>
      </c>
      <c r="M658" s="12">
        <f t="shared" si="32"/>
        <v>-294.23394000000008</v>
      </c>
      <c r="N658" t="s">
        <v>29</v>
      </c>
      <c r="O658" t="s">
        <v>38</v>
      </c>
      <c r="P658" t="s">
        <v>12</v>
      </c>
      <c r="Q658" t="s">
        <v>27</v>
      </c>
      <c r="R658" t="s">
        <v>28</v>
      </c>
      <c r="S658">
        <v>1</v>
      </c>
      <c r="T658">
        <v>0</v>
      </c>
    </row>
    <row r="659" spans="1:20" x14ac:dyDescent="0.25">
      <c r="A659">
        <v>24748</v>
      </c>
      <c r="B659" s="1">
        <v>37028</v>
      </c>
      <c r="C659" s="1">
        <v>37408</v>
      </c>
      <c r="D659" t="s">
        <v>27</v>
      </c>
      <c r="E659" t="s">
        <v>28</v>
      </c>
      <c r="F659" s="10">
        <v>20324</v>
      </c>
      <c r="G659" s="10">
        <v>20120.650000000001</v>
      </c>
      <c r="H659">
        <v>4.2409999999999997</v>
      </c>
      <c r="I659" s="11">
        <v>2.9</v>
      </c>
      <c r="K659" s="9">
        <f t="shared" si="30"/>
        <v>58939.6</v>
      </c>
      <c r="L659" s="12">
        <f t="shared" si="31"/>
        <v>-27254.483999999993</v>
      </c>
      <c r="M659" s="12">
        <f t="shared" si="32"/>
        <v>-26981.791649999996</v>
      </c>
      <c r="N659" t="s">
        <v>29</v>
      </c>
      <c r="O659" t="s">
        <v>38</v>
      </c>
      <c r="P659" t="s">
        <v>12</v>
      </c>
      <c r="Q659" t="s">
        <v>27</v>
      </c>
      <c r="R659" t="s">
        <v>28</v>
      </c>
      <c r="S659">
        <v>1</v>
      </c>
      <c r="T659">
        <v>0</v>
      </c>
    </row>
    <row r="660" spans="1:20" x14ac:dyDescent="0.25">
      <c r="A660">
        <v>24826</v>
      </c>
      <c r="B660" s="1">
        <v>37034</v>
      </c>
      <c r="C660" s="1">
        <v>37408</v>
      </c>
      <c r="D660" t="s">
        <v>27</v>
      </c>
      <c r="E660" t="s">
        <v>28</v>
      </c>
      <c r="F660" s="10">
        <v>1600000</v>
      </c>
      <c r="G660" s="10">
        <v>1583991.11</v>
      </c>
      <c r="H660">
        <v>4.1900000000000004</v>
      </c>
      <c r="I660" s="11">
        <v>2.9</v>
      </c>
      <c r="K660" s="9">
        <f t="shared" si="30"/>
        <v>4640000</v>
      </c>
      <c r="L660" s="12">
        <f t="shared" si="31"/>
        <v>-2064000.0000000007</v>
      </c>
      <c r="M660" s="12">
        <f t="shared" si="32"/>
        <v>-2043348.531900001</v>
      </c>
      <c r="N660" t="s">
        <v>29</v>
      </c>
      <c r="O660" t="s">
        <v>38</v>
      </c>
      <c r="P660" t="s">
        <v>12</v>
      </c>
      <c r="Q660" t="s">
        <v>27</v>
      </c>
      <c r="R660" t="s">
        <v>28</v>
      </c>
      <c r="S660">
        <v>1</v>
      </c>
      <c r="T660">
        <v>0</v>
      </c>
    </row>
    <row r="661" spans="1:20" x14ac:dyDescent="0.25">
      <c r="A661">
        <v>24869</v>
      </c>
      <c r="B661" s="1">
        <v>37035</v>
      </c>
      <c r="C661" s="1">
        <v>37408</v>
      </c>
      <c r="D661" t="s">
        <v>27</v>
      </c>
      <c r="E661" t="s">
        <v>28</v>
      </c>
      <c r="F661" s="10">
        <v>5000</v>
      </c>
      <c r="G661" s="10">
        <v>4949.97</v>
      </c>
      <c r="H661">
        <v>4.1978</v>
      </c>
      <c r="I661" s="11">
        <v>2.9</v>
      </c>
      <c r="K661" s="9">
        <f t="shared" si="30"/>
        <v>14500</v>
      </c>
      <c r="L661" s="12">
        <f t="shared" si="31"/>
        <v>-6489</v>
      </c>
      <c r="M661" s="12">
        <f t="shared" si="32"/>
        <v>-6424.0710660000004</v>
      </c>
      <c r="N661" t="s">
        <v>29</v>
      </c>
      <c r="O661" t="s">
        <v>38</v>
      </c>
      <c r="P661" t="s">
        <v>12</v>
      </c>
      <c r="Q661" t="s">
        <v>27</v>
      </c>
      <c r="R661" t="s">
        <v>28</v>
      </c>
      <c r="S661">
        <v>1</v>
      </c>
      <c r="T661">
        <v>0</v>
      </c>
    </row>
    <row r="662" spans="1:20" x14ac:dyDescent="0.25">
      <c r="A662">
        <v>24870</v>
      </c>
      <c r="B662" s="1">
        <v>37035</v>
      </c>
      <c r="C662" s="1">
        <v>37408</v>
      </c>
      <c r="D662" t="s">
        <v>27</v>
      </c>
      <c r="E662" t="s">
        <v>28</v>
      </c>
      <c r="F662" s="10">
        <v>10283</v>
      </c>
      <c r="G662" s="10">
        <v>10180.11</v>
      </c>
      <c r="H662">
        <v>4.1978</v>
      </c>
      <c r="I662" s="11">
        <v>2.9</v>
      </c>
      <c r="K662" s="9">
        <f t="shared" si="30"/>
        <v>29820.7</v>
      </c>
      <c r="L662" s="12">
        <f t="shared" si="31"/>
        <v>-13345.277400000001</v>
      </c>
      <c r="M662" s="12">
        <f t="shared" si="32"/>
        <v>-13211.746758000001</v>
      </c>
      <c r="N662" t="s">
        <v>29</v>
      </c>
      <c r="O662" t="s">
        <v>38</v>
      </c>
      <c r="P662" t="s">
        <v>12</v>
      </c>
      <c r="Q662" t="s">
        <v>27</v>
      </c>
      <c r="R662" t="s">
        <v>28</v>
      </c>
      <c r="S662">
        <v>1</v>
      </c>
      <c r="T662">
        <v>0</v>
      </c>
    </row>
    <row r="663" spans="1:20" x14ac:dyDescent="0.25">
      <c r="A663">
        <v>25038</v>
      </c>
      <c r="B663" s="1">
        <v>37046</v>
      </c>
      <c r="C663" s="1">
        <v>37408</v>
      </c>
      <c r="D663" t="s">
        <v>27</v>
      </c>
      <c r="E663" t="s">
        <v>28</v>
      </c>
      <c r="F663" s="10">
        <v>5802</v>
      </c>
      <c r="G663" s="10">
        <v>5743.95</v>
      </c>
      <c r="H663">
        <v>3.9540000000000002</v>
      </c>
      <c r="I663" s="11">
        <v>2.9</v>
      </c>
      <c r="K663" s="9">
        <f t="shared" si="30"/>
        <v>16825.8</v>
      </c>
      <c r="L663" s="12">
        <f t="shared" si="31"/>
        <v>-6115.3080000000018</v>
      </c>
      <c r="M663" s="12">
        <f t="shared" si="32"/>
        <v>-6054.1233000000011</v>
      </c>
      <c r="N663" t="s">
        <v>29</v>
      </c>
      <c r="O663" t="s">
        <v>38</v>
      </c>
      <c r="P663" t="s">
        <v>12</v>
      </c>
      <c r="Q663" t="s">
        <v>27</v>
      </c>
      <c r="R663" t="s">
        <v>28</v>
      </c>
      <c r="S663">
        <v>1</v>
      </c>
      <c r="T663">
        <v>0</v>
      </c>
    </row>
    <row r="664" spans="1:20" x14ac:dyDescent="0.25">
      <c r="A664">
        <v>25059</v>
      </c>
      <c r="B664" s="1">
        <v>37048</v>
      </c>
      <c r="C664" s="1">
        <v>37408</v>
      </c>
      <c r="D664" t="s">
        <v>27</v>
      </c>
      <c r="E664" t="s">
        <v>28</v>
      </c>
      <c r="F664" s="10">
        <v>32927</v>
      </c>
      <c r="G664" s="10">
        <v>32597.55</v>
      </c>
      <c r="H664">
        <v>4.218</v>
      </c>
      <c r="I664" s="11">
        <v>2.9</v>
      </c>
      <c r="K664" s="9">
        <f t="shared" si="30"/>
        <v>95488.3</v>
      </c>
      <c r="L664" s="12">
        <f t="shared" si="31"/>
        <v>-43397.786</v>
      </c>
      <c r="M664" s="12">
        <f t="shared" si="32"/>
        <v>-42963.570899999999</v>
      </c>
      <c r="N664" t="s">
        <v>29</v>
      </c>
      <c r="O664" t="s">
        <v>38</v>
      </c>
      <c r="P664" t="s">
        <v>12</v>
      </c>
      <c r="Q664" t="s">
        <v>27</v>
      </c>
      <c r="R664" t="s">
        <v>28</v>
      </c>
      <c r="S664">
        <v>1</v>
      </c>
      <c r="T664">
        <v>0</v>
      </c>
    </row>
    <row r="665" spans="1:20" x14ac:dyDescent="0.25">
      <c r="A665">
        <v>25069</v>
      </c>
      <c r="B665" s="1">
        <v>37048</v>
      </c>
      <c r="C665" s="1">
        <v>37408</v>
      </c>
      <c r="D665" t="s">
        <v>27</v>
      </c>
      <c r="E665" t="s">
        <v>28</v>
      </c>
      <c r="F665" s="10">
        <v>13444</v>
      </c>
      <c r="G665" s="10">
        <v>13309.49</v>
      </c>
      <c r="H665">
        <v>4.0549999999999997</v>
      </c>
      <c r="I665" s="11">
        <v>2.9</v>
      </c>
      <c r="K665" s="9">
        <f t="shared" si="30"/>
        <v>38987.599999999999</v>
      </c>
      <c r="L665" s="12">
        <f t="shared" si="31"/>
        <v>-15527.819999999998</v>
      </c>
      <c r="M665" s="12">
        <f t="shared" si="32"/>
        <v>-15372.460949999997</v>
      </c>
      <c r="N665" t="s">
        <v>29</v>
      </c>
      <c r="O665" t="s">
        <v>38</v>
      </c>
      <c r="P665" t="s">
        <v>12</v>
      </c>
      <c r="Q665" t="s">
        <v>27</v>
      </c>
      <c r="R665" t="s">
        <v>28</v>
      </c>
      <c r="S665">
        <v>1</v>
      </c>
      <c r="T665">
        <v>0</v>
      </c>
    </row>
    <row r="666" spans="1:20" x14ac:dyDescent="0.25">
      <c r="A666">
        <v>25071</v>
      </c>
      <c r="B666" s="1">
        <v>37048</v>
      </c>
      <c r="C666" s="1">
        <v>37408</v>
      </c>
      <c r="D666" t="s">
        <v>27</v>
      </c>
      <c r="E666" t="s">
        <v>28</v>
      </c>
      <c r="F666" s="10">
        <v>18784</v>
      </c>
      <c r="G666" s="10">
        <v>18596.060000000001</v>
      </c>
      <c r="H666">
        <v>4.5049999999999999</v>
      </c>
      <c r="I666" s="11">
        <v>2.9</v>
      </c>
      <c r="K666" s="9">
        <f t="shared" si="30"/>
        <v>54473.599999999999</v>
      </c>
      <c r="L666" s="12">
        <f t="shared" si="31"/>
        <v>-30148.32</v>
      </c>
      <c r="M666" s="12">
        <f t="shared" si="32"/>
        <v>-29846.676300000003</v>
      </c>
      <c r="N666" t="s">
        <v>29</v>
      </c>
      <c r="O666" t="s">
        <v>38</v>
      </c>
      <c r="P666" t="s">
        <v>12</v>
      </c>
      <c r="Q666" t="s">
        <v>27</v>
      </c>
      <c r="R666" t="s">
        <v>28</v>
      </c>
      <c r="S666">
        <v>1</v>
      </c>
      <c r="T666">
        <v>0</v>
      </c>
    </row>
    <row r="667" spans="1:20" x14ac:dyDescent="0.25">
      <c r="A667">
        <v>25181</v>
      </c>
      <c r="B667" s="1">
        <v>37055</v>
      </c>
      <c r="C667" s="1">
        <v>37408</v>
      </c>
      <c r="D667" t="s">
        <v>27</v>
      </c>
      <c r="E667" t="s">
        <v>28</v>
      </c>
      <c r="F667" s="10">
        <v>9784</v>
      </c>
      <c r="G667" s="10">
        <v>9686.11</v>
      </c>
      <c r="H667">
        <v>4.0650000000000004</v>
      </c>
      <c r="I667" s="11">
        <v>2.9</v>
      </c>
      <c r="K667" s="9">
        <f t="shared" si="30"/>
        <v>28373.599999999999</v>
      </c>
      <c r="L667" s="12">
        <f t="shared" si="31"/>
        <v>-11398.360000000004</v>
      </c>
      <c r="M667" s="12">
        <f t="shared" si="32"/>
        <v>-11284.318150000005</v>
      </c>
      <c r="N667" t="s">
        <v>29</v>
      </c>
      <c r="O667" t="s">
        <v>38</v>
      </c>
      <c r="P667" t="s">
        <v>12</v>
      </c>
      <c r="Q667" t="s">
        <v>27</v>
      </c>
      <c r="R667" t="s">
        <v>28</v>
      </c>
      <c r="S667">
        <v>1</v>
      </c>
      <c r="T667">
        <v>0</v>
      </c>
    </row>
    <row r="668" spans="1:20" x14ac:dyDescent="0.25">
      <c r="A668">
        <v>25182</v>
      </c>
      <c r="B668" s="1">
        <v>37055</v>
      </c>
      <c r="C668" s="1">
        <v>37408</v>
      </c>
      <c r="D668" t="s">
        <v>27</v>
      </c>
      <c r="E668" t="s">
        <v>28</v>
      </c>
      <c r="F668" s="10">
        <v>15400</v>
      </c>
      <c r="G668" s="10">
        <v>15245.91</v>
      </c>
      <c r="H668">
        <v>4.0650000000000004</v>
      </c>
      <c r="I668" s="11">
        <v>2.9</v>
      </c>
      <c r="K668" s="9">
        <f t="shared" si="30"/>
        <v>44660</v>
      </c>
      <c r="L668" s="12">
        <f t="shared" si="31"/>
        <v>-17941.000000000007</v>
      </c>
      <c r="M668" s="12">
        <f t="shared" si="32"/>
        <v>-17761.485150000008</v>
      </c>
      <c r="N668" t="s">
        <v>29</v>
      </c>
      <c r="O668" t="s">
        <v>38</v>
      </c>
      <c r="P668" t="s">
        <v>12</v>
      </c>
      <c r="Q668" t="s">
        <v>27</v>
      </c>
      <c r="R668" t="s">
        <v>28</v>
      </c>
      <c r="S668">
        <v>1</v>
      </c>
      <c r="T668">
        <v>0</v>
      </c>
    </row>
    <row r="669" spans="1:20" x14ac:dyDescent="0.25">
      <c r="A669">
        <v>25183</v>
      </c>
      <c r="B669" s="1">
        <v>37055</v>
      </c>
      <c r="C669" s="1">
        <v>37408</v>
      </c>
      <c r="D669" t="s">
        <v>27</v>
      </c>
      <c r="E669" t="s">
        <v>28</v>
      </c>
      <c r="F669" s="10">
        <v>4310</v>
      </c>
      <c r="G669" s="10">
        <v>4266.88</v>
      </c>
      <c r="H669">
        <v>4.0650000000000004</v>
      </c>
      <c r="I669" s="11">
        <v>2.9</v>
      </c>
      <c r="K669" s="9">
        <f t="shared" si="30"/>
        <v>12499</v>
      </c>
      <c r="L669" s="12">
        <f t="shared" si="31"/>
        <v>-5021.1500000000024</v>
      </c>
      <c r="M669" s="12">
        <f t="shared" si="32"/>
        <v>-4970.9152000000022</v>
      </c>
      <c r="N669" t="s">
        <v>29</v>
      </c>
      <c r="O669" t="s">
        <v>38</v>
      </c>
      <c r="P669" t="s">
        <v>12</v>
      </c>
      <c r="Q669" t="s">
        <v>27</v>
      </c>
      <c r="R669" t="s">
        <v>28</v>
      </c>
      <c r="S669">
        <v>1</v>
      </c>
      <c r="T669">
        <v>0</v>
      </c>
    </row>
    <row r="670" spans="1:20" x14ac:dyDescent="0.25">
      <c r="A670">
        <v>25184</v>
      </c>
      <c r="B670" s="1">
        <v>37055</v>
      </c>
      <c r="C670" s="1">
        <v>37408</v>
      </c>
      <c r="D670" t="s">
        <v>27</v>
      </c>
      <c r="E670" t="s">
        <v>28</v>
      </c>
      <c r="F670" s="10">
        <v>41</v>
      </c>
      <c r="G670" s="10">
        <v>40.590000000000003</v>
      </c>
      <c r="H670">
        <v>4.0650000000000004</v>
      </c>
      <c r="I670" s="11">
        <v>2.9</v>
      </c>
      <c r="K670" s="9">
        <f t="shared" si="30"/>
        <v>118.89999999999999</v>
      </c>
      <c r="L670" s="12">
        <f t="shared" si="31"/>
        <v>-47.765000000000022</v>
      </c>
      <c r="M670" s="12">
        <f t="shared" si="32"/>
        <v>-47.287350000000025</v>
      </c>
      <c r="N670" t="s">
        <v>29</v>
      </c>
      <c r="O670" t="s">
        <v>38</v>
      </c>
      <c r="P670" t="s">
        <v>12</v>
      </c>
      <c r="Q670" t="s">
        <v>27</v>
      </c>
      <c r="R670" t="s">
        <v>28</v>
      </c>
      <c r="S670">
        <v>1</v>
      </c>
      <c r="T670">
        <v>0</v>
      </c>
    </row>
    <row r="671" spans="1:20" x14ac:dyDescent="0.25">
      <c r="A671">
        <v>25185</v>
      </c>
      <c r="B671" s="1">
        <v>37055</v>
      </c>
      <c r="C671" s="1">
        <v>37408</v>
      </c>
      <c r="D671" t="s">
        <v>27</v>
      </c>
      <c r="E671" t="s">
        <v>28</v>
      </c>
      <c r="F671" s="10">
        <v>107</v>
      </c>
      <c r="G671" s="10">
        <v>105.93</v>
      </c>
      <c r="H671">
        <v>4.0650000000000004</v>
      </c>
      <c r="I671" s="11">
        <v>2.9</v>
      </c>
      <c r="K671" s="9">
        <f t="shared" si="30"/>
        <v>310.3</v>
      </c>
      <c r="L671" s="12">
        <f t="shared" si="31"/>
        <v>-124.65500000000006</v>
      </c>
      <c r="M671" s="12">
        <f t="shared" si="32"/>
        <v>-123.40845000000006</v>
      </c>
      <c r="N671" t="s">
        <v>29</v>
      </c>
      <c r="O671" t="s">
        <v>38</v>
      </c>
      <c r="P671" t="s">
        <v>12</v>
      </c>
      <c r="Q671" t="s">
        <v>27</v>
      </c>
      <c r="R671" t="s">
        <v>28</v>
      </c>
      <c r="S671">
        <v>1</v>
      </c>
      <c r="T671">
        <v>0</v>
      </c>
    </row>
    <row r="672" spans="1:20" x14ac:dyDescent="0.25">
      <c r="A672">
        <v>26646</v>
      </c>
      <c r="B672" s="1">
        <v>37081</v>
      </c>
      <c r="C672" s="1">
        <v>37408</v>
      </c>
      <c r="D672" t="s">
        <v>27</v>
      </c>
      <c r="E672" t="s">
        <v>28</v>
      </c>
      <c r="F672" s="10">
        <v>10513</v>
      </c>
      <c r="G672" s="10">
        <v>10407.81</v>
      </c>
      <c r="H672">
        <v>3.6339999999999999</v>
      </c>
      <c r="I672" s="11">
        <v>2.9</v>
      </c>
      <c r="K672" s="9">
        <f t="shared" si="30"/>
        <v>30487.7</v>
      </c>
      <c r="L672" s="12">
        <f t="shared" si="31"/>
        <v>-7716.5419999999995</v>
      </c>
      <c r="M672" s="12">
        <f t="shared" si="32"/>
        <v>-7639.3325399999994</v>
      </c>
      <c r="N672" t="s">
        <v>29</v>
      </c>
      <c r="O672" t="s">
        <v>38</v>
      </c>
      <c r="P672" t="s">
        <v>12</v>
      </c>
      <c r="Q672" t="s">
        <v>27</v>
      </c>
      <c r="R672" t="s">
        <v>28</v>
      </c>
      <c r="S672">
        <v>1</v>
      </c>
      <c r="T672">
        <v>0</v>
      </c>
    </row>
    <row r="673" spans="1:20" x14ac:dyDescent="0.25">
      <c r="A673">
        <v>26703</v>
      </c>
      <c r="B673" s="1">
        <v>37085</v>
      </c>
      <c r="C673" s="1">
        <v>37408</v>
      </c>
      <c r="D673" t="s">
        <v>27</v>
      </c>
      <c r="E673" t="s">
        <v>28</v>
      </c>
      <c r="F673" s="10">
        <v>70000</v>
      </c>
      <c r="G673" s="10">
        <v>69299.61</v>
      </c>
      <c r="H673">
        <v>3.75</v>
      </c>
      <c r="I673" s="11">
        <v>2.9</v>
      </c>
      <c r="K673" s="9">
        <f t="shared" si="30"/>
        <v>203000</v>
      </c>
      <c r="L673" s="12">
        <f t="shared" si="31"/>
        <v>-59500.000000000007</v>
      </c>
      <c r="M673" s="12">
        <f t="shared" si="32"/>
        <v>-58904.668500000007</v>
      </c>
      <c r="N673" t="s">
        <v>29</v>
      </c>
      <c r="O673" t="s">
        <v>38</v>
      </c>
      <c r="P673" t="s">
        <v>12</v>
      </c>
      <c r="Q673" t="s">
        <v>27</v>
      </c>
      <c r="R673" t="s">
        <v>28</v>
      </c>
      <c r="S673">
        <v>1</v>
      </c>
      <c r="T673">
        <v>0</v>
      </c>
    </row>
    <row r="674" spans="1:20" x14ac:dyDescent="0.25">
      <c r="A674">
        <v>26732</v>
      </c>
      <c r="B674" s="1">
        <v>37088</v>
      </c>
      <c r="C674" s="1">
        <v>37408</v>
      </c>
      <c r="D674" t="s">
        <v>27</v>
      </c>
      <c r="E674" t="s">
        <v>28</v>
      </c>
      <c r="F674" s="10">
        <v>33000</v>
      </c>
      <c r="G674" s="10">
        <v>32669.82</v>
      </c>
      <c r="H674">
        <v>3.6549999999999998</v>
      </c>
      <c r="I674" s="11">
        <v>2.9</v>
      </c>
      <c r="K674" s="9">
        <f t="shared" si="30"/>
        <v>95700</v>
      </c>
      <c r="L674" s="12">
        <f t="shared" si="31"/>
        <v>-24914.999999999996</v>
      </c>
      <c r="M674" s="12">
        <f t="shared" si="32"/>
        <v>-24665.714099999997</v>
      </c>
      <c r="N674" t="s">
        <v>29</v>
      </c>
      <c r="O674" t="s">
        <v>38</v>
      </c>
      <c r="P674" t="s">
        <v>12</v>
      </c>
      <c r="Q674" t="s">
        <v>27</v>
      </c>
      <c r="R674" t="s">
        <v>28</v>
      </c>
      <c r="S674">
        <v>1</v>
      </c>
      <c r="T674">
        <v>0</v>
      </c>
    </row>
    <row r="675" spans="1:20" x14ac:dyDescent="0.25">
      <c r="A675">
        <v>26849</v>
      </c>
      <c r="B675" s="1">
        <v>37098</v>
      </c>
      <c r="C675" s="1">
        <v>37408</v>
      </c>
      <c r="D675" t="s">
        <v>27</v>
      </c>
      <c r="E675" t="s">
        <v>28</v>
      </c>
      <c r="F675" s="10">
        <v>21181</v>
      </c>
      <c r="G675" s="10">
        <v>20969.07</v>
      </c>
      <c r="H675">
        <v>3.6429999999999998</v>
      </c>
      <c r="I675" s="11">
        <v>2.9</v>
      </c>
      <c r="K675" s="9">
        <f t="shared" si="30"/>
        <v>61424.9</v>
      </c>
      <c r="L675" s="12">
        <f t="shared" si="31"/>
        <v>-15737.482999999998</v>
      </c>
      <c r="M675" s="12">
        <f t="shared" si="32"/>
        <v>-15580.019009999998</v>
      </c>
      <c r="N675" t="s">
        <v>29</v>
      </c>
      <c r="O675" t="s">
        <v>38</v>
      </c>
      <c r="P675" t="s">
        <v>12</v>
      </c>
      <c r="Q675" t="s">
        <v>27</v>
      </c>
      <c r="R675" t="s">
        <v>28</v>
      </c>
      <c r="S675">
        <v>1</v>
      </c>
      <c r="T675">
        <v>0</v>
      </c>
    </row>
    <row r="676" spans="1:20" x14ac:dyDescent="0.25">
      <c r="A676">
        <v>26851</v>
      </c>
      <c r="B676" s="1">
        <v>37099</v>
      </c>
      <c r="C676" s="1">
        <v>37408</v>
      </c>
      <c r="D676" t="s">
        <v>27</v>
      </c>
      <c r="E676" t="s">
        <v>28</v>
      </c>
      <c r="F676" s="10">
        <v>10000</v>
      </c>
      <c r="G676" s="10">
        <v>9899.94</v>
      </c>
      <c r="H676">
        <v>3.5430000000000001</v>
      </c>
      <c r="I676" s="11">
        <v>2.9</v>
      </c>
      <c r="K676" s="9">
        <f t="shared" si="30"/>
        <v>29000</v>
      </c>
      <c r="L676" s="12">
        <f t="shared" si="31"/>
        <v>-6430.0000000000027</v>
      </c>
      <c r="M676" s="12">
        <f t="shared" si="32"/>
        <v>-6365.6614200000031</v>
      </c>
      <c r="N676" t="s">
        <v>29</v>
      </c>
      <c r="O676" t="s">
        <v>38</v>
      </c>
      <c r="P676" t="s">
        <v>12</v>
      </c>
      <c r="Q676" t="s">
        <v>27</v>
      </c>
      <c r="R676" t="s">
        <v>28</v>
      </c>
      <c r="S676">
        <v>1</v>
      </c>
      <c r="T676">
        <v>0</v>
      </c>
    </row>
    <row r="677" spans="1:20" x14ac:dyDescent="0.25">
      <c r="A677">
        <v>27127</v>
      </c>
      <c r="B677" s="1">
        <v>37118</v>
      </c>
      <c r="C677" s="1">
        <v>37408</v>
      </c>
      <c r="D677" t="s">
        <v>27</v>
      </c>
      <c r="E677" t="s">
        <v>28</v>
      </c>
      <c r="F677" s="10">
        <v>64000</v>
      </c>
      <c r="G677" s="10">
        <v>63359.64</v>
      </c>
      <c r="H677">
        <v>3.556</v>
      </c>
      <c r="I677" s="11">
        <v>2.9</v>
      </c>
      <c r="K677" s="9">
        <f t="shared" si="30"/>
        <v>185600</v>
      </c>
      <c r="L677" s="12">
        <f t="shared" si="31"/>
        <v>-41984.000000000007</v>
      </c>
      <c r="M677" s="12">
        <f t="shared" si="32"/>
        <v>-41563.92384000001</v>
      </c>
      <c r="N677" t="s">
        <v>29</v>
      </c>
      <c r="O677" t="s">
        <v>38</v>
      </c>
      <c r="P677" t="s">
        <v>12</v>
      </c>
      <c r="Q677" t="s">
        <v>27</v>
      </c>
      <c r="R677" t="s">
        <v>28</v>
      </c>
      <c r="S677">
        <v>1</v>
      </c>
      <c r="T677">
        <v>0</v>
      </c>
    </row>
    <row r="678" spans="1:20" x14ac:dyDescent="0.25">
      <c r="A678">
        <v>27131</v>
      </c>
      <c r="B678" s="1">
        <v>37118</v>
      </c>
      <c r="C678" s="1">
        <v>37408</v>
      </c>
      <c r="D678" t="s">
        <v>27</v>
      </c>
      <c r="E678" t="s">
        <v>28</v>
      </c>
      <c r="F678" s="10">
        <v>4396</v>
      </c>
      <c r="G678" s="10">
        <v>4352.0200000000004</v>
      </c>
      <c r="H678">
        <v>3.556</v>
      </c>
      <c r="I678" s="11">
        <v>2.9</v>
      </c>
      <c r="K678" s="9">
        <f t="shared" si="30"/>
        <v>12748.4</v>
      </c>
      <c r="L678" s="12">
        <f t="shared" si="31"/>
        <v>-2883.7760000000007</v>
      </c>
      <c r="M678" s="12">
        <f t="shared" si="32"/>
        <v>-2854.9251200000008</v>
      </c>
      <c r="N678" t="s">
        <v>29</v>
      </c>
      <c r="O678" t="s">
        <v>38</v>
      </c>
      <c r="P678" t="s">
        <v>12</v>
      </c>
      <c r="Q678" t="s">
        <v>27</v>
      </c>
      <c r="R678" t="s">
        <v>28</v>
      </c>
      <c r="S678">
        <v>1</v>
      </c>
      <c r="T678">
        <v>0</v>
      </c>
    </row>
    <row r="679" spans="1:20" x14ac:dyDescent="0.25">
      <c r="A679">
        <v>28058</v>
      </c>
      <c r="B679" s="1">
        <v>37144</v>
      </c>
      <c r="C679" s="1">
        <v>37408</v>
      </c>
      <c r="D679" t="s">
        <v>27</v>
      </c>
      <c r="E679" t="s">
        <v>28</v>
      </c>
      <c r="F679" s="10">
        <v>42585</v>
      </c>
      <c r="G679" s="10">
        <v>42158.91</v>
      </c>
      <c r="H679">
        <v>3.6501000000000001</v>
      </c>
      <c r="I679" s="11">
        <v>2.9</v>
      </c>
      <c r="K679" s="9">
        <f t="shared" si="30"/>
        <v>123496.5</v>
      </c>
      <c r="L679" s="12">
        <f t="shared" si="31"/>
        <v>-31943.008500000007</v>
      </c>
      <c r="M679" s="12">
        <f t="shared" si="32"/>
        <v>-31623.39839100001</v>
      </c>
      <c r="N679" t="s">
        <v>29</v>
      </c>
      <c r="O679" t="s">
        <v>38</v>
      </c>
      <c r="P679" t="s">
        <v>12</v>
      </c>
      <c r="Q679" t="s">
        <v>27</v>
      </c>
      <c r="R679" t="s">
        <v>28</v>
      </c>
      <c r="S679">
        <v>1</v>
      </c>
      <c r="T679">
        <v>0</v>
      </c>
    </row>
    <row r="680" spans="1:20" x14ac:dyDescent="0.25">
      <c r="A680">
        <v>28098</v>
      </c>
      <c r="B680" s="1">
        <v>37152</v>
      </c>
      <c r="C680" s="1">
        <v>37408</v>
      </c>
      <c r="D680" t="s">
        <v>27</v>
      </c>
      <c r="E680" t="s">
        <v>28</v>
      </c>
      <c r="F680" s="10">
        <v>3700</v>
      </c>
      <c r="G680" s="10">
        <v>3662.98</v>
      </c>
      <c r="H680">
        <v>2.99</v>
      </c>
      <c r="I680" s="11">
        <v>2.9</v>
      </c>
      <c r="K680" s="9">
        <f t="shared" si="30"/>
        <v>10730</v>
      </c>
      <c r="L680" s="12">
        <f t="shared" si="31"/>
        <v>-333.00000000000114</v>
      </c>
      <c r="M680" s="12">
        <f t="shared" si="32"/>
        <v>-329.66820000000109</v>
      </c>
      <c r="N680" t="s">
        <v>29</v>
      </c>
      <c r="O680" t="s">
        <v>38</v>
      </c>
      <c r="P680" t="s">
        <v>12</v>
      </c>
      <c r="Q680" t="s">
        <v>27</v>
      </c>
      <c r="R680" t="s">
        <v>28</v>
      </c>
      <c r="S680">
        <v>1</v>
      </c>
      <c r="T680">
        <v>0</v>
      </c>
    </row>
    <row r="681" spans="1:20" x14ac:dyDescent="0.25">
      <c r="A681">
        <v>28099</v>
      </c>
      <c r="B681" s="1">
        <v>37152</v>
      </c>
      <c r="C681" s="1">
        <v>37408</v>
      </c>
      <c r="D681" t="s">
        <v>27</v>
      </c>
      <c r="E681" t="s">
        <v>28</v>
      </c>
      <c r="F681" s="10">
        <v>22074</v>
      </c>
      <c r="G681" s="10">
        <v>21853.14</v>
      </c>
      <c r="H681">
        <v>2.99</v>
      </c>
      <c r="I681" s="11">
        <v>2.9</v>
      </c>
      <c r="K681" s="9">
        <f t="shared" si="30"/>
        <v>64014.6</v>
      </c>
      <c r="L681" s="12">
        <f t="shared" si="31"/>
        <v>-1986.6600000000067</v>
      </c>
      <c r="M681" s="12">
        <f t="shared" si="32"/>
        <v>-1966.7826000000066</v>
      </c>
      <c r="N681" t="s">
        <v>29</v>
      </c>
      <c r="O681" t="s">
        <v>38</v>
      </c>
      <c r="P681" t="s">
        <v>12</v>
      </c>
      <c r="Q681" t="s">
        <v>27</v>
      </c>
      <c r="R681" t="s">
        <v>28</v>
      </c>
      <c r="S681">
        <v>1</v>
      </c>
      <c r="T681">
        <v>0</v>
      </c>
    </row>
    <row r="682" spans="1:20" x14ac:dyDescent="0.25">
      <c r="A682">
        <v>28100</v>
      </c>
      <c r="B682" s="1">
        <v>37152</v>
      </c>
      <c r="C682" s="1">
        <v>37408</v>
      </c>
      <c r="D682" t="s">
        <v>27</v>
      </c>
      <c r="E682" t="s">
        <v>28</v>
      </c>
      <c r="F682" s="10">
        <v>800</v>
      </c>
      <c r="G682" s="10">
        <v>792</v>
      </c>
      <c r="H682">
        <v>2.99</v>
      </c>
      <c r="I682" s="11">
        <v>2.9</v>
      </c>
      <c r="K682" s="9">
        <f t="shared" si="30"/>
        <v>2320</v>
      </c>
      <c r="L682" s="12">
        <f t="shared" si="31"/>
        <v>-72.000000000000242</v>
      </c>
      <c r="M682" s="12">
        <f t="shared" si="32"/>
        <v>-71.280000000000243</v>
      </c>
      <c r="N682" t="s">
        <v>29</v>
      </c>
      <c r="O682" t="s">
        <v>38</v>
      </c>
      <c r="P682" t="s">
        <v>12</v>
      </c>
      <c r="Q682" t="s">
        <v>27</v>
      </c>
      <c r="R682" t="s">
        <v>28</v>
      </c>
      <c r="S682">
        <v>1</v>
      </c>
      <c r="T682">
        <v>0</v>
      </c>
    </row>
    <row r="683" spans="1:20" x14ac:dyDescent="0.25">
      <c r="A683">
        <v>28112</v>
      </c>
      <c r="B683" s="1">
        <v>37152</v>
      </c>
      <c r="C683" s="1">
        <v>37408</v>
      </c>
      <c r="D683" t="s">
        <v>27</v>
      </c>
      <c r="E683" t="s">
        <v>28</v>
      </c>
      <c r="F683" s="10">
        <v>82352</v>
      </c>
      <c r="G683" s="10">
        <v>81528.02</v>
      </c>
      <c r="H683">
        <v>3.613</v>
      </c>
      <c r="I683" s="11">
        <v>2.9</v>
      </c>
      <c r="K683" s="9">
        <f t="shared" si="30"/>
        <v>238820.8</v>
      </c>
      <c r="L683" s="12">
        <f t="shared" si="31"/>
        <v>-58716.97600000001</v>
      </c>
      <c r="M683" s="12">
        <f t="shared" si="32"/>
        <v>-58129.478260000011</v>
      </c>
      <c r="N683" t="s">
        <v>29</v>
      </c>
      <c r="O683" t="s">
        <v>38</v>
      </c>
      <c r="P683" t="s">
        <v>12</v>
      </c>
      <c r="Q683" t="s">
        <v>27</v>
      </c>
      <c r="R683" t="s">
        <v>28</v>
      </c>
      <c r="S683">
        <v>1</v>
      </c>
      <c r="T683">
        <v>0</v>
      </c>
    </row>
    <row r="684" spans="1:20" x14ac:dyDescent="0.25">
      <c r="A684">
        <v>28115</v>
      </c>
      <c r="B684" s="1">
        <v>37152</v>
      </c>
      <c r="C684" s="1">
        <v>37408</v>
      </c>
      <c r="D684" t="s">
        <v>27</v>
      </c>
      <c r="E684" t="s">
        <v>28</v>
      </c>
      <c r="F684" s="10">
        <v>24748</v>
      </c>
      <c r="G684" s="10">
        <v>24500.38</v>
      </c>
      <c r="H684">
        <v>3.613</v>
      </c>
      <c r="I684" s="11">
        <v>2.9</v>
      </c>
      <c r="K684" s="9">
        <f t="shared" si="30"/>
        <v>71769.2</v>
      </c>
      <c r="L684" s="12">
        <f t="shared" si="31"/>
        <v>-17645.324000000001</v>
      </c>
      <c r="M684" s="12">
        <f t="shared" si="32"/>
        <v>-17468.770940000002</v>
      </c>
      <c r="N684" t="s">
        <v>29</v>
      </c>
      <c r="O684" t="s">
        <v>38</v>
      </c>
      <c r="P684" t="s">
        <v>12</v>
      </c>
      <c r="Q684" t="s">
        <v>27</v>
      </c>
      <c r="R684" t="s">
        <v>28</v>
      </c>
      <c r="S684">
        <v>1</v>
      </c>
      <c r="T684">
        <v>0</v>
      </c>
    </row>
    <row r="685" spans="1:20" x14ac:dyDescent="0.25">
      <c r="A685">
        <v>28116</v>
      </c>
      <c r="B685" s="1">
        <v>37152</v>
      </c>
      <c r="C685" s="1">
        <v>37408</v>
      </c>
      <c r="D685" t="s">
        <v>27</v>
      </c>
      <c r="E685" t="s">
        <v>28</v>
      </c>
      <c r="F685" s="10">
        <v>1589</v>
      </c>
      <c r="G685" s="10">
        <v>1573.1</v>
      </c>
      <c r="H685">
        <v>3.613</v>
      </c>
      <c r="I685" s="11">
        <v>2.9</v>
      </c>
      <c r="K685" s="9">
        <f t="shared" si="30"/>
        <v>4608.0999999999995</v>
      </c>
      <c r="L685" s="12">
        <f t="shared" si="31"/>
        <v>-1132.9570000000001</v>
      </c>
      <c r="M685" s="12">
        <f t="shared" si="32"/>
        <v>-1121.6203</v>
      </c>
      <c r="N685" t="s">
        <v>29</v>
      </c>
      <c r="O685" t="s">
        <v>38</v>
      </c>
      <c r="P685" t="s">
        <v>12</v>
      </c>
      <c r="Q685" t="s">
        <v>27</v>
      </c>
      <c r="R685" t="s">
        <v>28</v>
      </c>
      <c r="S685">
        <v>1</v>
      </c>
      <c r="T685">
        <v>0</v>
      </c>
    </row>
    <row r="686" spans="1:20" x14ac:dyDescent="0.25">
      <c r="A686">
        <v>28134</v>
      </c>
      <c r="B686" s="1">
        <v>37153</v>
      </c>
      <c r="C686" s="1">
        <v>37408</v>
      </c>
      <c r="D686" t="s">
        <v>27</v>
      </c>
      <c r="E686" t="s">
        <v>28</v>
      </c>
      <c r="F686" s="10">
        <v>20543</v>
      </c>
      <c r="G686" s="10">
        <v>20337.46</v>
      </c>
      <c r="H686">
        <v>3.456</v>
      </c>
      <c r="I686" s="11">
        <v>2.9</v>
      </c>
      <c r="K686" s="9">
        <f t="shared" si="30"/>
        <v>59574.7</v>
      </c>
      <c r="L686" s="12">
        <f t="shared" si="31"/>
        <v>-11421.908000000001</v>
      </c>
      <c r="M686" s="12">
        <f t="shared" si="32"/>
        <v>-11307.627760000001</v>
      </c>
      <c r="N686" t="s">
        <v>29</v>
      </c>
      <c r="O686" t="s">
        <v>38</v>
      </c>
      <c r="P686" t="s">
        <v>12</v>
      </c>
      <c r="Q686" t="s">
        <v>27</v>
      </c>
      <c r="R686" t="s">
        <v>28</v>
      </c>
      <c r="S686">
        <v>1</v>
      </c>
      <c r="T686">
        <v>0</v>
      </c>
    </row>
    <row r="687" spans="1:20" x14ac:dyDescent="0.25">
      <c r="A687">
        <v>28136</v>
      </c>
      <c r="B687" s="1">
        <v>37153</v>
      </c>
      <c r="C687" s="1">
        <v>37408</v>
      </c>
      <c r="D687" t="s">
        <v>27</v>
      </c>
      <c r="E687" t="s">
        <v>28</v>
      </c>
      <c r="F687" s="10">
        <v>77123</v>
      </c>
      <c r="G687" s="10">
        <v>76351.34</v>
      </c>
      <c r="H687">
        <v>3.105</v>
      </c>
      <c r="I687" s="11">
        <v>2.9</v>
      </c>
      <c r="K687" s="9">
        <f t="shared" si="30"/>
        <v>223656.69999999998</v>
      </c>
      <c r="L687" s="12">
        <f t="shared" si="31"/>
        <v>-15810.215000000006</v>
      </c>
      <c r="M687" s="12">
        <f t="shared" si="32"/>
        <v>-15652.024700000005</v>
      </c>
      <c r="N687" t="s">
        <v>29</v>
      </c>
      <c r="O687" t="s">
        <v>38</v>
      </c>
      <c r="P687" t="s">
        <v>12</v>
      </c>
      <c r="Q687" t="s">
        <v>27</v>
      </c>
      <c r="R687" t="s">
        <v>28</v>
      </c>
      <c r="S687">
        <v>1</v>
      </c>
      <c r="T687">
        <v>0</v>
      </c>
    </row>
    <row r="688" spans="1:20" x14ac:dyDescent="0.25">
      <c r="A688">
        <v>28141</v>
      </c>
      <c r="B688" s="1">
        <v>37153</v>
      </c>
      <c r="C688" s="1">
        <v>37408</v>
      </c>
      <c r="D688" t="s">
        <v>27</v>
      </c>
      <c r="E688" t="s">
        <v>28</v>
      </c>
      <c r="F688" s="10">
        <v>6431</v>
      </c>
      <c r="G688" s="10">
        <v>6366.65</v>
      </c>
      <c r="H688">
        <v>3.105</v>
      </c>
      <c r="I688" s="11">
        <v>2.9</v>
      </c>
      <c r="K688" s="9">
        <f t="shared" si="30"/>
        <v>18649.899999999998</v>
      </c>
      <c r="L688" s="12">
        <f t="shared" si="31"/>
        <v>-1318.3550000000005</v>
      </c>
      <c r="M688" s="12">
        <f t="shared" si="32"/>
        <v>-1305.1632500000003</v>
      </c>
      <c r="N688" t="s">
        <v>29</v>
      </c>
      <c r="O688" t="s">
        <v>38</v>
      </c>
      <c r="P688" t="s">
        <v>12</v>
      </c>
      <c r="Q688" t="s">
        <v>27</v>
      </c>
      <c r="R688" t="s">
        <v>28</v>
      </c>
      <c r="S688">
        <v>1</v>
      </c>
      <c r="T688">
        <v>0</v>
      </c>
    </row>
    <row r="689" spans="1:20" x14ac:dyDescent="0.25">
      <c r="A689">
        <v>28143</v>
      </c>
      <c r="B689" s="1">
        <v>37153</v>
      </c>
      <c r="C689" s="1">
        <v>37408</v>
      </c>
      <c r="D689" t="s">
        <v>27</v>
      </c>
      <c r="E689" t="s">
        <v>28</v>
      </c>
      <c r="F689" s="10">
        <v>4633</v>
      </c>
      <c r="G689" s="10">
        <v>4586.6400000000003</v>
      </c>
      <c r="H689">
        <v>3.105</v>
      </c>
      <c r="I689" s="11">
        <v>2.9</v>
      </c>
      <c r="K689" s="9">
        <f t="shared" si="30"/>
        <v>13435.699999999999</v>
      </c>
      <c r="L689" s="12">
        <f t="shared" si="31"/>
        <v>-949.76500000000033</v>
      </c>
      <c r="M689" s="12">
        <f t="shared" si="32"/>
        <v>-940.26120000000037</v>
      </c>
      <c r="N689" t="s">
        <v>29</v>
      </c>
      <c r="O689" t="s">
        <v>38</v>
      </c>
      <c r="P689" t="s">
        <v>12</v>
      </c>
      <c r="Q689" t="s">
        <v>27</v>
      </c>
      <c r="R689" t="s">
        <v>28</v>
      </c>
      <c r="S689">
        <v>1</v>
      </c>
      <c r="T689">
        <v>0</v>
      </c>
    </row>
    <row r="690" spans="1:20" x14ac:dyDescent="0.25">
      <c r="A690">
        <v>28144</v>
      </c>
      <c r="B690" s="1">
        <v>37153</v>
      </c>
      <c r="C690" s="1">
        <v>37408</v>
      </c>
      <c r="D690" t="s">
        <v>27</v>
      </c>
      <c r="E690" t="s">
        <v>28</v>
      </c>
      <c r="F690" s="10">
        <v>538</v>
      </c>
      <c r="G690" s="10">
        <v>532.62</v>
      </c>
      <c r="H690">
        <v>3.105</v>
      </c>
      <c r="I690" s="11">
        <v>2.9</v>
      </c>
      <c r="K690" s="9">
        <f t="shared" si="30"/>
        <v>1560.2</v>
      </c>
      <c r="L690" s="12">
        <f t="shared" si="31"/>
        <v>-110.29000000000003</v>
      </c>
      <c r="M690" s="12">
        <f t="shared" si="32"/>
        <v>-109.18710000000004</v>
      </c>
      <c r="N690" t="s">
        <v>29</v>
      </c>
      <c r="O690" t="s">
        <v>38</v>
      </c>
      <c r="P690" t="s">
        <v>12</v>
      </c>
      <c r="Q690" t="s">
        <v>27</v>
      </c>
      <c r="R690" t="s">
        <v>28</v>
      </c>
      <c r="S690">
        <v>1</v>
      </c>
      <c r="T690">
        <v>0</v>
      </c>
    </row>
    <row r="691" spans="1:20" x14ac:dyDescent="0.25">
      <c r="A691">
        <v>28333</v>
      </c>
      <c r="B691" s="1">
        <v>37161</v>
      </c>
      <c r="C691" s="1">
        <v>37408</v>
      </c>
      <c r="D691" t="s">
        <v>27</v>
      </c>
      <c r="E691" t="s">
        <v>28</v>
      </c>
      <c r="F691" s="10">
        <v>56173</v>
      </c>
      <c r="G691" s="10">
        <v>55610.96</v>
      </c>
      <c r="H691">
        <v>2.8679999999999999</v>
      </c>
      <c r="I691" s="11">
        <v>2.9</v>
      </c>
      <c r="K691" s="9">
        <f t="shared" si="30"/>
        <v>162901.69999999998</v>
      </c>
      <c r="L691" s="12">
        <f t="shared" si="31"/>
        <v>1797.5360000000016</v>
      </c>
      <c r="M691" s="12">
        <f t="shared" si="32"/>
        <v>1779.5507200000015</v>
      </c>
      <c r="N691" t="s">
        <v>29</v>
      </c>
      <c r="O691" t="s">
        <v>38</v>
      </c>
      <c r="P691" t="s">
        <v>12</v>
      </c>
      <c r="Q691" t="s">
        <v>27</v>
      </c>
      <c r="R691" t="s">
        <v>28</v>
      </c>
      <c r="S691">
        <v>1</v>
      </c>
      <c r="T691">
        <v>0</v>
      </c>
    </row>
    <row r="692" spans="1:20" x14ac:dyDescent="0.25">
      <c r="A692">
        <v>28334</v>
      </c>
      <c r="B692" s="1">
        <v>37161</v>
      </c>
      <c r="C692" s="1">
        <v>37408</v>
      </c>
      <c r="D692" t="s">
        <v>27</v>
      </c>
      <c r="E692" t="s">
        <v>28</v>
      </c>
      <c r="F692" s="10">
        <v>5990</v>
      </c>
      <c r="G692" s="10">
        <v>5930.07</v>
      </c>
      <c r="H692">
        <v>2.8679999999999999</v>
      </c>
      <c r="I692" s="11">
        <v>2.9</v>
      </c>
      <c r="K692" s="9">
        <f t="shared" si="30"/>
        <v>17371</v>
      </c>
      <c r="L692" s="12">
        <f t="shared" si="31"/>
        <v>191.68000000000018</v>
      </c>
      <c r="M692" s="12">
        <f t="shared" si="32"/>
        <v>189.76224000000016</v>
      </c>
      <c r="N692" t="s">
        <v>29</v>
      </c>
      <c r="O692" t="s">
        <v>38</v>
      </c>
      <c r="P692" t="s">
        <v>12</v>
      </c>
      <c r="Q692" t="s">
        <v>27</v>
      </c>
      <c r="R692" t="s">
        <v>28</v>
      </c>
      <c r="S692">
        <v>1</v>
      </c>
      <c r="T692">
        <v>0</v>
      </c>
    </row>
    <row r="693" spans="1:20" x14ac:dyDescent="0.25">
      <c r="A693">
        <v>25098</v>
      </c>
      <c r="B693" s="1">
        <v>37049</v>
      </c>
      <c r="C693" s="1">
        <v>37438</v>
      </c>
      <c r="D693" t="s">
        <v>36</v>
      </c>
      <c r="E693" t="s">
        <v>28</v>
      </c>
      <c r="F693" s="10">
        <v>85564</v>
      </c>
      <c r="G693" s="10">
        <v>84554.14</v>
      </c>
      <c r="H693">
        <v>0.26500000000000001</v>
      </c>
      <c r="I693" s="11">
        <v>0.16</v>
      </c>
      <c r="K693" s="9">
        <f t="shared" si="30"/>
        <v>13690.24</v>
      </c>
      <c r="L693" s="12">
        <f t="shared" si="31"/>
        <v>-8984.2200000000012</v>
      </c>
      <c r="M693" s="12">
        <f t="shared" si="32"/>
        <v>-8878.1847000000016</v>
      </c>
      <c r="N693" t="s">
        <v>37</v>
      </c>
      <c r="O693" t="s">
        <v>38</v>
      </c>
      <c r="P693" t="s">
        <v>27</v>
      </c>
      <c r="Q693" t="s">
        <v>39</v>
      </c>
      <c r="R693" t="s">
        <v>28</v>
      </c>
      <c r="S693">
        <v>1</v>
      </c>
      <c r="T693">
        <v>0</v>
      </c>
    </row>
    <row r="694" spans="1:20" x14ac:dyDescent="0.25">
      <c r="A694">
        <v>25442</v>
      </c>
      <c r="B694" s="1">
        <v>37071</v>
      </c>
      <c r="C694" s="1">
        <v>37438</v>
      </c>
      <c r="D694" t="s">
        <v>36</v>
      </c>
      <c r="E694" t="s">
        <v>28</v>
      </c>
      <c r="F694" s="10">
        <v>91928</v>
      </c>
      <c r="G694" s="10">
        <v>90843.03</v>
      </c>
      <c r="H694">
        <v>0.18</v>
      </c>
      <c r="I694" s="11">
        <v>0.16</v>
      </c>
      <c r="K694" s="9">
        <f t="shared" si="30"/>
        <v>14708.48</v>
      </c>
      <c r="L694" s="12">
        <f t="shared" si="31"/>
        <v>-1838.559999999999</v>
      </c>
      <c r="M694" s="12">
        <f t="shared" si="32"/>
        <v>-1816.8605999999991</v>
      </c>
      <c r="N694" t="s">
        <v>37</v>
      </c>
      <c r="O694" t="s">
        <v>38</v>
      </c>
      <c r="P694" t="s">
        <v>27</v>
      </c>
      <c r="Q694" t="s">
        <v>39</v>
      </c>
      <c r="R694" t="s">
        <v>28</v>
      </c>
      <c r="S694">
        <v>1</v>
      </c>
      <c r="T694">
        <v>0</v>
      </c>
    </row>
    <row r="695" spans="1:20" x14ac:dyDescent="0.25">
      <c r="A695">
        <v>20890</v>
      </c>
      <c r="B695" s="1">
        <v>36836</v>
      </c>
      <c r="C695" s="1">
        <v>37438</v>
      </c>
      <c r="D695" t="s">
        <v>42</v>
      </c>
      <c r="E695" t="s">
        <v>28</v>
      </c>
      <c r="F695" s="10">
        <v>89</v>
      </c>
      <c r="G695" s="10">
        <v>87.95</v>
      </c>
      <c r="H695">
        <v>-2.5000000000000001E-2</v>
      </c>
      <c r="I695" s="11">
        <v>-1.4999999999999999E-2</v>
      </c>
      <c r="K695" s="9">
        <f t="shared" si="30"/>
        <v>-1.335</v>
      </c>
      <c r="L695" s="12">
        <f t="shared" si="31"/>
        <v>0.89000000000000012</v>
      </c>
      <c r="M695" s="12">
        <f t="shared" si="32"/>
        <v>0.87950000000000017</v>
      </c>
      <c r="N695" t="s">
        <v>37</v>
      </c>
      <c r="O695" t="s">
        <v>38</v>
      </c>
      <c r="P695" t="s">
        <v>27</v>
      </c>
      <c r="Q695" t="s">
        <v>43</v>
      </c>
      <c r="R695" t="s">
        <v>28</v>
      </c>
      <c r="S695">
        <v>1</v>
      </c>
      <c r="T695">
        <v>0</v>
      </c>
    </row>
    <row r="696" spans="1:20" x14ac:dyDescent="0.25">
      <c r="A696">
        <v>27284</v>
      </c>
      <c r="B696" s="1">
        <v>37123</v>
      </c>
      <c r="C696" s="1">
        <v>37438</v>
      </c>
      <c r="D696" t="s">
        <v>42</v>
      </c>
      <c r="E696" t="s">
        <v>28</v>
      </c>
      <c r="F696" s="10">
        <v>178908</v>
      </c>
      <c r="G696" s="10">
        <v>176796.45</v>
      </c>
      <c r="H696">
        <v>-1.2500000000000001E-2</v>
      </c>
      <c r="I696" s="11">
        <v>-1.4999999999999999E-2</v>
      </c>
      <c r="K696" s="9">
        <f t="shared" si="30"/>
        <v>-2683.62</v>
      </c>
      <c r="L696" s="12">
        <f t="shared" si="31"/>
        <v>-447.26999999999975</v>
      </c>
      <c r="M696" s="12">
        <f t="shared" si="32"/>
        <v>-441.99112499999978</v>
      </c>
      <c r="N696" t="s">
        <v>37</v>
      </c>
      <c r="O696" t="s">
        <v>38</v>
      </c>
      <c r="P696" t="s">
        <v>27</v>
      </c>
      <c r="Q696" t="s">
        <v>43</v>
      </c>
      <c r="R696" t="s">
        <v>28</v>
      </c>
      <c r="S696">
        <v>1</v>
      </c>
      <c r="T696">
        <v>0</v>
      </c>
    </row>
    <row r="697" spans="1:20" x14ac:dyDescent="0.25">
      <c r="A697">
        <v>9941</v>
      </c>
      <c r="B697" s="1">
        <v>36714</v>
      </c>
      <c r="C697" s="1">
        <v>37438</v>
      </c>
      <c r="D697" t="s">
        <v>44</v>
      </c>
      <c r="E697" t="s">
        <v>28</v>
      </c>
      <c r="F697" s="10">
        <v>-3968</v>
      </c>
      <c r="G697" s="10">
        <v>-3921.17</v>
      </c>
      <c r="H697">
        <v>-3.5000000000000003E-2</v>
      </c>
      <c r="I697" s="11">
        <v>-0.05</v>
      </c>
      <c r="K697" s="9">
        <f t="shared" si="30"/>
        <v>198.4</v>
      </c>
      <c r="L697" s="12">
        <f t="shared" si="31"/>
        <v>59.519999999999996</v>
      </c>
      <c r="M697" s="12">
        <f t="shared" si="32"/>
        <v>58.817549999999997</v>
      </c>
      <c r="N697" t="s">
        <v>37</v>
      </c>
      <c r="O697" t="s">
        <v>38</v>
      </c>
      <c r="P697" t="s">
        <v>27</v>
      </c>
      <c r="Q697" t="s">
        <v>45</v>
      </c>
      <c r="R697" t="s">
        <v>28</v>
      </c>
      <c r="S697">
        <v>0</v>
      </c>
      <c r="T697">
        <v>0</v>
      </c>
    </row>
    <row r="698" spans="1:20" x14ac:dyDescent="0.25">
      <c r="A698">
        <v>9952</v>
      </c>
      <c r="B698" s="1">
        <v>36714</v>
      </c>
      <c r="C698" s="1">
        <v>37438</v>
      </c>
      <c r="D698" t="s">
        <v>46</v>
      </c>
      <c r="E698" t="s">
        <v>28</v>
      </c>
      <c r="F698" s="10">
        <v>3596</v>
      </c>
      <c r="G698" s="10">
        <v>3553.56</v>
      </c>
      <c r="H698">
        <v>-0.03</v>
      </c>
      <c r="I698" s="11">
        <v>0.34</v>
      </c>
      <c r="K698" s="9">
        <f t="shared" si="30"/>
        <v>1222.6400000000001</v>
      </c>
      <c r="L698" s="12">
        <f t="shared" si="31"/>
        <v>1330.52</v>
      </c>
      <c r="M698" s="12">
        <f t="shared" si="32"/>
        <v>1314.8172</v>
      </c>
      <c r="N698" t="s">
        <v>37</v>
      </c>
      <c r="O698" t="s">
        <v>38</v>
      </c>
      <c r="P698" t="s">
        <v>27</v>
      </c>
      <c r="Q698" t="s">
        <v>47</v>
      </c>
      <c r="R698" t="s">
        <v>28</v>
      </c>
      <c r="S698">
        <v>1</v>
      </c>
      <c r="T698">
        <v>0</v>
      </c>
    </row>
    <row r="699" spans="1:20" x14ac:dyDescent="0.25">
      <c r="A699">
        <v>27285</v>
      </c>
      <c r="B699" s="1">
        <v>37123</v>
      </c>
      <c r="C699" s="1">
        <v>37438</v>
      </c>
      <c r="D699" t="s">
        <v>48</v>
      </c>
      <c r="E699" t="s">
        <v>28</v>
      </c>
      <c r="F699" s="10">
        <v>46695</v>
      </c>
      <c r="G699" s="10">
        <v>46143.89</v>
      </c>
      <c r="H699">
        <v>7.2499999999999995E-2</v>
      </c>
      <c r="I699" s="11">
        <v>4.4999999999999998E-2</v>
      </c>
      <c r="K699" s="9">
        <f t="shared" si="30"/>
        <v>2101.2750000000001</v>
      </c>
      <c r="L699" s="12">
        <f t="shared" si="31"/>
        <v>-1284.1125</v>
      </c>
      <c r="M699" s="12">
        <f t="shared" si="32"/>
        <v>-1268.9569749999998</v>
      </c>
      <c r="N699" t="s">
        <v>37</v>
      </c>
      <c r="O699" t="s">
        <v>38</v>
      </c>
      <c r="P699" t="s">
        <v>27</v>
      </c>
      <c r="Q699" t="s">
        <v>49</v>
      </c>
      <c r="R699" t="s">
        <v>28</v>
      </c>
      <c r="S699">
        <v>1</v>
      </c>
      <c r="T699">
        <v>0</v>
      </c>
    </row>
    <row r="700" spans="1:20" x14ac:dyDescent="0.25">
      <c r="A700">
        <v>22124</v>
      </c>
      <c r="B700" s="1">
        <v>36908</v>
      </c>
      <c r="C700" s="1">
        <v>37438</v>
      </c>
      <c r="D700" t="s">
        <v>27</v>
      </c>
      <c r="E700" t="s">
        <v>28</v>
      </c>
      <c r="F700" s="10">
        <v>-120000</v>
      </c>
      <c r="G700" s="10">
        <v>-118583.71</v>
      </c>
      <c r="H700">
        <v>4.5599999999999996</v>
      </c>
      <c r="I700" s="11">
        <v>2.85</v>
      </c>
      <c r="K700" s="9">
        <f t="shared" si="30"/>
        <v>-342000</v>
      </c>
      <c r="L700" s="12">
        <f t="shared" si="31"/>
        <v>205199.99999999994</v>
      </c>
      <c r="M700" s="12">
        <f t="shared" si="32"/>
        <v>202778.14409999995</v>
      </c>
      <c r="N700" t="s">
        <v>29</v>
      </c>
      <c r="O700" t="s">
        <v>38</v>
      </c>
      <c r="P700" t="s">
        <v>12</v>
      </c>
      <c r="Q700" t="s">
        <v>27</v>
      </c>
      <c r="R700" t="s">
        <v>28</v>
      </c>
      <c r="S700">
        <v>0</v>
      </c>
      <c r="T700">
        <v>0</v>
      </c>
    </row>
    <row r="701" spans="1:20" x14ac:dyDescent="0.25">
      <c r="A701">
        <v>24215</v>
      </c>
      <c r="B701" s="1">
        <v>36999</v>
      </c>
      <c r="C701" s="1">
        <v>37438</v>
      </c>
      <c r="D701" t="s">
        <v>27</v>
      </c>
      <c r="E701" t="s">
        <v>28</v>
      </c>
      <c r="F701" s="10">
        <v>-25245</v>
      </c>
      <c r="G701" s="10">
        <v>-24947.05</v>
      </c>
      <c r="H701">
        <v>4.5819999999999999</v>
      </c>
      <c r="I701" s="11">
        <v>2.85</v>
      </c>
      <c r="K701" s="9">
        <f t="shared" si="30"/>
        <v>-71948.25</v>
      </c>
      <c r="L701" s="12">
        <f t="shared" si="31"/>
        <v>43724.34</v>
      </c>
      <c r="M701" s="12">
        <f t="shared" si="32"/>
        <v>43208.290599999993</v>
      </c>
      <c r="N701" t="s">
        <v>29</v>
      </c>
      <c r="O701" t="s">
        <v>38</v>
      </c>
      <c r="P701" t="s">
        <v>12</v>
      </c>
      <c r="Q701" t="s">
        <v>27</v>
      </c>
      <c r="R701" t="s">
        <v>28</v>
      </c>
      <c r="S701">
        <v>0</v>
      </c>
      <c r="T701">
        <v>0</v>
      </c>
    </row>
    <row r="702" spans="1:20" x14ac:dyDescent="0.25">
      <c r="A702">
        <v>25042</v>
      </c>
      <c r="B702" s="1">
        <v>37047</v>
      </c>
      <c r="C702" s="1">
        <v>37438</v>
      </c>
      <c r="D702" t="s">
        <v>27</v>
      </c>
      <c r="E702" t="s">
        <v>28</v>
      </c>
      <c r="F702" s="10">
        <v>-16720</v>
      </c>
      <c r="G702" s="10">
        <v>-16522.66</v>
      </c>
      <c r="H702">
        <v>4.5439999999999996</v>
      </c>
      <c r="I702" s="11">
        <v>2.85</v>
      </c>
      <c r="K702" s="9">
        <f t="shared" si="30"/>
        <v>-47652</v>
      </c>
      <c r="L702" s="12">
        <f t="shared" si="31"/>
        <v>28323.679999999993</v>
      </c>
      <c r="M702" s="12">
        <f t="shared" si="32"/>
        <v>27989.38603999999</v>
      </c>
      <c r="N702" t="s">
        <v>29</v>
      </c>
      <c r="O702" t="s">
        <v>38</v>
      </c>
      <c r="P702" t="s">
        <v>12</v>
      </c>
      <c r="Q702" t="s">
        <v>27</v>
      </c>
      <c r="R702" t="s">
        <v>28</v>
      </c>
      <c r="S702">
        <v>0</v>
      </c>
      <c r="T702">
        <v>0</v>
      </c>
    </row>
    <row r="703" spans="1:20" x14ac:dyDescent="0.25">
      <c r="A703">
        <v>25057</v>
      </c>
      <c r="B703" s="1">
        <v>37048</v>
      </c>
      <c r="C703" s="1">
        <v>37438</v>
      </c>
      <c r="D703" t="s">
        <v>27</v>
      </c>
      <c r="E703" t="s">
        <v>28</v>
      </c>
      <c r="F703" s="10">
        <v>-10727</v>
      </c>
      <c r="G703" s="10">
        <v>-10600.4</v>
      </c>
      <c r="H703">
        <v>4.577</v>
      </c>
      <c r="I703" s="11">
        <v>2.85</v>
      </c>
      <c r="K703" s="9">
        <f t="shared" si="30"/>
        <v>-30571.95</v>
      </c>
      <c r="L703" s="12">
        <f t="shared" si="31"/>
        <v>18525.528999999999</v>
      </c>
      <c r="M703" s="12">
        <f t="shared" si="32"/>
        <v>18306.890799999997</v>
      </c>
      <c r="N703" t="s">
        <v>29</v>
      </c>
      <c r="O703" t="s">
        <v>38</v>
      </c>
      <c r="P703" t="s">
        <v>12</v>
      </c>
      <c r="Q703" t="s">
        <v>27</v>
      </c>
      <c r="R703" t="s">
        <v>28</v>
      </c>
      <c r="S703">
        <v>0</v>
      </c>
      <c r="T703">
        <v>0</v>
      </c>
    </row>
    <row r="704" spans="1:20" x14ac:dyDescent="0.25">
      <c r="A704">
        <v>26682</v>
      </c>
      <c r="B704" s="1">
        <v>37083</v>
      </c>
      <c r="C704" s="1">
        <v>37438</v>
      </c>
      <c r="D704" t="s">
        <v>27</v>
      </c>
      <c r="E704" t="s">
        <v>28</v>
      </c>
      <c r="F704" s="10">
        <v>-70000</v>
      </c>
      <c r="G704" s="10">
        <v>-69173.83</v>
      </c>
      <c r="H704">
        <v>3.81</v>
      </c>
      <c r="I704" s="11">
        <v>2.85</v>
      </c>
      <c r="K704" s="9">
        <f t="shared" si="30"/>
        <v>-199500</v>
      </c>
      <c r="L704" s="12">
        <f t="shared" si="31"/>
        <v>67200</v>
      </c>
      <c r="M704" s="12">
        <f t="shared" si="32"/>
        <v>66406.876799999998</v>
      </c>
      <c r="N704" t="s">
        <v>29</v>
      </c>
      <c r="O704" t="s">
        <v>38</v>
      </c>
      <c r="P704" t="s">
        <v>12</v>
      </c>
      <c r="Q704" t="s">
        <v>27</v>
      </c>
      <c r="R704" t="s">
        <v>28</v>
      </c>
      <c r="S704">
        <v>0</v>
      </c>
      <c r="T704">
        <v>0</v>
      </c>
    </row>
    <row r="705" spans="1:20" x14ac:dyDescent="0.25">
      <c r="A705">
        <v>28127</v>
      </c>
      <c r="B705" s="1">
        <v>37153</v>
      </c>
      <c r="C705" s="1">
        <v>37438</v>
      </c>
      <c r="D705" t="s">
        <v>27</v>
      </c>
      <c r="E705" t="s">
        <v>28</v>
      </c>
      <c r="F705" s="10">
        <v>-37093</v>
      </c>
      <c r="G705" s="10">
        <v>-36655.21</v>
      </c>
      <c r="H705">
        <v>3.0379999999999998</v>
      </c>
      <c r="I705" s="11">
        <v>2.85</v>
      </c>
      <c r="K705" s="9">
        <f t="shared" si="30"/>
        <v>-105715.05</v>
      </c>
      <c r="L705" s="12">
        <f t="shared" si="31"/>
        <v>6973.4839999999895</v>
      </c>
      <c r="M705" s="12">
        <f t="shared" si="32"/>
        <v>6891.1794799999898</v>
      </c>
      <c r="N705" t="s">
        <v>29</v>
      </c>
      <c r="O705" t="s">
        <v>38</v>
      </c>
      <c r="P705" t="s">
        <v>12</v>
      </c>
      <c r="Q705" t="s">
        <v>27</v>
      </c>
      <c r="R705" t="s">
        <v>28</v>
      </c>
      <c r="S705">
        <v>0</v>
      </c>
      <c r="T705">
        <v>0</v>
      </c>
    </row>
    <row r="706" spans="1:20" x14ac:dyDescent="0.25">
      <c r="A706">
        <v>28130</v>
      </c>
      <c r="B706" s="1">
        <v>37153</v>
      </c>
      <c r="C706" s="1">
        <v>37438</v>
      </c>
      <c r="D706" t="s">
        <v>27</v>
      </c>
      <c r="E706" t="s">
        <v>28</v>
      </c>
      <c r="F706" s="10">
        <v>-12827</v>
      </c>
      <c r="G706" s="10">
        <v>-12675.61</v>
      </c>
      <c r="H706">
        <v>3.0379999999999998</v>
      </c>
      <c r="I706" s="11">
        <v>2.85</v>
      </c>
      <c r="K706" s="9">
        <f t="shared" ref="K706:K769" si="33">F706*I706</f>
        <v>-36556.950000000004</v>
      </c>
      <c r="L706" s="12">
        <f t="shared" ref="L706:L769" si="34">(+I706-H706)*F706</f>
        <v>2411.4759999999965</v>
      </c>
      <c r="M706" s="12">
        <f t="shared" ref="M706:M769" si="35">(+I706-H706)*G706</f>
        <v>2383.0146799999966</v>
      </c>
      <c r="N706" t="s">
        <v>29</v>
      </c>
      <c r="O706" t="s">
        <v>38</v>
      </c>
      <c r="P706" t="s">
        <v>12</v>
      </c>
      <c r="Q706" t="s">
        <v>27</v>
      </c>
      <c r="R706" t="s">
        <v>28</v>
      </c>
      <c r="S706">
        <v>0</v>
      </c>
      <c r="T706">
        <v>0</v>
      </c>
    </row>
    <row r="707" spans="1:20" x14ac:dyDescent="0.25">
      <c r="A707">
        <v>28457</v>
      </c>
      <c r="B707" s="1">
        <v>37180</v>
      </c>
      <c r="C707" s="1">
        <v>37438</v>
      </c>
      <c r="D707" t="s">
        <v>27</v>
      </c>
      <c r="E707" t="s">
        <v>28</v>
      </c>
      <c r="F707" s="10">
        <v>-1000000</v>
      </c>
      <c r="G707" s="10">
        <v>-988197.56</v>
      </c>
      <c r="H707">
        <v>3.0525000000000002</v>
      </c>
      <c r="I707" s="11">
        <v>2.85</v>
      </c>
      <c r="K707" s="9">
        <f t="shared" si="33"/>
        <v>-2850000</v>
      </c>
      <c r="L707" s="12">
        <f t="shared" si="34"/>
        <v>202500.00000000012</v>
      </c>
      <c r="M707" s="12">
        <f t="shared" si="35"/>
        <v>200110.00590000013</v>
      </c>
      <c r="N707" t="s">
        <v>29</v>
      </c>
      <c r="O707" t="s">
        <v>38</v>
      </c>
      <c r="P707" t="s">
        <v>12</v>
      </c>
      <c r="Q707" t="s">
        <v>27</v>
      </c>
      <c r="R707" t="s">
        <v>28</v>
      </c>
      <c r="S707">
        <v>0</v>
      </c>
      <c r="T707">
        <v>0</v>
      </c>
    </row>
    <row r="708" spans="1:20" x14ac:dyDescent="0.25">
      <c r="A708">
        <v>28463</v>
      </c>
      <c r="B708" s="1">
        <v>37182</v>
      </c>
      <c r="C708" s="1">
        <v>37438</v>
      </c>
      <c r="D708" t="s">
        <v>27</v>
      </c>
      <c r="E708" t="s">
        <v>28</v>
      </c>
      <c r="F708" s="10">
        <v>-200000</v>
      </c>
      <c r="G708" s="10">
        <v>-197639.51</v>
      </c>
      <c r="H708">
        <v>2.99</v>
      </c>
      <c r="I708" s="11">
        <v>2.85</v>
      </c>
      <c r="K708" s="9">
        <f t="shared" si="33"/>
        <v>-570000</v>
      </c>
      <c r="L708" s="12">
        <f t="shared" si="34"/>
        <v>28000.000000000025</v>
      </c>
      <c r="M708" s="12">
        <f t="shared" si="35"/>
        <v>27669.531400000025</v>
      </c>
      <c r="N708" t="s">
        <v>29</v>
      </c>
      <c r="O708" t="s">
        <v>38</v>
      </c>
      <c r="P708" t="s">
        <v>12</v>
      </c>
      <c r="Q708" t="s">
        <v>27</v>
      </c>
      <c r="R708" t="s">
        <v>28</v>
      </c>
      <c r="S708">
        <v>0</v>
      </c>
      <c r="T708">
        <v>0</v>
      </c>
    </row>
    <row r="709" spans="1:20" x14ac:dyDescent="0.25">
      <c r="A709">
        <v>28523</v>
      </c>
      <c r="B709" s="1">
        <v>37188</v>
      </c>
      <c r="C709" s="1">
        <v>37438</v>
      </c>
      <c r="D709" t="s">
        <v>27</v>
      </c>
      <c r="E709" t="s">
        <v>28</v>
      </c>
      <c r="F709" s="10">
        <v>-450000</v>
      </c>
      <c r="G709" s="10">
        <v>-444688.9</v>
      </c>
      <c r="H709">
        <v>3.125</v>
      </c>
      <c r="I709" s="11">
        <v>2.85</v>
      </c>
      <c r="K709" s="9">
        <f t="shared" si="33"/>
        <v>-1282500</v>
      </c>
      <c r="L709" s="12">
        <f t="shared" si="34"/>
        <v>123749.99999999996</v>
      </c>
      <c r="M709" s="12">
        <f t="shared" si="35"/>
        <v>122289.44749999997</v>
      </c>
      <c r="N709" t="s">
        <v>29</v>
      </c>
      <c r="O709" t="s">
        <v>38</v>
      </c>
      <c r="P709" t="s">
        <v>12</v>
      </c>
      <c r="Q709" t="s">
        <v>27</v>
      </c>
      <c r="R709" t="s">
        <v>28</v>
      </c>
      <c r="S709">
        <v>0</v>
      </c>
      <c r="T709">
        <v>0</v>
      </c>
    </row>
    <row r="710" spans="1:20" x14ac:dyDescent="0.25">
      <c r="A710">
        <v>9917</v>
      </c>
      <c r="B710" s="1">
        <v>36714</v>
      </c>
      <c r="C710" s="1">
        <v>37438</v>
      </c>
      <c r="D710" t="s">
        <v>27</v>
      </c>
      <c r="E710" t="s">
        <v>28</v>
      </c>
      <c r="F710" s="10">
        <v>89</v>
      </c>
      <c r="G710" s="10">
        <v>87.95</v>
      </c>
      <c r="H710">
        <v>2.6692999999999998</v>
      </c>
      <c r="I710" s="11">
        <v>2.87</v>
      </c>
      <c r="K710" s="9">
        <f t="shared" si="33"/>
        <v>255.43</v>
      </c>
      <c r="L710" s="12">
        <f t="shared" si="34"/>
        <v>17.86230000000003</v>
      </c>
      <c r="M710" s="12">
        <f t="shared" si="35"/>
        <v>17.65156500000003</v>
      </c>
      <c r="N710" t="s">
        <v>29</v>
      </c>
      <c r="O710" t="s">
        <v>38</v>
      </c>
      <c r="P710" t="s">
        <v>12</v>
      </c>
      <c r="Q710" t="s">
        <v>27</v>
      </c>
      <c r="R710" t="s">
        <v>28</v>
      </c>
      <c r="S710">
        <v>1</v>
      </c>
      <c r="T710">
        <v>0</v>
      </c>
    </row>
    <row r="711" spans="1:20" x14ac:dyDescent="0.25">
      <c r="A711">
        <v>22243</v>
      </c>
      <c r="B711" s="1">
        <v>36917</v>
      </c>
      <c r="C711" s="1">
        <v>37438</v>
      </c>
      <c r="D711" t="s">
        <v>27</v>
      </c>
      <c r="E711" t="s">
        <v>28</v>
      </c>
      <c r="F711" s="10">
        <v>10000</v>
      </c>
      <c r="G711" s="10">
        <v>9881.98</v>
      </c>
      <c r="H711">
        <v>4.3449999999999998</v>
      </c>
      <c r="I711" s="11">
        <v>2.87</v>
      </c>
      <c r="K711" s="9">
        <f t="shared" si="33"/>
        <v>28700</v>
      </c>
      <c r="L711" s="12">
        <f t="shared" si="34"/>
        <v>-14749.999999999996</v>
      </c>
      <c r="M711" s="12">
        <f t="shared" si="35"/>
        <v>-14575.920499999997</v>
      </c>
      <c r="N711" t="s">
        <v>29</v>
      </c>
      <c r="O711" t="s">
        <v>38</v>
      </c>
      <c r="P711" t="s">
        <v>12</v>
      </c>
      <c r="Q711" t="s">
        <v>27</v>
      </c>
      <c r="R711" t="s">
        <v>28</v>
      </c>
      <c r="S711">
        <v>1</v>
      </c>
      <c r="T711">
        <v>0</v>
      </c>
    </row>
    <row r="712" spans="1:20" x14ac:dyDescent="0.25">
      <c r="A712">
        <v>22256</v>
      </c>
      <c r="B712" s="1">
        <v>36917</v>
      </c>
      <c r="C712" s="1">
        <v>37438</v>
      </c>
      <c r="D712" t="s">
        <v>27</v>
      </c>
      <c r="E712" t="s">
        <v>28</v>
      </c>
      <c r="F712" s="10">
        <v>100000</v>
      </c>
      <c r="G712" s="10">
        <v>98819.76</v>
      </c>
      <c r="H712">
        <v>4.34</v>
      </c>
      <c r="I712" s="11">
        <v>2.87</v>
      </c>
      <c r="K712" s="9">
        <f t="shared" si="33"/>
        <v>287000</v>
      </c>
      <c r="L712" s="12">
        <f t="shared" si="34"/>
        <v>-146999.99999999997</v>
      </c>
      <c r="M712" s="12">
        <f t="shared" si="35"/>
        <v>-145265.04719999997</v>
      </c>
      <c r="N712" t="s">
        <v>29</v>
      </c>
      <c r="O712" t="s">
        <v>38</v>
      </c>
      <c r="P712" t="s">
        <v>12</v>
      </c>
      <c r="Q712" t="s">
        <v>27</v>
      </c>
      <c r="R712" t="s">
        <v>28</v>
      </c>
      <c r="S712">
        <v>1</v>
      </c>
      <c r="T712">
        <v>0</v>
      </c>
    </row>
    <row r="713" spans="1:20" x14ac:dyDescent="0.25">
      <c r="A713">
        <v>22259</v>
      </c>
      <c r="B713" s="1">
        <v>36917</v>
      </c>
      <c r="C713" s="1">
        <v>37438</v>
      </c>
      <c r="D713" t="s">
        <v>27</v>
      </c>
      <c r="E713" t="s">
        <v>28</v>
      </c>
      <c r="F713" s="10">
        <v>60000</v>
      </c>
      <c r="G713" s="10">
        <v>59291.85</v>
      </c>
      <c r="H713">
        <v>4.625</v>
      </c>
      <c r="I713" s="11">
        <v>2.87</v>
      </c>
      <c r="K713" s="9">
        <f t="shared" si="33"/>
        <v>172200</v>
      </c>
      <c r="L713" s="12">
        <f t="shared" si="34"/>
        <v>-105300</v>
      </c>
      <c r="M713" s="12">
        <f t="shared" si="35"/>
        <v>-104057.19674999999</v>
      </c>
      <c r="N713" t="s">
        <v>29</v>
      </c>
      <c r="O713" t="s">
        <v>38</v>
      </c>
      <c r="P713" t="s">
        <v>12</v>
      </c>
      <c r="Q713" t="s">
        <v>27</v>
      </c>
      <c r="R713" t="s">
        <v>28</v>
      </c>
      <c r="S713">
        <v>1</v>
      </c>
      <c r="T713">
        <v>0</v>
      </c>
    </row>
    <row r="714" spans="1:20" x14ac:dyDescent="0.25">
      <c r="A714">
        <v>22260</v>
      </c>
      <c r="B714" s="1">
        <v>36917</v>
      </c>
      <c r="C714" s="1">
        <v>37438</v>
      </c>
      <c r="D714" t="s">
        <v>27</v>
      </c>
      <c r="E714" t="s">
        <v>28</v>
      </c>
      <c r="F714" s="10">
        <v>10000</v>
      </c>
      <c r="G714" s="10">
        <v>9881.98</v>
      </c>
      <c r="H714">
        <v>4.625</v>
      </c>
      <c r="I714" s="11">
        <v>2.87</v>
      </c>
      <c r="K714" s="9">
        <f t="shared" si="33"/>
        <v>28700</v>
      </c>
      <c r="L714" s="12">
        <f t="shared" si="34"/>
        <v>-17550</v>
      </c>
      <c r="M714" s="12">
        <f t="shared" si="35"/>
        <v>-17342.874899999999</v>
      </c>
      <c r="N714" t="s">
        <v>29</v>
      </c>
      <c r="O714" t="s">
        <v>38</v>
      </c>
      <c r="P714" t="s">
        <v>12</v>
      </c>
      <c r="Q714" t="s">
        <v>27</v>
      </c>
      <c r="R714" t="s">
        <v>28</v>
      </c>
      <c r="S714">
        <v>1</v>
      </c>
      <c r="T714">
        <v>0</v>
      </c>
    </row>
    <row r="715" spans="1:20" x14ac:dyDescent="0.25">
      <c r="A715">
        <v>22261</v>
      </c>
      <c r="B715" s="1">
        <v>36917</v>
      </c>
      <c r="C715" s="1">
        <v>37438</v>
      </c>
      <c r="D715" t="s">
        <v>27</v>
      </c>
      <c r="E715" t="s">
        <v>28</v>
      </c>
      <c r="F715" s="10">
        <v>40000</v>
      </c>
      <c r="G715" s="10">
        <v>39527.9</v>
      </c>
      <c r="H715">
        <v>4.625</v>
      </c>
      <c r="I715" s="11">
        <v>2.87</v>
      </c>
      <c r="K715" s="9">
        <f t="shared" si="33"/>
        <v>114800</v>
      </c>
      <c r="L715" s="12">
        <f t="shared" si="34"/>
        <v>-70200</v>
      </c>
      <c r="M715" s="12">
        <f t="shared" si="35"/>
        <v>-69371.464500000002</v>
      </c>
      <c r="N715" t="s">
        <v>29</v>
      </c>
      <c r="O715" t="s">
        <v>38</v>
      </c>
      <c r="P715" t="s">
        <v>12</v>
      </c>
      <c r="Q715" t="s">
        <v>27</v>
      </c>
      <c r="R715" t="s">
        <v>28</v>
      </c>
      <c r="S715">
        <v>1</v>
      </c>
      <c r="T715">
        <v>0</v>
      </c>
    </row>
    <row r="716" spans="1:20" x14ac:dyDescent="0.25">
      <c r="A716">
        <v>22570</v>
      </c>
      <c r="B716" s="1">
        <v>36938</v>
      </c>
      <c r="C716" s="1">
        <v>37438</v>
      </c>
      <c r="D716" t="s">
        <v>27</v>
      </c>
      <c r="E716" t="s">
        <v>28</v>
      </c>
      <c r="F716" s="10">
        <v>25000</v>
      </c>
      <c r="G716" s="10">
        <v>24704.94</v>
      </c>
      <c r="H716">
        <v>4.4749999999999996</v>
      </c>
      <c r="I716" s="11">
        <v>2.87</v>
      </c>
      <c r="K716" s="9">
        <f t="shared" si="33"/>
        <v>71750</v>
      </c>
      <c r="L716" s="12">
        <f t="shared" si="34"/>
        <v>-40124.999999999985</v>
      </c>
      <c r="M716" s="12">
        <f t="shared" si="35"/>
        <v>-39651.428699999989</v>
      </c>
      <c r="N716" t="s">
        <v>29</v>
      </c>
      <c r="O716" t="s">
        <v>38</v>
      </c>
      <c r="P716" t="s">
        <v>12</v>
      </c>
      <c r="Q716" t="s">
        <v>27</v>
      </c>
      <c r="R716" t="s">
        <v>28</v>
      </c>
      <c r="S716">
        <v>1</v>
      </c>
      <c r="T716">
        <v>0</v>
      </c>
    </row>
    <row r="717" spans="1:20" x14ac:dyDescent="0.25">
      <c r="A717">
        <v>22571</v>
      </c>
      <c r="B717" s="1">
        <v>36938</v>
      </c>
      <c r="C717" s="1">
        <v>37438</v>
      </c>
      <c r="D717" t="s">
        <v>27</v>
      </c>
      <c r="E717" t="s">
        <v>28</v>
      </c>
      <c r="F717" s="10">
        <v>15000</v>
      </c>
      <c r="G717" s="10">
        <v>14822.96</v>
      </c>
      <c r="H717">
        <v>4.4749999999999996</v>
      </c>
      <c r="I717" s="11">
        <v>2.87</v>
      </c>
      <c r="K717" s="9">
        <f t="shared" si="33"/>
        <v>43050</v>
      </c>
      <c r="L717" s="12">
        <f t="shared" si="34"/>
        <v>-24074.999999999993</v>
      </c>
      <c r="M717" s="12">
        <f t="shared" si="35"/>
        <v>-23790.850799999993</v>
      </c>
      <c r="N717" t="s">
        <v>29</v>
      </c>
      <c r="O717" t="s">
        <v>38</v>
      </c>
      <c r="P717" t="s">
        <v>12</v>
      </c>
      <c r="Q717" t="s">
        <v>27</v>
      </c>
      <c r="R717" t="s">
        <v>28</v>
      </c>
      <c r="S717">
        <v>1</v>
      </c>
      <c r="T717">
        <v>0</v>
      </c>
    </row>
    <row r="718" spans="1:20" x14ac:dyDescent="0.25">
      <c r="A718">
        <v>22572</v>
      </c>
      <c r="B718" s="1">
        <v>36938</v>
      </c>
      <c r="C718" s="1">
        <v>37438</v>
      </c>
      <c r="D718" t="s">
        <v>27</v>
      </c>
      <c r="E718" t="s">
        <v>28</v>
      </c>
      <c r="F718" s="10">
        <v>80000</v>
      </c>
      <c r="G718" s="10">
        <v>79055.8</v>
      </c>
      <c r="H718">
        <v>4.4749999999999996</v>
      </c>
      <c r="I718" s="11">
        <v>2.87</v>
      </c>
      <c r="K718" s="9">
        <f t="shared" si="33"/>
        <v>229600</v>
      </c>
      <c r="L718" s="12">
        <f t="shared" si="34"/>
        <v>-128399.99999999996</v>
      </c>
      <c r="M718" s="12">
        <f t="shared" si="35"/>
        <v>-126884.55899999996</v>
      </c>
      <c r="N718" t="s">
        <v>29</v>
      </c>
      <c r="O718" t="s">
        <v>38</v>
      </c>
      <c r="P718" t="s">
        <v>12</v>
      </c>
      <c r="Q718" t="s">
        <v>27</v>
      </c>
      <c r="R718" t="s">
        <v>28</v>
      </c>
      <c r="S718">
        <v>1</v>
      </c>
      <c r="T718">
        <v>0</v>
      </c>
    </row>
    <row r="719" spans="1:20" x14ac:dyDescent="0.25">
      <c r="A719">
        <v>22573</v>
      </c>
      <c r="B719" s="1">
        <v>36938</v>
      </c>
      <c r="C719" s="1">
        <v>37438</v>
      </c>
      <c r="D719" t="s">
        <v>27</v>
      </c>
      <c r="E719" t="s">
        <v>28</v>
      </c>
      <c r="F719" s="10">
        <v>15000</v>
      </c>
      <c r="G719" s="10">
        <v>14822.96</v>
      </c>
      <c r="H719">
        <v>4.4749999999999996</v>
      </c>
      <c r="I719" s="11">
        <v>2.87</v>
      </c>
      <c r="K719" s="9">
        <f t="shared" si="33"/>
        <v>43050</v>
      </c>
      <c r="L719" s="12">
        <f t="shared" si="34"/>
        <v>-24074.999999999993</v>
      </c>
      <c r="M719" s="12">
        <f t="shared" si="35"/>
        <v>-23790.850799999993</v>
      </c>
      <c r="N719" t="s">
        <v>29</v>
      </c>
      <c r="O719" t="s">
        <v>38</v>
      </c>
      <c r="P719" t="s">
        <v>12</v>
      </c>
      <c r="Q719" t="s">
        <v>27</v>
      </c>
      <c r="R719" t="s">
        <v>28</v>
      </c>
      <c r="S719">
        <v>1</v>
      </c>
      <c r="T719">
        <v>0</v>
      </c>
    </row>
    <row r="720" spans="1:20" x14ac:dyDescent="0.25">
      <c r="A720">
        <v>22576</v>
      </c>
      <c r="B720" s="1">
        <v>36938</v>
      </c>
      <c r="C720" s="1">
        <v>37438</v>
      </c>
      <c r="D720" t="s">
        <v>27</v>
      </c>
      <c r="E720" t="s">
        <v>28</v>
      </c>
      <c r="F720" s="10">
        <v>35000</v>
      </c>
      <c r="G720" s="10">
        <v>34586.910000000003</v>
      </c>
      <c r="H720">
        <v>4.4749999999999996</v>
      </c>
      <c r="I720" s="11">
        <v>2.87</v>
      </c>
      <c r="K720" s="9">
        <f t="shared" si="33"/>
        <v>100450</v>
      </c>
      <c r="L720" s="12">
        <f t="shared" si="34"/>
        <v>-56174.999999999985</v>
      </c>
      <c r="M720" s="12">
        <f t="shared" si="35"/>
        <v>-55511.990549999988</v>
      </c>
      <c r="N720" t="s">
        <v>29</v>
      </c>
      <c r="O720" t="s">
        <v>38</v>
      </c>
      <c r="P720" t="s">
        <v>12</v>
      </c>
      <c r="Q720" t="s">
        <v>27</v>
      </c>
      <c r="R720" t="s">
        <v>28</v>
      </c>
      <c r="S720">
        <v>1</v>
      </c>
      <c r="T720">
        <v>0</v>
      </c>
    </row>
    <row r="721" spans="1:20" x14ac:dyDescent="0.25">
      <c r="A721">
        <v>22640</v>
      </c>
      <c r="B721" s="1">
        <v>36942</v>
      </c>
      <c r="C721" s="1">
        <v>37438</v>
      </c>
      <c r="D721" t="s">
        <v>27</v>
      </c>
      <c r="E721" t="s">
        <v>28</v>
      </c>
      <c r="F721" s="10">
        <v>20000</v>
      </c>
      <c r="G721" s="10">
        <v>19763.95</v>
      </c>
      <c r="H721">
        <v>4.47</v>
      </c>
      <c r="I721" s="11">
        <v>2.87</v>
      </c>
      <c r="K721" s="9">
        <f t="shared" si="33"/>
        <v>57400</v>
      </c>
      <c r="L721" s="12">
        <f t="shared" si="34"/>
        <v>-31999.999999999993</v>
      </c>
      <c r="M721" s="12">
        <f t="shared" si="35"/>
        <v>-31622.319999999992</v>
      </c>
      <c r="N721" t="s">
        <v>29</v>
      </c>
      <c r="O721" t="s">
        <v>38</v>
      </c>
      <c r="P721" t="s">
        <v>12</v>
      </c>
      <c r="Q721" t="s">
        <v>27</v>
      </c>
      <c r="R721" t="s">
        <v>28</v>
      </c>
      <c r="S721">
        <v>1</v>
      </c>
      <c r="T721">
        <v>0</v>
      </c>
    </row>
    <row r="722" spans="1:20" x14ac:dyDescent="0.25">
      <c r="A722">
        <v>22641</v>
      </c>
      <c r="B722" s="1">
        <v>36942</v>
      </c>
      <c r="C722" s="1">
        <v>37438</v>
      </c>
      <c r="D722" t="s">
        <v>27</v>
      </c>
      <c r="E722" t="s">
        <v>28</v>
      </c>
      <c r="F722" s="10">
        <v>40000</v>
      </c>
      <c r="G722" s="10">
        <v>39527.9</v>
      </c>
      <c r="H722">
        <v>4.47</v>
      </c>
      <c r="I722" s="11">
        <v>2.87</v>
      </c>
      <c r="K722" s="9">
        <f t="shared" si="33"/>
        <v>114800</v>
      </c>
      <c r="L722" s="12">
        <f t="shared" si="34"/>
        <v>-63999.999999999985</v>
      </c>
      <c r="M722" s="12">
        <f t="shared" si="35"/>
        <v>-63244.639999999985</v>
      </c>
      <c r="N722" t="s">
        <v>29</v>
      </c>
      <c r="O722" t="s">
        <v>38</v>
      </c>
      <c r="P722" t="s">
        <v>12</v>
      </c>
      <c r="Q722" t="s">
        <v>27</v>
      </c>
      <c r="R722" t="s">
        <v>28</v>
      </c>
      <c r="S722">
        <v>1</v>
      </c>
      <c r="T722">
        <v>0</v>
      </c>
    </row>
    <row r="723" spans="1:20" x14ac:dyDescent="0.25">
      <c r="A723">
        <v>23777</v>
      </c>
      <c r="B723" s="1">
        <v>36969</v>
      </c>
      <c r="C723" s="1">
        <v>37438</v>
      </c>
      <c r="D723" t="s">
        <v>27</v>
      </c>
      <c r="E723" t="s">
        <v>28</v>
      </c>
      <c r="F723" s="10">
        <v>16682</v>
      </c>
      <c r="G723" s="10">
        <v>16485.11</v>
      </c>
      <c r="H723">
        <v>4.5119999999999996</v>
      </c>
      <c r="I723" s="11">
        <v>2.87</v>
      </c>
      <c r="K723" s="9">
        <f t="shared" si="33"/>
        <v>47877.340000000004</v>
      </c>
      <c r="L723" s="12">
        <f t="shared" si="34"/>
        <v>-27391.84399999999</v>
      </c>
      <c r="M723" s="12">
        <f t="shared" si="35"/>
        <v>-27068.550619999991</v>
      </c>
      <c r="N723" t="s">
        <v>29</v>
      </c>
      <c r="O723" t="s">
        <v>38</v>
      </c>
      <c r="P723" t="s">
        <v>12</v>
      </c>
      <c r="Q723" t="s">
        <v>27</v>
      </c>
      <c r="R723" t="s">
        <v>28</v>
      </c>
      <c r="S723">
        <v>1</v>
      </c>
      <c r="T723">
        <v>0</v>
      </c>
    </row>
    <row r="724" spans="1:20" x14ac:dyDescent="0.25">
      <c r="A724">
        <v>23778</v>
      </c>
      <c r="B724" s="1">
        <v>36969</v>
      </c>
      <c r="C724" s="1">
        <v>37438</v>
      </c>
      <c r="D724" t="s">
        <v>27</v>
      </c>
      <c r="E724" t="s">
        <v>28</v>
      </c>
      <c r="F724" s="10">
        <v>5500</v>
      </c>
      <c r="G724" s="10">
        <v>5435.09</v>
      </c>
      <c r="H724">
        <v>4.5119999999999996</v>
      </c>
      <c r="I724" s="11">
        <v>2.87</v>
      </c>
      <c r="K724" s="9">
        <f t="shared" si="33"/>
        <v>15785</v>
      </c>
      <c r="L724" s="12">
        <f t="shared" si="34"/>
        <v>-9030.9999999999964</v>
      </c>
      <c r="M724" s="12">
        <f t="shared" si="35"/>
        <v>-8924.4177799999979</v>
      </c>
      <c r="N724" t="s">
        <v>29</v>
      </c>
      <c r="O724" t="s">
        <v>38</v>
      </c>
      <c r="P724" t="s">
        <v>12</v>
      </c>
      <c r="Q724" t="s">
        <v>27</v>
      </c>
      <c r="R724" t="s">
        <v>28</v>
      </c>
      <c r="S724">
        <v>1</v>
      </c>
      <c r="T724">
        <v>0</v>
      </c>
    </row>
    <row r="725" spans="1:20" x14ac:dyDescent="0.25">
      <c r="A725">
        <v>23779</v>
      </c>
      <c r="B725" s="1">
        <v>36969</v>
      </c>
      <c r="C725" s="1">
        <v>37438</v>
      </c>
      <c r="D725" t="s">
        <v>27</v>
      </c>
      <c r="E725" t="s">
        <v>28</v>
      </c>
      <c r="F725" s="10">
        <v>1400</v>
      </c>
      <c r="G725" s="10">
        <v>1383.48</v>
      </c>
      <c r="H725">
        <v>4.5119999999999996</v>
      </c>
      <c r="I725" s="11">
        <v>2.87</v>
      </c>
      <c r="K725" s="9">
        <f t="shared" si="33"/>
        <v>4018</v>
      </c>
      <c r="L725" s="12">
        <f t="shared" si="34"/>
        <v>-2298.7999999999993</v>
      </c>
      <c r="M725" s="12">
        <f t="shared" si="35"/>
        <v>-2271.6741599999991</v>
      </c>
      <c r="N725" t="s">
        <v>29</v>
      </c>
      <c r="O725" t="s">
        <v>38</v>
      </c>
      <c r="P725" t="s">
        <v>12</v>
      </c>
      <c r="Q725" t="s">
        <v>27</v>
      </c>
      <c r="R725" t="s">
        <v>28</v>
      </c>
      <c r="S725">
        <v>1</v>
      </c>
      <c r="T725">
        <v>0</v>
      </c>
    </row>
    <row r="726" spans="1:20" x14ac:dyDescent="0.25">
      <c r="A726">
        <v>23781</v>
      </c>
      <c r="B726" s="1">
        <v>36969</v>
      </c>
      <c r="C726" s="1">
        <v>37438</v>
      </c>
      <c r="D726" t="s">
        <v>27</v>
      </c>
      <c r="E726" t="s">
        <v>28</v>
      </c>
      <c r="F726" s="10">
        <v>5100</v>
      </c>
      <c r="G726" s="10">
        <v>5039.8100000000004</v>
      </c>
      <c r="H726">
        <v>4.5119999999999996</v>
      </c>
      <c r="I726" s="11">
        <v>2.87</v>
      </c>
      <c r="K726" s="9">
        <f t="shared" si="33"/>
        <v>14637</v>
      </c>
      <c r="L726" s="12">
        <f t="shared" si="34"/>
        <v>-8374.1999999999971</v>
      </c>
      <c r="M726" s="12">
        <f t="shared" si="35"/>
        <v>-8275.3680199999981</v>
      </c>
      <c r="N726" t="s">
        <v>29</v>
      </c>
      <c r="O726" t="s">
        <v>38</v>
      </c>
      <c r="P726" t="s">
        <v>12</v>
      </c>
      <c r="Q726" t="s">
        <v>27</v>
      </c>
      <c r="R726" t="s">
        <v>28</v>
      </c>
      <c r="S726">
        <v>1</v>
      </c>
      <c r="T726">
        <v>0</v>
      </c>
    </row>
    <row r="727" spans="1:20" x14ac:dyDescent="0.25">
      <c r="A727">
        <v>23799</v>
      </c>
      <c r="B727" s="1">
        <v>36969</v>
      </c>
      <c r="C727" s="1">
        <v>37438</v>
      </c>
      <c r="D727" t="s">
        <v>27</v>
      </c>
      <c r="E727" t="s">
        <v>28</v>
      </c>
      <c r="F727" s="10">
        <v>8327</v>
      </c>
      <c r="G727" s="10">
        <v>8228.7199999999993</v>
      </c>
      <c r="H727">
        <v>4.5960000000000001</v>
      </c>
      <c r="I727" s="11">
        <v>2.87</v>
      </c>
      <c r="K727" s="9">
        <f t="shared" si="33"/>
        <v>23898.49</v>
      </c>
      <c r="L727" s="12">
        <f t="shared" si="34"/>
        <v>-14372.402</v>
      </c>
      <c r="M727" s="12">
        <f t="shared" si="35"/>
        <v>-14202.770719999999</v>
      </c>
      <c r="N727" t="s">
        <v>29</v>
      </c>
      <c r="O727" t="s">
        <v>38</v>
      </c>
      <c r="P727" t="s">
        <v>12</v>
      </c>
      <c r="Q727" t="s">
        <v>27</v>
      </c>
      <c r="R727" t="s">
        <v>28</v>
      </c>
      <c r="S727">
        <v>1</v>
      </c>
      <c r="T727">
        <v>0</v>
      </c>
    </row>
    <row r="728" spans="1:20" x14ac:dyDescent="0.25">
      <c r="A728">
        <v>23919</v>
      </c>
      <c r="B728" s="1">
        <v>36980</v>
      </c>
      <c r="C728" s="1">
        <v>37438</v>
      </c>
      <c r="D728" t="s">
        <v>27</v>
      </c>
      <c r="E728" t="s">
        <v>28</v>
      </c>
      <c r="F728" s="10">
        <v>2943</v>
      </c>
      <c r="G728" s="10">
        <v>2908.27</v>
      </c>
      <c r="H728">
        <v>4.6459999999999999</v>
      </c>
      <c r="I728" s="11">
        <v>2.87</v>
      </c>
      <c r="K728" s="9">
        <f t="shared" si="33"/>
        <v>8446.41</v>
      </c>
      <c r="L728" s="12">
        <f t="shared" si="34"/>
        <v>-5226.7679999999991</v>
      </c>
      <c r="M728" s="12">
        <f t="shared" si="35"/>
        <v>-5165.0875199999991</v>
      </c>
      <c r="N728" t="s">
        <v>29</v>
      </c>
      <c r="O728" t="s">
        <v>38</v>
      </c>
      <c r="P728" t="s">
        <v>12</v>
      </c>
      <c r="Q728" t="s">
        <v>27</v>
      </c>
      <c r="R728" t="s">
        <v>28</v>
      </c>
      <c r="S728">
        <v>1</v>
      </c>
      <c r="T728">
        <v>0</v>
      </c>
    </row>
    <row r="729" spans="1:20" x14ac:dyDescent="0.25">
      <c r="A729">
        <v>24140</v>
      </c>
      <c r="B729" s="1">
        <v>36992</v>
      </c>
      <c r="C729" s="1">
        <v>37438</v>
      </c>
      <c r="D729" t="s">
        <v>27</v>
      </c>
      <c r="E729" t="s">
        <v>28</v>
      </c>
      <c r="F729" s="10">
        <v>12429</v>
      </c>
      <c r="G729" s="10">
        <v>12282.31</v>
      </c>
      <c r="H729">
        <v>4.6760000000000002</v>
      </c>
      <c r="I729" s="11">
        <v>2.87</v>
      </c>
      <c r="K729" s="9">
        <f t="shared" si="33"/>
        <v>35671.230000000003</v>
      </c>
      <c r="L729" s="12">
        <f t="shared" si="34"/>
        <v>-22446.774000000001</v>
      </c>
      <c r="M729" s="12">
        <f t="shared" si="35"/>
        <v>-22181.851859999999</v>
      </c>
      <c r="N729" t="s">
        <v>29</v>
      </c>
      <c r="O729" t="s">
        <v>38</v>
      </c>
      <c r="P729" t="s">
        <v>12</v>
      </c>
      <c r="Q729" t="s">
        <v>27</v>
      </c>
      <c r="R729" t="s">
        <v>28</v>
      </c>
      <c r="S729">
        <v>1</v>
      </c>
      <c r="T729">
        <v>0</v>
      </c>
    </row>
    <row r="730" spans="1:20" x14ac:dyDescent="0.25">
      <c r="A730">
        <v>24193</v>
      </c>
      <c r="B730" s="1">
        <v>36998</v>
      </c>
      <c r="C730" s="1">
        <v>37438</v>
      </c>
      <c r="D730" t="s">
        <v>27</v>
      </c>
      <c r="E730" t="s">
        <v>28</v>
      </c>
      <c r="F730" s="10">
        <v>9998</v>
      </c>
      <c r="G730" s="10">
        <v>9880</v>
      </c>
      <c r="H730">
        <v>4.7610000000000001</v>
      </c>
      <c r="I730" s="11">
        <v>2.87</v>
      </c>
      <c r="K730" s="9">
        <f t="shared" si="33"/>
        <v>28694.260000000002</v>
      </c>
      <c r="L730" s="12">
        <f t="shared" si="34"/>
        <v>-18906.218000000001</v>
      </c>
      <c r="M730" s="12">
        <f t="shared" si="35"/>
        <v>-18683.080000000002</v>
      </c>
      <c r="N730" t="s">
        <v>29</v>
      </c>
      <c r="O730" t="s">
        <v>38</v>
      </c>
      <c r="P730" t="s">
        <v>12</v>
      </c>
      <c r="Q730" t="s">
        <v>27</v>
      </c>
      <c r="R730" t="s">
        <v>28</v>
      </c>
      <c r="S730">
        <v>1</v>
      </c>
      <c r="T730">
        <v>0</v>
      </c>
    </row>
    <row r="731" spans="1:20" x14ac:dyDescent="0.25">
      <c r="A731">
        <v>24224</v>
      </c>
      <c r="B731" s="1">
        <v>36999</v>
      </c>
      <c r="C731" s="1">
        <v>37438</v>
      </c>
      <c r="D731" t="s">
        <v>27</v>
      </c>
      <c r="E731" t="s">
        <v>28</v>
      </c>
      <c r="F731" s="10">
        <v>15072</v>
      </c>
      <c r="G731" s="10">
        <v>14894.11</v>
      </c>
      <c r="H731">
        <v>4.633</v>
      </c>
      <c r="I731" s="11">
        <v>2.87</v>
      </c>
      <c r="K731" s="9">
        <f t="shared" si="33"/>
        <v>43256.639999999999</v>
      </c>
      <c r="L731" s="12">
        <f t="shared" si="34"/>
        <v>-26571.935999999998</v>
      </c>
      <c r="M731" s="12">
        <f t="shared" si="35"/>
        <v>-26258.315930000001</v>
      </c>
      <c r="N731" t="s">
        <v>29</v>
      </c>
      <c r="O731" t="s">
        <v>38</v>
      </c>
      <c r="P731" t="s">
        <v>12</v>
      </c>
      <c r="Q731" t="s">
        <v>27</v>
      </c>
      <c r="R731" t="s">
        <v>28</v>
      </c>
      <c r="S731">
        <v>1</v>
      </c>
      <c r="T731">
        <v>0</v>
      </c>
    </row>
    <row r="732" spans="1:20" x14ac:dyDescent="0.25">
      <c r="A732">
        <v>24448</v>
      </c>
      <c r="B732" s="1">
        <v>37007</v>
      </c>
      <c r="C732" s="1">
        <v>37438</v>
      </c>
      <c r="D732" t="s">
        <v>27</v>
      </c>
      <c r="E732" t="s">
        <v>28</v>
      </c>
      <c r="F732" s="10">
        <v>14000</v>
      </c>
      <c r="G732" s="10">
        <v>13834.77</v>
      </c>
      <c r="H732">
        <v>4.6760000000000002</v>
      </c>
      <c r="I732" s="11">
        <v>2.87</v>
      </c>
      <c r="K732" s="9">
        <f t="shared" si="33"/>
        <v>40180</v>
      </c>
      <c r="L732" s="12">
        <f t="shared" si="34"/>
        <v>-25284</v>
      </c>
      <c r="M732" s="12">
        <f t="shared" si="35"/>
        <v>-24985.59462</v>
      </c>
      <c r="N732" t="s">
        <v>29</v>
      </c>
      <c r="O732" t="s">
        <v>38</v>
      </c>
      <c r="P732" t="s">
        <v>12</v>
      </c>
      <c r="Q732" t="s">
        <v>27</v>
      </c>
      <c r="R732" t="s">
        <v>28</v>
      </c>
      <c r="S732">
        <v>1</v>
      </c>
      <c r="T732">
        <v>0</v>
      </c>
    </row>
    <row r="733" spans="1:20" x14ac:dyDescent="0.25">
      <c r="A733">
        <v>24454</v>
      </c>
      <c r="B733" s="1">
        <v>37007</v>
      </c>
      <c r="C733" s="1">
        <v>37438</v>
      </c>
      <c r="D733" t="s">
        <v>27</v>
      </c>
      <c r="E733" t="s">
        <v>28</v>
      </c>
      <c r="F733" s="10">
        <v>166</v>
      </c>
      <c r="G733" s="10">
        <v>164.04</v>
      </c>
      <c r="H733">
        <v>4.577</v>
      </c>
      <c r="I733" s="11">
        <v>2.87</v>
      </c>
      <c r="K733" s="9">
        <f t="shared" si="33"/>
        <v>476.42</v>
      </c>
      <c r="L733" s="12">
        <f t="shared" si="34"/>
        <v>-283.36199999999997</v>
      </c>
      <c r="M733" s="12">
        <f t="shared" si="35"/>
        <v>-280.01627999999994</v>
      </c>
      <c r="N733" t="s">
        <v>29</v>
      </c>
      <c r="O733" t="s">
        <v>38</v>
      </c>
      <c r="P733" t="s">
        <v>12</v>
      </c>
      <c r="Q733" t="s">
        <v>27</v>
      </c>
      <c r="R733" t="s">
        <v>28</v>
      </c>
      <c r="S733">
        <v>1</v>
      </c>
      <c r="T733">
        <v>0</v>
      </c>
    </row>
    <row r="734" spans="1:20" x14ac:dyDescent="0.25">
      <c r="A734">
        <v>24748</v>
      </c>
      <c r="B734" s="1">
        <v>37028</v>
      </c>
      <c r="C734" s="1">
        <v>37438</v>
      </c>
      <c r="D734" t="s">
        <v>27</v>
      </c>
      <c r="E734" t="s">
        <v>28</v>
      </c>
      <c r="F734" s="10">
        <v>16262</v>
      </c>
      <c r="G734" s="10">
        <v>16070.07</v>
      </c>
      <c r="H734">
        <v>4.2910000000000004</v>
      </c>
      <c r="I734" s="11">
        <v>2.87</v>
      </c>
      <c r="K734" s="9">
        <f t="shared" si="33"/>
        <v>46671.94</v>
      </c>
      <c r="L734" s="12">
        <f t="shared" si="34"/>
        <v>-23108.302000000003</v>
      </c>
      <c r="M734" s="12">
        <f t="shared" si="35"/>
        <v>-22835.569470000002</v>
      </c>
      <c r="N734" t="s">
        <v>29</v>
      </c>
      <c r="O734" t="s">
        <v>38</v>
      </c>
      <c r="P734" t="s">
        <v>12</v>
      </c>
      <c r="Q734" t="s">
        <v>27</v>
      </c>
      <c r="R734" t="s">
        <v>28</v>
      </c>
      <c r="S734">
        <v>1</v>
      </c>
      <c r="T734">
        <v>0</v>
      </c>
    </row>
    <row r="735" spans="1:20" x14ac:dyDescent="0.25">
      <c r="A735">
        <v>24826</v>
      </c>
      <c r="B735" s="1">
        <v>37034</v>
      </c>
      <c r="C735" s="1">
        <v>37438</v>
      </c>
      <c r="D735" t="s">
        <v>27</v>
      </c>
      <c r="E735" t="s">
        <v>28</v>
      </c>
      <c r="F735" s="10">
        <v>1200000</v>
      </c>
      <c r="G735" s="10">
        <v>1185837.07</v>
      </c>
      <c r="H735">
        <v>4.1900000000000004</v>
      </c>
      <c r="I735" s="11">
        <v>2.87</v>
      </c>
      <c r="K735" s="9">
        <f t="shared" si="33"/>
        <v>3444000</v>
      </c>
      <c r="L735" s="12">
        <f t="shared" si="34"/>
        <v>-1584000.0000000002</v>
      </c>
      <c r="M735" s="12">
        <f t="shared" si="35"/>
        <v>-1565304.9324000005</v>
      </c>
      <c r="N735" t="s">
        <v>29</v>
      </c>
      <c r="O735" t="s">
        <v>38</v>
      </c>
      <c r="P735" t="s">
        <v>12</v>
      </c>
      <c r="Q735" t="s">
        <v>27</v>
      </c>
      <c r="R735" t="s">
        <v>28</v>
      </c>
      <c r="S735">
        <v>1</v>
      </c>
      <c r="T735">
        <v>0</v>
      </c>
    </row>
    <row r="736" spans="1:20" x14ac:dyDescent="0.25">
      <c r="A736">
        <v>24869</v>
      </c>
      <c r="B736" s="1">
        <v>37035</v>
      </c>
      <c r="C736" s="1">
        <v>37438</v>
      </c>
      <c r="D736" t="s">
        <v>27</v>
      </c>
      <c r="E736" t="s">
        <v>28</v>
      </c>
      <c r="F736" s="10">
        <v>3000</v>
      </c>
      <c r="G736" s="10">
        <v>2964.59</v>
      </c>
      <c r="H736">
        <v>4.2507999999999999</v>
      </c>
      <c r="I736" s="11">
        <v>2.87</v>
      </c>
      <c r="K736" s="9">
        <f t="shared" si="33"/>
        <v>8610</v>
      </c>
      <c r="L736" s="12">
        <f t="shared" si="34"/>
        <v>-4142.3999999999996</v>
      </c>
      <c r="M736" s="12">
        <f t="shared" si="35"/>
        <v>-4093.5058719999997</v>
      </c>
      <c r="N736" t="s">
        <v>29</v>
      </c>
      <c r="O736" t="s">
        <v>38</v>
      </c>
      <c r="P736" t="s">
        <v>12</v>
      </c>
      <c r="Q736" t="s">
        <v>27</v>
      </c>
      <c r="R736" t="s">
        <v>28</v>
      </c>
      <c r="S736">
        <v>1</v>
      </c>
      <c r="T736">
        <v>0</v>
      </c>
    </row>
    <row r="737" spans="1:20" x14ac:dyDescent="0.25">
      <c r="A737">
        <v>24870</v>
      </c>
      <c r="B737" s="1">
        <v>37035</v>
      </c>
      <c r="C737" s="1">
        <v>37438</v>
      </c>
      <c r="D737" t="s">
        <v>27</v>
      </c>
      <c r="E737" t="s">
        <v>28</v>
      </c>
      <c r="F737" s="10">
        <v>4053</v>
      </c>
      <c r="G737" s="10">
        <v>4005.16</v>
      </c>
      <c r="H737">
        <v>4.2507999999999999</v>
      </c>
      <c r="I737" s="11">
        <v>2.87</v>
      </c>
      <c r="K737" s="9">
        <f t="shared" si="33"/>
        <v>11632.11</v>
      </c>
      <c r="L737" s="12">
        <f t="shared" si="34"/>
        <v>-5596.3823999999995</v>
      </c>
      <c r="M737" s="12">
        <f t="shared" si="35"/>
        <v>-5530.3249279999991</v>
      </c>
      <c r="N737" t="s">
        <v>29</v>
      </c>
      <c r="O737" t="s">
        <v>38</v>
      </c>
      <c r="P737" t="s">
        <v>12</v>
      </c>
      <c r="Q737" t="s">
        <v>27</v>
      </c>
      <c r="R737" t="s">
        <v>28</v>
      </c>
      <c r="S737">
        <v>1</v>
      </c>
      <c r="T737">
        <v>0</v>
      </c>
    </row>
    <row r="738" spans="1:20" x14ac:dyDescent="0.25">
      <c r="A738">
        <v>25038</v>
      </c>
      <c r="B738" s="1">
        <v>37046</v>
      </c>
      <c r="C738" s="1">
        <v>37438</v>
      </c>
      <c r="D738" t="s">
        <v>27</v>
      </c>
      <c r="E738" t="s">
        <v>28</v>
      </c>
      <c r="F738" s="10">
        <v>5565</v>
      </c>
      <c r="G738" s="10">
        <v>5499.32</v>
      </c>
      <c r="H738">
        <v>3.9940000000000002</v>
      </c>
      <c r="I738" s="11">
        <v>2.87</v>
      </c>
      <c r="K738" s="9">
        <f t="shared" si="33"/>
        <v>15971.550000000001</v>
      </c>
      <c r="L738" s="12">
        <f t="shared" si="34"/>
        <v>-6255.06</v>
      </c>
      <c r="M738" s="12">
        <f t="shared" si="35"/>
        <v>-6181.2356800000007</v>
      </c>
      <c r="N738" t="s">
        <v>29</v>
      </c>
      <c r="O738" t="s">
        <v>38</v>
      </c>
      <c r="P738" t="s">
        <v>12</v>
      </c>
      <c r="Q738" t="s">
        <v>27</v>
      </c>
      <c r="R738" t="s">
        <v>28</v>
      </c>
      <c r="S738">
        <v>1</v>
      </c>
      <c r="T738">
        <v>0</v>
      </c>
    </row>
    <row r="739" spans="1:20" x14ac:dyDescent="0.25">
      <c r="A739">
        <v>25059</v>
      </c>
      <c r="B739" s="1">
        <v>37048</v>
      </c>
      <c r="C739" s="1">
        <v>37438</v>
      </c>
      <c r="D739" t="s">
        <v>27</v>
      </c>
      <c r="E739" t="s">
        <v>28</v>
      </c>
      <c r="F739" s="10">
        <v>28870</v>
      </c>
      <c r="G739" s="10">
        <v>28529.26</v>
      </c>
      <c r="H739">
        <v>4.2629999999999999</v>
      </c>
      <c r="I739" s="11">
        <v>2.87</v>
      </c>
      <c r="K739" s="9">
        <f t="shared" si="33"/>
        <v>82856.900000000009</v>
      </c>
      <c r="L739" s="12">
        <f t="shared" si="34"/>
        <v>-40215.909999999996</v>
      </c>
      <c r="M739" s="12">
        <f t="shared" si="35"/>
        <v>-39741.259179999994</v>
      </c>
      <c r="N739" t="s">
        <v>29</v>
      </c>
      <c r="O739" t="s">
        <v>38</v>
      </c>
      <c r="P739" t="s">
        <v>12</v>
      </c>
      <c r="Q739" t="s">
        <v>27</v>
      </c>
      <c r="R739" t="s">
        <v>28</v>
      </c>
      <c r="S739">
        <v>1</v>
      </c>
      <c r="T739">
        <v>0</v>
      </c>
    </row>
    <row r="740" spans="1:20" x14ac:dyDescent="0.25">
      <c r="A740">
        <v>25069</v>
      </c>
      <c r="B740" s="1">
        <v>37048</v>
      </c>
      <c r="C740" s="1">
        <v>37438</v>
      </c>
      <c r="D740" t="s">
        <v>27</v>
      </c>
      <c r="E740" t="s">
        <v>28</v>
      </c>
      <c r="F740" s="10">
        <v>12604</v>
      </c>
      <c r="G740" s="10">
        <v>12455.24</v>
      </c>
      <c r="H740">
        <v>4.0549999999999997</v>
      </c>
      <c r="I740" s="11">
        <v>2.87</v>
      </c>
      <c r="K740" s="9">
        <f t="shared" si="33"/>
        <v>36173.480000000003</v>
      </c>
      <c r="L740" s="12">
        <f t="shared" si="34"/>
        <v>-14935.739999999994</v>
      </c>
      <c r="M740" s="12">
        <f t="shared" si="35"/>
        <v>-14759.459399999994</v>
      </c>
      <c r="N740" t="s">
        <v>29</v>
      </c>
      <c r="O740" t="s">
        <v>38</v>
      </c>
      <c r="P740" t="s">
        <v>12</v>
      </c>
      <c r="Q740" t="s">
        <v>27</v>
      </c>
      <c r="R740" t="s">
        <v>28</v>
      </c>
      <c r="S740">
        <v>1</v>
      </c>
      <c r="T740">
        <v>0</v>
      </c>
    </row>
    <row r="741" spans="1:20" x14ac:dyDescent="0.25">
      <c r="A741">
        <v>25071</v>
      </c>
      <c r="B741" s="1">
        <v>37048</v>
      </c>
      <c r="C741" s="1">
        <v>37438</v>
      </c>
      <c r="D741" t="s">
        <v>27</v>
      </c>
      <c r="E741" t="s">
        <v>28</v>
      </c>
      <c r="F741" s="10">
        <v>14774</v>
      </c>
      <c r="G741" s="10">
        <v>14599.63</v>
      </c>
      <c r="H741">
        <v>4.5549999999999997</v>
      </c>
      <c r="I741" s="11">
        <v>2.87</v>
      </c>
      <c r="K741" s="9">
        <f t="shared" si="33"/>
        <v>42401.380000000005</v>
      </c>
      <c r="L741" s="12">
        <f t="shared" si="34"/>
        <v>-24894.189999999995</v>
      </c>
      <c r="M741" s="12">
        <f t="shared" si="35"/>
        <v>-24600.376549999994</v>
      </c>
      <c r="N741" t="s">
        <v>29</v>
      </c>
      <c r="O741" t="s">
        <v>38</v>
      </c>
      <c r="P741" t="s">
        <v>12</v>
      </c>
      <c r="Q741" t="s">
        <v>27</v>
      </c>
      <c r="R741" t="s">
        <v>28</v>
      </c>
      <c r="S741">
        <v>1</v>
      </c>
      <c r="T741">
        <v>0</v>
      </c>
    </row>
    <row r="742" spans="1:20" x14ac:dyDescent="0.25">
      <c r="A742">
        <v>25181</v>
      </c>
      <c r="B742" s="1">
        <v>37055</v>
      </c>
      <c r="C742" s="1">
        <v>37438</v>
      </c>
      <c r="D742" t="s">
        <v>27</v>
      </c>
      <c r="E742" t="s">
        <v>28</v>
      </c>
      <c r="F742" s="10">
        <v>9211</v>
      </c>
      <c r="G742" s="10">
        <v>9102.2900000000009</v>
      </c>
      <c r="H742">
        <v>4.101</v>
      </c>
      <c r="I742" s="11">
        <v>2.87</v>
      </c>
      <c r="K742" s="9">
        <f t="shared" si="33"/>
        <v>26435.57</v>
      </c>
      <c r="L742" s="12">
        <f t="shared" si="34"/>
        <v>-11338.740999999998</v>
      </c>
      <c r="M742" s="12">
        <f t="shared" si="35"/>
        <v>-11204.91899</v>
      </c>
      <c r="N742" t="s">
        <v>29</v>
      </c>
      <c r="O742" t="s">
        <v>38</v>
      </c>
      <c r="P742" t="s">
        <v>12</v>
      </c>
      <c r="Q742" t="s">
        <v>27</v>
      </c>
      <c r="R742" t="s">
        <v>28</v>
      </c>
      <c r="S742">
        <v>1</v>
      </c>
      <c r="T742">
        <v>0</v>
      </c>
    </row>
    <row r="743" spans="1:20" x14ac:dyDescent="0.25">
      <c r="A743">
        <v>25182</v>
      </c>
      <c r="B743" s="1">
        <v>37055</v>
      </c>
      <c r="C743" s="1">
        <v>37438</v>
      </c>
      <c r="D743" t="s">
        <v>27</v>
      </c>
      <c r="E743" t="s">
        <v>28</v>
      </c>
      <c r="F743" s="10">
        <v>15277</v>
      </c>
      <c r="G743" s="10">
        <v>15096.69</v>
      </c>
      <c r="H743">
        <v>4.101</v>
      </c>
      <c r="I743" s="11">
        <v>2.87</v>
      </c>
      <c r="K743" s="9">
        <f t="shared" si="33"/>
        <v>43844.990000000005</v>
      </c>
      <c r="L743" s="12">
        <f t="shared" si="34"/>
        <v>-18805.986999999997</v>
      </c>
      <c r="M743" s="12">
        <f t="shared" si="35"/>
        <v>-18584.025389999999</v>
      </c>
      <c r="N743" t="s">
        <v>29</v>
      </c>
      <c r="O743" t="s">
        <v>38</v>
      </c>
      <c r="P743" t="s">
        <v>12</v>
      </c>
      <c r="Q743" t="s">
        <v>27</v>
      </c>
      <c r="R743" t="s">
        <v>28</v>
      </c>
      <c r="S743">
        <v>1</v>
      </c>
      <c r="T743">
        <v>0</v>
      </c>
    </row>
    <row r="744" spans="1:20" x14ac:dyDescent="0.25">
      <c r="A744">
        <v>25183</v>
      </c>
      <c r="B744" s="1">
        <v>37055</v>
      </c>
      <c r="C744" s="1">
        <v>37438</v>
      </c>
      <c r="D744" t="s">
        <v>27</v>
      </c>
      <c r="E744" t="s">
        <v>28</v>
      </c>
      <c r="F744" s="10">
        <v>3564</v>
      </c>
      <c r="G744" s="10">
        <v>3521.94</v>
      </c>
      <c r="H744">
        <v>4.101</v>
      </c>
      <c r="I744" s="11">
        <v>2.87</v>
      </c>
      <c r="K744" s="9">
        <f t="shared" si="33"/>
        <v>10228.68</v>
      </c>
      <c r="L744" s="12">
        <f t="shared" si="34"/>
        <v>-4387.2839999999997</v>
      </c>
      <c r="M744" s="12">
        <f t="shared" si="35"/>
        <v>-4335.5081399999999</v>
      </c>
      <c r="N744" t="s">
        <v>29</v>
      </c>
      <c r="O744" t="s">
        <v>38</v>
      </c>
      <c r="P744" t="s">
        <v>12</v>
      </c>
      <c r="Q744" t="s">
        <v>27</v>
      </c>
      <c r="R744" t="s">
        <v>28</v>
      </c>
      <c r="S744">
        <v>1</v>
      </c>
      <c r="T744">
        <v>0</v>
      </c>
    </row>
    <row r="745" spans="1:20" x14ac:dyDescent="0.25">
      <c r="A745">
        <v>25184</v>
      </c>
      <c r="B745" s="1">
        <v>37055</v>
      </c>
      <c r="C745" s="1">
        <v>37438</v>
      </c>
      <c r="D745" t="s">
        <v>27</v>
      </c>
      <c r="E745" t="s">
        <v>28</v>
      </c>
      <c r="F745" s="10">
        <v>37</v>
      </c>
      <c r="G745" s="10">
        <v>36.56</v>
      </c>
      <c r="H745">
        <v>4.101</v>
      </c>
      <c r="I745" s="11">
        <v>2.87</v>
      </c>
      <c r="K745" s="9">
        <f t="shared" si="33"/>
        <v>106.19</v>
      </c>
      <c r="L745" s="12">
        <f t="shared" si="34"/>
        <v>-45.546999999999997</v>
      </c>
      <c r="M745" s="12">
        <f t="shared" si="35"/>
        <v>-45.005359999999996</v>
      </c>
      <c r="N745" t="s">
        <v>29</v>
      </c>
      <c r="O745" t="s">
        <v>38</v>
      </c>
      <c r="P745" t="s">
        <v>12</v>
      </c>
      <c r="Q745" t="s">
        <v>27</v>
      </c>
      <c r="R745" t="s">
        <v>28</v>
      </c>
      <c r="S745">
        <v>1</v>
      </c>
      <c r="T745">
        <v>0</v>
      </c>
    </row>
    <row r="746" spans="1:20" x14ac:dyDescent="0.25">
      <c r="A746">
        <v>25185</v>
      </c>
      <c r="B746" s="1">
        <v>37055</v>
      </c>
      <c r="C746" s="1">
        <v>37438</v>
      </c>
      <c r="D746" t="s">
        <v>27</v>
      </c>
      <c r="E746" t="s">
        <v>28</v>
      </c>
      <c r="F746" s="10">
        <v>105</v>
      </c>
      <c r="G746" s="10">
        <v>103.76</v>
      </c>
      <c r="H746">
        <v>4.101</v>
      </c>
      <c r="I746" s="11">
        <v>2.87</v>
      </c>
      <c r="K746" s="9">
        <f t="shared" si="33"/>
        <v>301.35000000000002</v>
      </c>
      <c r="L746" s="12">
        <f t="shared" si="34"/>
        <v>-129.255</v>
      </c>
      <c r="M746" s="12">
        <f t="shared" si="35"/>
        <v>-127.72855999999999</v>
      </c>
      <c r="N746" t="s">
        <v>29</v>
      </c>
      <c r="O746" t="s">
        <v>38</v>
      </c>
      <c r="P746" t="s">
        <v>12</v>
      </c>
      <c r="Q746" t="s">
        <v>27</v>
      </c>
      <c r="R746" t="s">
        <v>28</v>
      </c>
      <c r="S746">
        <v>1</v>
      </c>
      <c r="T746">
        <v>0</v>
      </c>
    </row>
    <row r="747" spans="1:20" x14ac:dyDescent="0.25">
      <c r="A747">
        <v>26646</v>
      </c>
      <c r="B747" s="1">
        <v>37081</v>
      </c>
      <c r="C747" s="1">
        <v>37438</v>
      </c>
      <c r="D747" t="s">
        <v>27</v>
      </c>
      <c r="E747" t="s">
        <v>28</v>
      </c>
      <c r="F747" s="10">
        <v>10888</v>
      </c>
      <c r="G747" s="10">
        <v>10759.5</v>
      </c>
      <c r="H747">
        <v>3.6890000000000001</v>
      </c>
      <c r="I747" s="11">
        <v>2.87</v>
      </c>
      <c r="K747" s="9">
        <f t="shared" si="33"/>
        <v>31248.560000000001</v>
      </c>
      <c r="L747" s="12">
        <f t="shared" si="34"/>
        <v>-8917.271999999999</v>
      </c>
      <c r="M747" s="12">
        <f t="shared" si="35"/>
        <v>-8812.0304999999989</v>
      </c>
      <c r="N747" t="s">
        <v>29</v>
      </c>
      <c r="O747" t="s">
        <v>38</v>
      </c>
      <c r="P747" t="s">
        <v>12</v>
      </c>
      <c r="Q747" t="s">
        <v>27</v>
      </c>
      <c r="R747" t="s">
        <v>28</v>
      </c>
      <c r="S747">
        <v>1</v>
      </c>
      <c r="T747">
        <v>0</v>
      </c>
    </row>
    <row r="748" spans="1:20" x14ac:dyDescent="0.25">
      <c r="A748">
        <v>26703</v>
      </c>
      <c r="B748" s="1">
        <v>37085</v>
      </c>
      <c r="C748" s="1">
        <v>37438</v>
      </c>
      <c r="D748" t="s">
        <v>27</v>
      </c>
      <c r="E748" t="s">
        <v>28</v>
      </c>
      <c r="F748" s="10">
        <v>70000</v>
      </c>
      <c r="G748" s="10">
        <v>69173.83</v>
      </c>
      <c r="H748">
        <v>3.75</v>
      </c>
      <c r="I748" s="11">
        <v>2.87</v>
      </c>
      <c r="K748" s="9">
        <f t="shared" si="33"/>
        <v>200900</v>
      </c>
      <c r="L748" s="12">
        <f t="shared" si="34"/>
        <v>-61599.999999999993</v>
      </c>
      <c r="M748" s="12">
        <f t="shared" si="35"/>
        <v>-60872.970399999991</v>
      </c>
      <c r="N748" t="s">
        <v>29</v>
      </c>
      <c r="O748" t="s">
        <v>38</v>
      </c>
      <c r="P748" t="s">
        <v>12</v>
      </c>
      <c r="Q748" t="s">
        <v>27</v>
      </c>
      <c r="R748" t="s">
        <v>28</v>
      </c>
      <c r="S748">
        <v>1</v>
      </c>
      <c r="T748">
        <v>0</v>
      </c>
    </row>
    <row r="749" spans="1:20" x14ac:dyDescent="0.25">
      <c r="A749">
        <v>26732</v>
      </c>
      <c r="B749" s="1">
        <v>37088</v>
      </c>
      <c r="C749" s="1">
        <v>37438</v>
      </c>
      <c r="D749" t="s">
        <v>27</v>
      </c>
      <c r="E749" t="s">
        <v>28</v>
      </c>
      <c r="F749" s="10">
        <v>30000</v>
      </c>
      <c r="G749" s="10">
        <v>29645.93</v>
      </c>
      <c r="H749">
        <v>3.6549999999999998</v>
      </c>
      <c r="I749" s="11">
        <v>2.87</v>
      </c>
      <c r="K749" s="9">
        <f t="shared" si="33"/>
        <v>86100</v>
      </c>
      <c r="L749" s="12">
        <f t="shared" si="34"/>
        <v>-23549.999999999993</v>
      </c>
      <c r="M749" s="12">
        <f t="shared" si="35"/>
        <v>-23272.055049999992</v>
      </c>
      <c r="N749" t="s">
        <v>29</v>
      </c>
      <c r="O749" t="s">
        <v>38</v>
      </c>
      <c r="P749" t="s">
        <v>12</v>
      </c>
      <c r="Q749" t="s">
        <v>27</v>
      </c>
      <c r="R749" t="s">
        <v>28</v>
      </c>
      <c r="S749">
        <v>1</v>
      </c>
      <c r="T749">
        <v>0</v>
      </c>
    </row>
    <row r="750" spans="1:20" x14ac:dyDescent="0.25">
      <c r="A750">
        <v>26849</v>
      </c>
      <c r="B750" s="1">
        <v>37098</v>
      </c>
      <c r="C750" s="1">
        <v>37438</v>
      </c>
      <c r="D750" t="s">
        <v>27</v>
      </c>
      <c r="E750" t="s">
        <v>28</v>
      </c>
      <c r="F750" s="10">
        <v>21630</v>
      </c>
      <c r="G750" s="10">
        <v>21374.71</v>
      </c>
      <c r="H750">
        <v>3.6850000000000001</v>
      </c>
      <c r="I750" s="11">
        <v>2.87</v>
      </c>
      <c r="K750" s="9">
        <f t="shared" si="33"/>
        <v>62078.100000000006</v>
      </c>
      <c r="L750" s="12">
        <f t="shared" si="34"/>
        <v>-17628.449999999997</v>
      </c>
      <c r="M750" s="12">
        <f t="shared" si="35"/>
        <v>-17420.388649999997</v>
      </c>
      <c r="N750" t="s">
        <v>29</v>
      </c>
      <c r="O750" t="s">
        <v>38</v>
      </c>
      <c r="P750" t="s">
        <v>12</v>
      </c>
      <c r="Q750" t="s">
        <v>27</v>
      </c>
      <c r="R750" t="s">
        <v>28</v>
      </c>
      <c r="S750">
        <v>1</v>
      </c>
      <c r="T750">
        <v>0</v>
      </c>
    </row>
    <row r="751" spans="1:20" x14ac:dyDescent="0.25">
      <c r="A751">
        <v>26851</v>
      </c>
      <c r="B751" s="1">
        <v>37099</v>
      </c>
      <c r="C751" s="1">
        <v>37438</v>
      </c>
      <c r="D751" t="s">
        <v>27</v>
      </c>
      <c r="E751" t="s">
        <v>28</v>
      </c>
      <c r="F751" s="10">
        <v>10000</v>
      </c>
      <c r="G751" s="10">
        <v>9881.98</v>
      </c>
      <c r="H751">
        <v>3.589</v>
      </c>
      <c r="I751" s="11">
        <v>2.87</v>
      </c>
      <c r="K751" s="9">
        <f t="shared" si="33"/>
        <v>28700</v>
      </c>
      <c r="L751" s="12">
        <f t="shared" si="34"/>
        <v>-7189.9999999999982</v>
      </c>
      <c r="M751" s="12">
        <f t="shared" si="35"/>
        <v>-7105.143619999998</v>
      </c>
      <c r="N751" t="s">
        <v>29</v>
      </c>
      <c r="O751" t="s">
        <v>38</v>
      </c>
      <c r="P751" t="s">
        <v>12</v>
      </c>
      <c r="Q751" t="s">
        <v>27</v>
      </c>
      <c r="R751" t="s">
        <v>28</v>
      </c>
      <c r="S751">
        <v>1</v>
      </c>
      <c r="T751">
        <v>0</v>
      </c>
    </row>
    <row r="752" spans="1:20" x14ac:dyDescent="0.25">
      <c r="A752">
        <v>27127</v>
      </c>
      <c r="B752" s="1">
        <v>37118</v>
      </c>
      <c r="C752" s="1">
        <v>37438</v>
      </c>
      <c r="D752" t="s">
        <v>27</v>
      </c>
      <c r="E752" t="s">
        <v>28</v>
      </c>
      <c r="F752" s="10">
        <v>58000</v>
      </c>
      <c r="G752" s="10">
        <v>57315.46</v>
      </c>
      <c r="H752">
        <v>3.601</v>
      </c>
      <c r="I752" s="11">
        <v>2.87</v>
      </c>
      <c r="K752" s="9">
        <f t="shared" si="33"/>
        <v>166460</v>
      </c>
      <c r="L752" s="12">
        <f t="shared" si="34"/>
        <v>-42397.999999999993</v>
      </c>
      <c r="M752" s="12">
        <f t="shared" si="35"/>
        <v>-41897.601259999989</v>
      </c>
      <c r="N752" t="s">
        <v>29</v>
      </c>
      <c r="O752" t="s">
        <v>38</v>
      </c>
      <c r="P752" t="s">
        <v>12</v>
      </c>
      <c r="Q752" t="s">
        <v>27</v>
      </c>
      <c r="R752" t="s">
        <v>28</v>
      </c>
      <c r="S752">
        <v>1</v>
      </c>
      <c r="T752">
        <v>0</v>
      </c>
    </row>
    <row r="753" spans="1:20" x14ac:dyDescent="0.25">
      <c r="A753">
        <v>27131</v>
      </c>
      <c r="B753" s="1">
        <v>37118</v>
      </c>
      <c r="C753" s="1">
        <v>37438</v>
      </c>
      <c r="D753" t="s">
        <v>27</v>
      </c>
      <c r="E753" t="s">
        <v>28</v>
      </c>
      <c r="F753" s="10">
        <v>2833</v>
      </c>
      <c r="G753" s="10">
        <v>2799.56</v>
      </c>
      <c r="H753">
        <v>3.601</v>
      </c>
      <c r="I753" s="11">
        <v>2.87</v>
      </c>
      <c r="K753" s="9">
        <f t="shared" si="33"/>
        <v>8130.71</v>
      </c>
      <c r="L753" s="12">
        <f t="shared" si="34"/>
        <v>-2070.9229999999998</v>
      </c>
      <c r="M753" s="12">
        <f t="shared" si="35"/>
        <v>-2046.4783599999996</v>
      </c>
      <c r="N753" t="s">
        <v>29</v>
      </c>
      <c r="O753" t="s">
        <v>38</v>
      </c>
      <c r="P753" t="s">
        <v>12</v>
      </c>
      <c r="Q753" t="s">
        <v>27</v>
      </c>
      <c r="R753" t="s">
        <v>28</v>
      </c>
      <c r="S753">
        <v>1</v>
      </c>
      <c r="T753">
        <v>0</v>
      </c>
    </row>
    <row r="754" spans="1:20" x14ac:dyDescent="0.25">
      <c r="A754">
        <v>28058</v>
      </c>
      <c r="B754" s="1">
        <v>37144</v>
      </c>
      <c r="C754" s="1">
        <v>37438</v>
      </c>
      <c r="D754" t="s">
        <v>27</v>
      </c>
      <c r="E754" t="s">
        <v>28</v>
      </c>
      <c r="F754" s="10">
        <v>42679</v>
      </c>
      <c r="G754" s="10">
        <v>42175.28</v>
      </c>
      <c r="H754">
        <v>3.6951000000000001</v>
      </c>
      <c r="I754" s="11">
        <v>2.87</v>
      </c>
      <c r="K754" s="9">
        <f t="shared" si="33"/>
        <v>122488.73000000001</v>
      </c>
      <c r="L754" s="12">
        <f t="shared" si="34"/>
        <v>-35214.442899999995</v>
      </c>
      <c r="M754" s="12">
        <f t="shared" si="35"/>
        <v>-34798.823527999994</v>
      </c>
      <c r="N754" t="s">
        <v>29</v>
      </c>
      <c r="O754" t="s">
        <v>38</v>
      </c>
      <c r="P754" t="s">
        <v>12</v>
      </c>
      <c r="Q754" t="s">
        <v>27</v>
      </c>
      <c r="R754" t="s">
        <v>28</v>
      </c>
      <c r="S754">
        <v>1</v>
      </c>
      <c r="T754">
        <v>0</v>
      </c>
    </row>
    <row r="755" spans="1:20" x14ac:dyDescent="0.25">
      <c r="A755">
        <v>28098</v>
      </c>
      <c r="B755" s="1">
        <v>37152</v>
      </c>
      <c r="C755" s="1">
        <v>37438</v>
      </c>
      <c r="D755" t="s">
        <v>27</v>
      </c>
      <c r="E755" t="s">
        <v>28</v>
      </c>
      <c r="F755" s="10">
        <v>3500</v>
      </c>
      <c r="G755" s="10">
        <v>3458.69</v>
      </c>
      <c r="H755">
        <v>3.0379999999999998</v>
      </c>
      <c r="I755" s="11">
        <v>2.87</v>
      </c>
      <c r="K755" s="9">
        <f t="shared" si="33"/>
        <v>10045</v>
      </c>
      <c r="L755" s="12">
        <f t="shared" si="34"/>
        <v>-587.99999999999898</v>
      </c>
      <c r="M755" s="12">
        <f t="shared" si="35"/>
        <v>-581.05991999999901</v>
      </c>
      <c r="N755" t="s">
        <v>29</v>
      </c>
      <c r="O755" t="s">
        <v>38</v>
      </c>
      <c r="P755" t="s">
        <v>12</v>
      </c>
      <c r="Q755" t="s">
        <v>27</v>
      </c>
      <c r="R755" t="s">
        <v>28</v>
      </c>
      <c r="S755">
        <v>1</v>
      </c>
      <c r="T755">
        <v>0</v>
      </c>
    </row>
    <row r="756" spans="1:20" x14ac:dyDescent="0.25">
      <c r="A756">
        <v>28099</v>
      </c>
      <c r="B756" s="1">
        <v>37152</v>
      </c>
      <c r="C756" s="1">
        <v>37438</v>
      </c>
      <c r="D756" t="s">
        <v>27</v>
      </c>
      <c r="E756" t="s">
        <v>28</v>
      </c>
      <c r="F756" s="10">
        <v>21755</v>
      </c>
      <c r="G756" s="10">
        <v>21498.240000000002</v>
      </c>
      <c r="H756">
        <v>3.0379999999999998</v>
      </c>
      <c r="I756" s="11">
        <v>2.87</v>
      </c>
      <c r="K756" s="9">
        <f t="shared" si="33"/>
        <v>62436.850000000006</v>
      </c>
      <c r="L756" s="12">
        <f t="shared" si="34"/>
        <v>-3654.8399999999938</v>
      </c>
      <c r="M756" s="12">
        <f t="shared" si="35"/>
        <v>-3611.7043199999939</v>
      </c>
      <c r="N756" t="s">
        <v>29</v>
      </c>
      <c r="O756" t="s">
        <v>38</v>
      </c>
      <c r="P756" t="s">
        <v>12</v>
      </c>
      <c r="Q756" t="s">
        <v>27</v>
      </c>
      <c r="R756" t="s">
        <v>28</v>
      </c>
      <c r="S756">
        <v>1</v>
      </c>
      <c r="T756">
        <v>0</v>
      </c>
    </row>
    <row r="757" spans="1:20" x14ac:dyDescent="0.25">
      <c r="A757">
        <v>28100</v>
      </c>
      <c r="B757" s="1">
        <v>37152</v>
      </c>
      <c r="C757" s="1">
        <v>37438</v>
      </c>
      <c r="D757" t="s">
        <v>27</v>
      </c>
      <c r="E757" t="s">
        <v>28</v>
      </c>
      <c r="F757" s="10">
        <v>800</v>
      </c>
      <c r="G757" s="10">
        <v>790.56</v>
      </c>
      <c r="H757">
        <v>3.0379999999999998</v>
      </c>
      <c r="I757" s="11">
        <v>2.87</v>
      </c>
      <c r="K757" s="9">
        <f t="shared" si="33"/>
        <v>2296</v>
      </c>
      <c r="L757" s="12">
        <f t="shared" si="34"/>
        <v>-134.39999999999975</v>
      </c>
      <c r="M757" s="12">
        <f t="shared" si="35"/>
        <v>-132.81407999999976</v>
      </c>
      <c r="N757" t="s">
        <v>29</v>
      </c>
      <c r="O757" t="s">
        <v>38</v>
      </c>
      <c r="P757" t="s">
        <v>12</v>
      </c>
      <c r="Q757" t="s">
        <v>27</v>
      </c>
      <c r="R757" t="s">
        <v>28</v>
      </c>
      <c r="S757">
        <v>1</v>
      </c>
      <c r="T757">
        <v>0</v>
      </c>
    </row>
    <row r="758" spans="1:20" x14ac:dyDescent="0.25">
      <c r="A758">
        <v>28112</v>
      </c>
      <c r="B758" s="1">
        <v>37152</v>
      </c>
      <c r="C758" s="1">
        <v>37438</v>
      </c>
      <c r="D758" t="s">
        <v>27</v>
      </c>
      <c r="E758" t="s">
        <v>28</v>
      </c>
      <c r="F758" s="10">
        <v>53149</v>
      </c>
      <c r="G758" s="10">
        <v>52521.71</v>
      </c>
      <c r="H758">
        <v>3.657</v>
      </c>
      <c r="I758" s="11">
        <v>2.87</v>
      </c>
      <c r="K758" s="9">
        <f t="shared" si="33"/>
        <v>152537.63</v>
      </c>
      <c r="L758" s="12">
        <f t="shared" si="34"/>
        <v>-41828.262999999999</v>
      </c>
      <c r="M758" s="12">
        <f t="shared" si="35"/>
        <v>-41334.585769999998</v>
      </c>
      <c r="N758" t="s">
        <v>29</v>
      </c>
      <c r="O758" t="s">
        <v>38</v>
      </c>
      <c r="P758" t="s">
        <v>12</v>
      </c>
      <c r="Q758" t="s">
        <v>27</v>
      </c>
      <c r="R758" t="s">
        <v>28</v>
      </c>
      <c r="S758">
        <v>1</v>
      </c>
      <c r="T758">
        <v>0</v>
      </c>
    </row>
    <row r="759" spans="1:20" x14ac:dyDescent="0.25">
      <c r="A759">
        <v>28115</v>
      </c>
      <c r="B759" s="1">
        <v>37152</v>
      </c>
      <c r="C759" s="1">
        <v>37438</v>
      </c>
      <c r="D759" t="s">
        <v>27</v>
      </c>
      <c r="E759" t="s">
        <v>28</v>
      </c>
      <c r="F759" s="10">
        <v>54597</v>
      </c>
      <c r="G759" s="10">
        <v>53952.62</v>
      </c>
      <c r="H759">
        <v>3.657</v>
      </c>
      <c r="I759" s="11">
        <v>2.87</v>
      </c>
      <c r="K759" s="9">
        <f t="shared" si="33"/>
        <v>156693.39000000001</v>
      </c>
      <c r="L759" s="12">
        <f t="shared" si="34"/>
        <v>-42967.838999999993</v>
      </c>
      <c r="M759" s="12">
        <f t="shared" si="35"/>
        <v>-42460.711940000001</v>
      </c>
      <c r="N759" t="s">
        <v>29</v>
      </c>
      <c r="O759" t="s">
        <v>38</v>
      </c>
      <c r="P759" t="s">
        <v>12</v>
      </c>
      <c r="Q759" t="s">
        <v>27</v>
      </c>
      <c r="R759" t="s">
        <v>28</v>
      </c>
      <c r="S759">
        <v>1</v>
      </c>
      <c r="T759">
        <v>0</v>
      </c>
    </row>
    <row r="760" spans="1:20" x14ac:dyDescent="0.25">
      <c r="A760">
        <v>28116</v>
      </c>
      <c r="B760" s="1">
        <v>37152</v>
      </c>
      <c r="C760" s="1">
        <v>37438</v>
      </c>
      <c r="D760" t="s">
        <v>27</v>
      </c>
      <c r="E760" t="s">
        <v>28</v>
      </c>
      <c r="F760" s="10">
        <v>1636</v>
      </c>
      <c r="G760" s="10">
        <v>1616.69</v>
      </c>
      <c r="H760">
        <v>3.657</v>
      </c>
      <c r="I760" s="11">
        <v>2.87</v>
      </c>
      <c r="K760" s="9">
        <f t="shared" si="33"/>
        <v>4695.3200000000006</v>
      </c>
      <c r="L760" s="12">
        <f t="shared" si="34"/>
        <v>-1287.5319999999999</v>
      </c>
      <c r="M760" s="12">
        <f t="shared" si="35"/>
        <v>-1272.33503</v>
      </c>
      <c r="N760" t="s">
        <v>29</v>
      </c>
      <c r="O760" t="s">
        <v>38</v>
      </c>
      <c r="P760" t="s">
        <v>12</v>
      </c>
      <c r="Q760" t="s">
        <v>27</v>
      </c>
      <c r="R760" t="s">
        <v>28</v>
      </c>
      <c r="S760">
        <v>1</v>
      </c>
      <c r="T760">
        <v>0</v>
      </c>
    </row>
    <row r="761" spans="1:20" x14ac:dyDescent="0.25">
      <c r="A761">
        <v>28134</v>
      </c>
      <c r="B761" s="1">
        <v>37153</v>
      </c>
      <c r="C761" s="1">
        <v>37438</v>
      </c>
      <c r="D761" t="s">
        <v>27</v>
      </c>
      <c r="E761" t="s">
        <v>28</v>
      </c>
      <c r="F761" s="10">
        <v>17910</v>
      </c>
      <c r="G761" s="10">
        <v>17698.62</v>
      </c>
      <c r="H761">
        <v>3.5009999999999999</v>
      </c>
      <c r="I761" s="11">
        <v>2.87</v>
      </c>
      <c r="K761" s="9">
        <f t="shared" si="33"/>
        <v>51401.700000000004</v>
      </c>
      <c r="L761" s="12">
        <f t="shared" si="34"/>
        <v>-11301.209999999995</v>
      </c>
      <c r="M761" s="12">
        <f t="shared" si="35"/>
        <v>-11167.829219999996</v>
      </c>
      <c r="N761" t="s">
        <v>29</v>
      </c>
      <c r="O761" t="s">
        <v>38</v>
      </c>
      <c r="P761" t="s">
        <v>12</v>
      </c>
      <c r="Q761" t="s">
        <v>27</v>
      </c>
      <c r="R761" t="s">
        <v>28</v>
      </c>
      <c r="S761">
        <v>1</v>
      </c>
      <c r="T761">
        <v>0</v>
      </c>
    </row>
    <row r="762" spans="1:20" x14ac:dyDescent="0.25">
      <c r="A762">
        <v>28136</v>
      </c>
      <c r="B762" s="1">
        <v>37153</v>
      </c>
      <c r="C762" s="1">
        <v>37438</v>
      </c>
      <c r="D762" t="s">
        <v>27</v>
      </c>
      <c r="E762" t="s">
        <v>28</v>
      </c>
      <c r="F762" s="10">
        <v>74007</v>
      </c>
      <c r="G762" s="10">
        <v>73133.539999999994</v>
      </c>
      <c r="H762">
        <v>3.1469999999999998</v>
      </c>
      <c r="I762" s="11">
        <v>2.87</v>
      </c>
      <c r="K762" s="9">
        <f t="shared" si="33"/>
        <v>212400.09</v>
      </c>
      <c r="L762" s="12">
        <f t="shared" si="34"/>
        <v>-20499.938999999977</v>
      </c>
      <c r="M762" s="12">
        <f t="shared" si="35"/>
        <v>-20257.990579999976</v>
      </c>
      <c r="N762" t="s">
        <v>29</v>
      </c>
      <c r="O762" t="s">
        <v>38</v>
      </c>
      <c r="P762" t="s">
        <v>12</v>
      </c>
      <c r="Q762" t="s">
        <v>27</v>
      </c>
      <c r="R762" t="s">
        <v>28</v>
      </c>
      <c r="S762">
        <v>1</v>
      </c>
      <c r="T762">
        <v>0</v>
      </c>
    </row>
    <row r="763" spans="1:20" x14ac:dyDescent="0.25">
      <c r="A763">
        <v>28141</v>
      </c>
      <c r="B763" s="1">
        <v>37153</v>
      </c>
      <c r="C763" s="1">
        <v>37438</v>
      </c>
      <c r="D763" t="s">
        <v>27</v>
      </c>
      <c r="E763" t="s">
        <v>28</v>
      </c>
      <c r="F763" s="10">
        <v>2647</v>
      </c>
      <c r="G763" s="10">
        <v>2615.7600000000002</v>
      </c>
      <c r="H763">
        <v>3.1469999999999998</v>
      </c>
      <c r="I763" s="11">
        <v>2.87</v>
      </c>
      <c r="K763" s="9">
        <f t="shared" si="33"/>
        <v>7596.89</v>
      </c>
      <c r="L763" s="12">
        <f t="shared" si="34"/>
        <v>-733.21899999999914</v>
      </c>
      <c r="M763" s="12">
        <f t="shared" si="35"/>
        <v>-724.5655199999992</v>
      </c>
      <c r="N763" t="s">
        <v>29</v>
      </c>
      <c r="O763" t="s">
        <v>38</v>
      </c>
      <c r="P763" t="s">
        <v>12</v>
      </c>
      <c r="Q763" t="s">
        <v>27</v>
      </c>
      <c r="R763" t="s">
        <v>28</v>
      </c>
      <c r="S763">
        <v>1</v>
      </c>
      <c r="T763">
        <v>0</v>
      </c>
    </row>
    <row r="764" spans="1:20" x14ac:dyDescent="0.25">
      <c r="A764">
        <v>28143</v>
      </c>
      <c r="B764" s="1">
        <v>37153</v>
      </c>
      <c r="C764" s="1">
        <v>37438</v>
      </c>
      <c r="D764" t="s">
        <v>27</v>
      </c>
      <c r="E764" t="s">
        <v>28</v>
      </c>
      <c r="F764" s="10">
        <v>4001</v>
      </c>
      <c r="G764" s="10">
        <v>3953.78</v>
      </c>
      <c r="H764">
        <v>3.1469999999999998</v>
      </c>
      <c r="I764" s="11">
        <v>2.87</v>
      </c>
      <c r="K764" s="9">
        <f t="shared" si="33"/>
        <v>11482.87</v>
      </c>
      <c r="L764" s="12">
        <f t="shared" si="34"/>
        <v>-1108.2769999999987</v>
      </c>
      <c r="M764" s="12">
        <f t="shared" si="35"/>
        <v>-1095.1970599999988</v>
      </c>
      <c r="N764" t="s">
        <v>29</v>
      </c>
      <c r="O764" t="s">
        <v>38</v>
      </c>
      <c r="P764" t="s">
        <v>12</v>
      </c>
      <c r="Q764" t="s">
        <v>27</v>
      </c>
      <c r="R764" t="s">
        <v>28</v>
      </c>
      <c r="S764">
        <v>1</v>
      </c>
      <c r="T764">
        <v>0</v>
      </c>
    </row>
    <row r="765" spans="1:20" x14ac:dyDescent="0.25">
      <c r="A765">
        <v>28144</v>
      </c>
      <c r="B765" s="1">
        <v>37153</v>
      </c>
      <c r="C765" s="1">
        <v>37438</v>
      </c>
      <c r="D765" t="s">
        <v>27</v>
      </c>
      <c r="E765" t="s">
        <v>28</v>
      </c>
      <c r="F765" s="10">
        <v>417</v>
      </c>
      <c r="G765" s="10">
        <v>412.08</v>
      </c>
      <c r="H765">
        <v>3.1469999999999998</v>
      </c>
      <c r="I765" s="11">
        <v>2.87</v>
      </c>
      <c r="K765" s="9">
        <f t="shared" si="33"/>
        <v>1196.79</v>
      </c>
      <c r="L765" s="12">
        <f t="shared" si="34"/>
        <v>-115.50899999999987</v>
      </c>
      <c r="M765" s="12">
        <f t="shared" si="35"/>
        <v>-114.14615999999987</v>
      </c>
      <c r="N765" t="s">
        <v>29</v>
      </c>
      <c r="O765" t="s">
        <v>38</v>
      </c>
      <c r="P765" t="s">
        <v>12</v>
      </c>
      <c r="Q765" t="s">
        <v>27</v>
      </c>
      <c r="R765" t="s">
        <v>28</v>
      </c>
      <c r="S765">
        <v>1</v>
      </c>
      <c r="T765">
        <v>0</v>
      </c>
    </row>
    <row r="766" spans="1:20" x14ac:dyDescent="0.25">
      <c r="A766">
        <v>28333</v>
      </c>
      <c r="B766" s="1">
        <v>37161</v>
      </c>
      <c r="C766" s="1">
        <v>37438</v>
      </c>
      <c r="D766" t="s">
        <v>27</v>
      </c>
      <c r="E766" t="s">
        <v>28</v>
      </c>
      <c r="F766" s="10">
        <v>42281</v>
      </c>
      <c r="G766" s="10">
        <v>41781.980000000003</v>
      </c>
      <c r="H766">
        <v>2.9119999999999999</v>
      </c>
      <c r="I766" s="11">
        <v>2.87</v>
      </c>
      <c r="K766" s="9">
        <f t="shared" si="33"/>
        <v>121346.47</v>
      </c>
      <c r="L766" s="12">
        <f t="shared" si="34"/>
        <v>-1775.8019999999922</v>
      </c>
      <c r="M766" s="12">
        <f t="shared" si="35"/>
        <v>-1754.8431599999924</v>
      </c>
      <c r="N766" t="s">
        <v>29</v>
      </c>
      <c r="O766" t="s">
        <v>38</v>
      </c>
      <c r="P766" t="s">
        <v>12</v>
      </c>
      <c r="Q766" t="s">
        <v>27</v>
      </c>
      <c r="R766" t="s">
        <v>28</v>
      </c>
      <c r="S766">
        <v>1</v>
      </c>
      <c r="T766">
        <v>0</v>
      </c>
    </row>
    <row r="767" spans="1:20" x14ac:dyDescent="0.25">
      <c r="A767">
        <v>28334</v>
      </c>
      <c r="B767" s="1">
        <v>37161</v>
      </c>
      <c r="C767" s="1">
        <v>37438</v>
      </c>
      <c r="D767" t="s">
        <v>27</v>
      </c>
      <c r="E767" t="s">
        <v>28</v>
      </c>
      <c r="F767" s="10">
        <v>5736</v>
      </c>
      <c r="G767" s="10">
        <v>5668.3</v>
      </c>
      <c r="H767">
        <v>2.9119999999999999</v>
      </c>
      <c r="I767" s="11">
        <v>2.87</v>
      </c>
      <c r="K767" s="9">
        <f t="shared" si="33"/>
        <v>16462.32</v>
      </c>
      <c r="L767" s="12">
        <f t="shared" si="34"/>
        <v>-240.91199999999895</v>
      </c>
      <c r="M767" s="12">
        <f t="shared" si="35"/>
        <v>-238.06859999999895</v>
      </c>
      <c r="N767" t="s">
        <v>29</v>
      </c>
      <c r="O767" t="s">
        <v>38</v>
      </c>
      <c r="P767" t="s">
        <v>12</v>
      </c>
      <c r="Q767" t="s">
        <v>27</v>
      </c>
      <c r="R767" t="s">
        <v>28</v>
      </c>
      <c r="S767">
        <v>1</v>
      </c>
      <c r="T767">
        <v>0</v>
      </c>
    </row>
    <row r="768" spans="1:20" x14ac:dyDescent="0.25">
      <c r="A768">
        <v>25098</v>
      </c>
      <c r="B768" s="1">
        <v>37049</v>
      </c>
      <c r="C768" s="1">
        <v>37469</v>
      </c>
      <c r="D768" t="s">
        <v>36</v>
      </c>
      <c r="E768" t="s">
        <v>28</v>
      </c>
      <c r="F768" s="10">
        <v>80048</v>
      </c>
      <c r="G768" s="10">
        <v>78938.25</v>
      </c>
      <c r="H768">
        <v>0.26500000000000001</v>
      </c>
      <c r="I768" s="11">
        <v>0.16</v>
      </c>
      <c r="K768" s="9">
        <f t="shared" si="33"/>
        <v>12807.68</v>
      </c>
      <c r="L768" s="12">
        <f t="shared" si="34"/>
        <v>-8405.0400000000009</v>
      </c>
      <c r="M768" s="12">
        <f t="shared" si="35"/>
        <v>-8288.5162500000006</v>
      </c>
      <c r="N768" t="s">
        <v>37</v>
      </c>
      <c r="O768" t="s">
        <v>38</v>
      </c>
      <c r="P768" t="s">
        <v>27</v>
      </c>
      <c r="Q768" t="s">
        <v>39</v>
      </c>
      <c r="R768" t="s">
        <v>28</v>
      </c>
      <c r="S768">
        <v>1</v>
      </c>
      <c r="T768">
        <v>0</v>
      </c>
    </row>
    <row r="769" spans="1:20" x14ac:dyDescent="0.25">
      <c r="A769">
        <v>25442</v>
      </c>
      <c r="B769" s="1">
        <v>37071</v>
      </c>
      <c r="C769" s="1">
        <v>37469</v>
      </c>
      <c r="D769" t="s">
        <v>36</v>
      </c>
      <c r="E769" t="s">
        <v>28</v>
      </c>
      <c r="F769" s="10">
        <v>86368</v>
      </c>
      <c r="G769" s="10">
        <v>85170.63</v>
      </c>
      <c r="H769">
        <v>0.18</v>
      </c>
      <c r="I769" s="11">
        <v>0.16</v>
      </c>
      <c r="K769" s="9">
        <f t="shared" si="33"/>
        <v>13818.880000000001</v>
      </c>
      <c r="L769" s="12">
        <f t="shared" si="34"/>
        <v>-1727.3599999999992</v>
      </c>
      <c r="M769" s="12">
        <f t="shared" si="35"/>
        <v>-1703.4125999999992</v>
      </c>
      <c r="N769" t="s">
        <v>37</v>
      </c>
      <c r="O769" t="s">
        <v>38</v>
      </c>
      <c r="P769" t="s">
        <v>27</v>
      </c>
      <c r="Q769" t="s">
        <v>39</v>
      </c>
      <c r="R769" t="s">
        <v>28</v>
      </c>
      <c r="S769">
        <v>1</v>
      </c>
      <c r="T769">
        <v>0</v>
      </c>
    </row>
    <row r="770" spans="1:20" x14ac:dyDescent="0.25">
      <c r="A770">
        <v>20890</v>
      </c>
      <c r="B770" s="1">
        <v>36836</v>
      </c>
      <c r="C770" s="1">
        <v>37469</v>
      </c>
      <c r="D770" t="s">
        <v>42</v>
      </c>
      <c r="E770" t="s">
        <v>28</v>
      </c>
      <c r="F770" s="10">
        <v>64</v>
      </c>
      <c r="G770" s="10">
        <v>63.11</v>
      </c>
      <c r="H770">
        <v>-2.5000000000000001E-2</v>
      </c>
      <c r="I770" s="11">
        <v>-1.4999999999999999E-2</v>
      </c>
      <c r="K770" s="9">
        <f t="shared" ref="K770:K833" si="36">F770*I770</f>
        <v>-0.96</v>
      </c>
      <c r="L770" s="12">
        <f t="shared" ref="L770:L833" si="37">(+I770-H770)*F770</f>
        <v>0.64000000000000012</v>
      </c>
      <c r="M770" s="12">
        <f t="shared" ref="M770:M833" si="38">(+I770-H770)*G770</f>
        <v>0.63110000000000011</v>
      </c>
      <c r="N770" t="s">
        <v>37</v>
      </c>
      <c r="O770" t="s">
        <v>38</v>
      </c>
      <c r="P770" t="s">
        <v>27</v>
      </c>
      <c r="Q770" t="s">
        <v>43</v>
      </c>
      <c r="R770" t="s">
        <v>28</v>
      </c>
      <c r="S770">
        <v>1</v>
      </c>
      <c r="T770">
        <v>0</v>
      </c>
    </row>
    <row r="771" spans="1:20" x14ac:dyDescent="0.25">
      <c r="A771">
        <v>27284</v>
      </c>
      <c r="B771" s="1">
        <v>37123</v>
      </c>
      <c r="C771" s="1">
        <v>37469</v>
      </c>
      <c r="D771" t="s">
        <v>42</v>
      </c>
      <c r="E771" t="s">
        <v>28</v>
      </c>
      <c r="F771" s="10">
        <v>176800</v>
      </c>
      <c r="G771" s="10">
        <v>174348.92</v>
      </c>
      <c r="H771">
        <v>-1.2500000000000001E-2</v>
      </c>
      <c r="I771" s="11">
        <v>-1.4999999999999999E-2</v>
      </c>
      <c r="K771" s="9">
        <f t="shared" si="36"/>
        <v>-2652</v>
      </c>
      <c r="L771" s="12">
        <f t="shared" si="37"/>
        <v>-441.99999999999977</v>
      </c>
      <c r="M771" s="12">
        <f t="shared" si="38"/>
        <v>-435.87229999999983</v>
      </c>
      <c r="N771" t="s">
        <v>37</v>
      </c>
      <c r="O771" t="s">
        <v>38</v>
      </c>
      <c r="P771" t="s">
        <v>27</v>
      </c>
      <c r="Q771" t="s">
        <v>43</v>
      </c>
      <c r="R771" t="s">
        <v>28</v>
      </c>
      <c r="S771">
        <v>1</v>
      </c>
      <c r="T771">
        <v>0</v>
      </c>
    </row>
    <row r="772" spans="1:20" x14ac:dyDescent="0.25">
      <c r="A772">
        <v>9941</v>
      </c>
      <c r="B772" s="1">
        <v>36714</v>
      </c>
      <c r="C772" s="1">
        <v>37469</v>
      </c>
      <c r="D772" t="s">
        <v>44</v>
      </c>
      <c r="E772" t="s">
        <v>28</v>
      </c>
      <c r="F772" s="10">
        <v>-3968</v>
      </c>
      <c r="G772" s="10">
        <v>-3912.99</v>
      </c>
      <c r="H772">
        <v>-0.04</v>
      </c>
      <c r="I772" s="11">
        <v>-0.05</v>
      </c>
      <c r="K772" s="9">
        <f t="shared" si="36"/>
        <v>198.4</v>
      </c>
      <c r="L772" s="12">
        <f t="shared" si="37"/>
        <v>39.680000000000007</v>
      </c>
      <c r="M772" s="12">
        <f t="shared" si="38"/>
        <v>39.129900000000006</v>
      </c>
      <c r="N772" t="s">
        <v>37</v>
      </c>
      <c r="O772" t="s">
        <v>38</v>
      </c>
      <c r="P772" t="s">
        <v>27</v>
      </c>
      <c r="Q772" t="s">
        <v>45</v>
      </c>
      <c r="R772" t="s">
        <v>28</v>
      </c>
      <c r="S772">
        <v>0</v>
      </c>
      <c r="T772">
        <v>0</v>
      </c>
    </row>
    <row r="773" spans="1:20" x14ac:dyDescent="0.25">
      <c r="A773">
        <v>9952</v>
      </c>
      <c r="B773" s="1">
        <v>36714</v>
      </c>
      <c r="C773" s="1">
        <v>37469</v>
      </c>
      <c r="D773" t="s">
        <v>46</v>
      </c>
      <c r="E773" t="s">
        <v>28</v>
      </c>
      <c r="F773" s="10">
        <v>3596</v>
      </c>
      <c r="G773" s="10">
        <v>3546.15</v>
      </c>
      <c r="H773">
        <v>0.42</v>
      </c>
      <c r="I773" s="11">
        <v>0.34</v>
      </c>
      <c r="K773" s="9">
        <f t="shared" si="36"/>
        <v>1222.6400000000001</v>
      </c>
      <c r="L773" s="12">
        <f t="shared" si="37"/>
        <v>-287.67999999999984</v>
      </c>
      <c r="M773" s="12">
        <f t="shared" si="38"/>
        <v>-283.69199999999989</v>
      </c>
      <c r="N773" t="s">
        <v>37</v>
      </c>
      <c r="O773" t="s">
        <v>38</v>
      </c>
      <c r="P773" t="s">
        <v>27</v>
      </c>
      <c r="Q773" t="s">
        <v>47</v>
      </c>
      <c r="R773" t="s">
        <v>28</v>
      </c>
      <c r="S773">
        <v>1</v>
      </c>
      <c r="T773">
        <v>0</v>
      </c>
    </row>
    <row r="774" spans="1:20" x14ac:dyDescent="0.25">
      <c r="A774">
        <v>27285</v>
      </c>
      <c r="B774" s="1">
        <v>37123</v>
      </c>
      <c r="C774" s="1">
        <v>37469</v>
      </c>
      <c r="D774" t="s">
        <v>48</v>
      </c>
      <c r="E774" t="s">
        <v>28</v>
      </c>
      <c r="F774" s="10">
        <v>46139</v>
      </c>
      <c r="G774" s="10">
        <v>45499.35</v>
      </c>
      <c r="H774">
        <v>7.2499999999999995E-2</v>
      </c>
      <c r="I774" s="11">
        <v>4.4999999999999998E-2</v>
      </c>
      <c r="K774" s="9">
        <f t="shared" si="36"/>
        <v>2076.2550000000001</v>
      </c>
      <c r="L774" s="12">
        <f t="shared" si="37"/>
        <v>-1268.8224999999998</v>
      </c>
      <c r="M774" s="12">
        <f t="shared" si="38"/>
        <v>-1251.2321249999998</v>
      </c>
      <c r="N774" t="s">
        <v>37</v>
      </c>
      <c r="O774" t="s">
        <v>38</v>
      </c>
      <c r="P774" t="s">
        <v>27</v>
      </c>
      <c r="Q774" t="s">
        <v>49</v>
      </c>
      <c r="R774" t="s">
        <v>28</v>
      </c>
      <c r="S774">
        <v>1</v>
      </c>
      <c r="T774">
        <v>0</v>
      </c>
    </row>
    <row r="775" spans="1:20" x14ac:dyDescent="0.25">
      <c r="A775">
        <v>22124</v>
      </c>
      <c r="B775" s="1">
        <v>36908</v>
      </c>
      <c r="C775" s="1">
        <v>37469</v>
      </c>
      <c r="D775" t="s">
        <v>27</v>
      </c>
      <c r="E775" t="s">
        <v>28</v>
      </c>
      <c r="F775" s="10">
        <v>-120000</v>
      </c>
      <c r="G775" s="10">
        <v>-118336.37</v>
      </c>
      <c r="H775">
        <v>4.5599999999999996</v>
      </c>
      <c r="I775" s="11">
        <v>2.94</v>
      </c>
      <c r="K775" s="9">
        <f t="shared" si="36"/>
        <v>-352800</v>
      </c>
      <c r="L775" s="12">
        <f t="shared" si="37"/>
        <v>194399.99999999997</v>
      </c>
      <c r="M775" s="12">
        <f t="shared" si="38"/>
        <v>191704.91939999996</v>
      </c>
      <c r="N775" t="s">
        <v>29</v>
      </c>
      <c r="O775" t="s">
        <v>38</v>
      </c>
      <c r="P775" t="s">
        <v>12</v>
      </c>
      <c r="Q775" t="s">
        <v>27</v>
      </c>
      <c r="R775" t="s">
        <v>28</v>
      </c>
      <c r="S775">
        <v>0</v>
      </c>
      <c r="T775">
        <v>0</v>
      </c>
    </row>
    <row r="776" spans="1:20" x14ac:dyDescent="0.25">
      <c r="A776">
        <v>24215</v>
      </c>
      <c r="B776" s="1">
        <v>36999</v>
      </c>
      <c r="C776" s="1">
        <v>37469</v>
      </c>
      <c r="D776" t="s">
        <v>27</v>
      </c>
      <c r="E776" t="s">
        <v>28</v>
      </c>
      <c r="F776" s="10">
        <v>-24327</v>
      </c>
      <c r="G776" s="10">
        <v>-23989.74</v>
      </c>
      <c r="H776">
        <v>4.5919999999999996</v>
      </c>
      <c r="I776" s="11">
        <v>2.94</v>
      </c>
      <c r="K776" s="9">
        <f t="shared" si="36"/>
        <v>-71521.38</v>
      </c>
      <c r="L776" s="12">
        <f t="shared" si="37"/>
        <v>40188.203999999991</v>
      </c>
      <c r="M776" s="12">
        <f t="shared" si="38"/>
        <v>39631.050479999998</v>
      </c>
      <c r="N776" t="s">
        <v>29</v>
      </c>
      <c r="O776" t="s">
        <v>38</v>
      </c>
      <c r="P776" t="s">
        <v>12</v>
      </c>
      <c r="Q776" t="s">
        <v>27</v>
      </c>
      <c r="R776" t="s">
        <v>28</v>
      </c>
      <c r="S776">
        <v>0</v>
      </c>
      <c r="T776">
        <v>0</v>
      </c>
    </row>
    <row r="777" spans="1:20" x14ac:dyDescent="0.25">
      <c r="A777">
        <v>25042</v>
      </c>
      <c r="B777" s="1">
        <v>37047</v>
      </c>
      <c r="C777" s="1">
        <v>37469</v>
      </c>
      <c r="D777" t="s">
        <v>27</v>
      </c>
      <c r="E777" t="s">
        <v>28</v>
      </c>
      <c r="F777" s="10">
        <v>-16939</v>
      </c>
      <c r="G777" s="10">
        <v>-16704.169999999998</v>
      </c>
      <c r="H777">
        <v>4.5570000000000004</v>
      </c>
      <c r="I777" s="11">
        <v>2.94</v>
      </c>
      <c r="K777" s="9">
        <f t="shared" si="36"/>
        <v>-49800.659999999996</v>
      </c>
      <c r="L777" s="12">
        <f t="shared" si="37"/>
        <v>27390.363000000008</v>
      </c>
      <c r="M777" s="12">
        <f t="shared" si="38"/>
        <v>27010.642890000003</v>
      </c>
      <c r="N777" t="s">
        <v>29</v>
      </c>
      <c r="O777" t="s">
        <v>38</v>
      </c>
      <c r="P777" t="s">
        <v>12</v>
      </c>
      <c r="Q777" t="s">
        <v>27</v>
      </c>
      <c r="R777" t="s">
        <v>28</v>
      </c>
      <c r="S777">
        <v>0</v>
      </c>
      <c r="T777">
        <v>0</v>
      </c>
    </row>
    <row r="778" spans="1:20" x14ac:dyDescent="0.25">
      <c r="A778">
        <v>25057</v>
      </c>
      <c r="B778" s="1">
        <v>37048</v>
      </c>
      <c r="C778" s="1">
        <v>37469</v>
      </c>
      <c r="D778" t="s">
        <v>27</v>
      </c>
      <c r="E778" t="s">
        <v>28</v>
      </c>
      <c r="F778" s="10">
        <v>-10639</v>
      </c>
      <c r="G778" s="10">
        <v>-10491.51</v>
      </c>
      <c r="H778">
        <v>4.59</v>
      </c>
      <c r="I778" s="11">
        <v>2.94</v>
      </c>
      <c r="K778" s="9">
        <f t="shared" si="36"/>
        <v>-31278.66</v>
      </c>
      <c r="L778" s="12">
        <f t="shared" si="37"/>
        <v>17554.349999999999</v>
      </c>
      <c r="M778" s="12">
        <f t="shared" si="38"/>
        <v>17310.9915</v>
      </c>
      <c r="N778" t="s">
        <v>29</v>
      </c>
      <c r="O778" t="s">
        <v>38</v>
      </c>
      <c r="P778" t="s">
        <v>12</v>
      </c>
      <c r="Q778" t="s">
        <v>27</v>
      </c>
      <c r="R778" t="s">
        <v>28</v>
      </c>
      <c r="S778">
        <v>0</v>
      </c>
      <c r="T778">
        <v>0</v>
      </c>
    </row>
    <row r="779" spans="1:20" x14ac:dyDescent="0.25">
      <c r="A779">
        <v>26682</v>
      </c>
      <c r="B779" s="1">
        <v>37083</v>
      </c>
      <c r="C779" s="1">
        <v>37469</v>
      </c>
      <c r="D779" t="s">
        <v>27</v>
      </c>
      <c r="E779" t="s">
        <v>28</v>
      </c>
      <c r="F779" s="10">
        <v>-70000</v>
      </c>
      <c r="G779" s="10">
        <v>-69029.55</v>
      </c>
      <c r="H779">
        <v>3.81</v>
      </c>
      <c r="I779" s="11">
        <v>2.94</v>
      </c>
      <c r="K779" s="9">
        <f t="shared" si="36"/>
        <v>-205800</v>
      </c>
      <c r="L779" s="12">
        <f t="shared" si="37"/>
        <v>60900.000000000007</v>
      </c>
      <c r="M779" s="12">
        <f t="shared" si="38"/>
        <v>60055.708500000008</v>
      </c>
      <c r="N779" t="s">
        <v>29</v>
      </c>
      <c r="O779" t="s">
        <v>38</v>
      </c>
      <c r="P779" t="s">
        <v>12</v>
      </c>
      <c r="Q779" t="s">
        <v>27</v>
      </c>
      <c r="R779" t="s">
        <v>28</v>
      </c>
      <c r="S779">
        <v>0</v>
      </c>
      <c r="T779">
        <v>0</v>
      </c>
    </row>
    <row r="780" spans="1:20" x14ac:dyDescent="0.25">
      <c r="A780">
        <v>28127</v>
      </c>
      <c r="B780" s="1">
        <v>37153</v>
      </c>
      <c r="C780" s="1">
        <v>37469</v>
      </c>
      <c r="D780" t="s">
        <v>27</v>
      </c>
      <c r="E780" t="s">
        <v>28</v>
      </c>
      <c r="F780" s="10">
        <v>-33699</v>
      </c>
      <c r="G780" s="10">
        <v>-33231.81</v>
      </c>
      <c r="H780">
        <v>3.0830000000000002</v>
      </c>
      <c r="I780" s="11">
        <v>2.94</v>
      </c>
      <c r="K780" s="9">
        <f t="shared" si="36"/>
        <v>-99075.06</v>
      </c>
      <c r="L780" s="12">
        <f t="shared" si="37"/>
        <v>4818.9570000000076</v>
      </c>
      <c r="M780" s="12">
        <f t="shared" si="38"/>
        <v>4752.1488300000074</v>
      </c>
      <c r="N780" t="s">
        <v>29</v>
      </c>
      <c r="O780" t="s">
        <v>38</v>
      </c>
      <c r="P780" t="s">
        <v>12</v>
      </c>
      <c r="Q780" t="s">
        <v>27</v>
      </c>
      <c r="R780" t="s">
        <v>28</v>
      </c>
      <c r="S780">
        <v>0</v>
      </c>
      <c r="T780">
        <v>0</v>
      </c>
    </row>
    <row r="781" spans="1:20" x14ac:dyDescent="0.25">
      <c r="A781">
        <v>28130</v>
      </c>
      <c r="B781" s="1">
        <v>37153</v>
      </c>
      <c r="C781" s="1">
        <v>37469</v>
      </c>
      <c r="D781" t="s">
        <v>27</v>
      </c>
      <c r="E781" t="s">
        <v>28</v>
      </c>
      <c r="F781" s="10">
        <v>-11846</v>
      </c>
      <c r="G781" s="10">
        <v>-11681.77</v>
      </c>
      <c r="H781">
        <v>3.0830000000000002</v>
      </c>
      <c r="I781" s="11">
        <v>2.94</v>
      </c>
      <c r="K781" s="9">
        <f t="shared" si="36"/>
        <v>-34827.24</v>
      </c>
      <c r="L781" s="12">
        <f t="shared" si="37"/>
        <v>1693.9780000000028</v>
      </c>
      <c r="M781" s="12">
        <f t="shared" si="38"/>
        <v>1670.4931100000028</v>
      </c>
      <c r="N781" t="s">
        <v>29</v>
      </c>
      <c r="O781" t="s">
        <v>38</v>
      </c>
      <c r="P781" t="s">
        <v>12</v>
      </c>
      <c r="Q781" t="s">
        <v>27</v>
      </c>
      <c r="R781" t="s">
        <v>28</v>
      </c>
      <c r="S781">
        <v>0</v>
      </c>
      <c r="T781">
        <v>0</v>
      </c>
    </row>
    <row r="782" spans="1:20" x14ac:dyDescent="0.25">
      <c r="A782">
        <v>28457</v>
      </c>
      <c r="B782" s="1">
        <v>37180</v>
      </c>
      <c r="C782" s="1">
        <v>37469</v>
      </c>
      <c r="D782" t="s">
        <v>27</v>
      </c>
      <c r="E782" t="s">
        <v>28</v>
      </c>
      <c r="F782" s="10">
        <v>-1000000</v>
      </c>
      <c r="G782" s="10">
        <v>-986136.44</v>
      </c>
      <c r="H782">
        <v>3.0525000000000002</v>
      </c>
      <c r="I782" s="11">
        <v>2.94</v>
      </c>
      <c r="K782" s="9">
        <f t="shared" si="36"/>
        <v>-2940000</v>
      </c>
      <c r="L782" s="12">
        <f t="shared" si="37"/>
        <v>112500.00000000026</v>
      </c>
      <c r="M782" s="12">
        <f t="shared" si="38"/>
        <v>110940.34950000026</v>
      </c>
      <c r="N782" t="s">
        <v>29</v>
      </c>
      <c r="O782" t="s">
        <v>38</v>
      </c>
      <c r="P782" t="s">
        <v>12</v>
      </c>
      <c r="Q782" t="s">
        <v>27</v>
      </c>
      <c r="R782" t="s">
        <v>28</v>
      </c>
      <c r="S782">
        <v>0</v>
      </c>
      <c r="T782">
        <v>0</v>
      </c>
    </row>
    <row r="783" spans="1:20" x14ac:dyDescent="0.25">
      <c r="A783">
        <v>28463</v>
      </c>
      <c r="B783" s="1">
        <v>37182</v>
      </c>
      <c r="C783" s="1">
        <v>37469</v>
      </c>
      <c r="D783" t="s">
        <v>27</v>
      </c>
      <c r="E783" t="s">
        <v>28</v>
      </c>
      <c r="F783" s="10">
        <v>-200000</v>
      </c>
      <c r="G783" s="10">
        <v>-197227.29</v>
      </c>
      <c r="H783">
        <v>2.99</v>
      </c>
      <c r="I783" s="11">
        <v>2.94</v>
      </c>
      <c r="K783" s="9">
        <f t="shared" si="36"/>
        <v>-588000</v>
      </c>
      <c r="L783" s="12">
        <f t="shared" si="37"/>
        <v>10000.000000000053</v>
      </c>
      <c r="M783" s="12">
        <f t="shared" si="38"/>
        <v>9861.3645000000524</v>
      </c>
      <c r="N783" t="s">
        <v>29</v>
      </c>
      <c r="O783" t="s">
        <v>38</v>
      </c>
      <c r="P783" t="s">
        <v>12</v>
      </c>
      <c r="Q783" t="s">
        <v>27</v>
      </c>
      <c r="R783" t="s">
        <v>28</v>
      </c>
      <c r="S783">
        <v>0</v>
      </c>
      <c r="T783">
        <v>0</v>
      </c>
    </row>
    <row r="784" spans="1:20" x14ac:dyDescent="0.25">
      <c r="A784">
        <v>28523</v>
      </c>
      <c r="B784" s="1">
        <v>37188</v>
      </c>
      <c r="C784" s="1">
        <v>37469</v>
      </c>
      <c r="D784" t="s">
        <v>27</v>
      </c>
      <c r="E784" t="s">
        <v>28</v>
      </c>
      <c r="F784" s="10">
        <v>-450000</v>
      </c>
      <c r="G784" s="10">
        <v>-443761.4</v>
      </c>
      <c r="H784">
        <v>3.125</v>
      </c>
      <c r="I784" s="11">
        <v>2.94</v>
      </c>
      <c r="K784" s="9">
        <f t="shared" si="36"/>
        <v>-1323000</v>
      </c>
      <c r="L784" s="12">
        <f t="shared" si="37"/>
        <v>83250.000000000029</v>
      </c>
      <c r="M784" s="12">
        <f t="shared" si="38"/>
        <v>82095.859000000026</v>
      </c>
      <c r="N784" t="s">
        <v>29</v>
      </c>
      <c r="O784" t="s">
        <v>38</v>
      </c>
      <c r="P784" t="s">
        <v>12</v>
      </c>
      <c r="Q784" t="s">
        <v>27</v>
      </c>
      <c r="R784" t="s">
        <v>28</v>
      </c>
      <c r="S784">
        <v>0</v>
      </c>
      <c r="T784">
        <v>0</v>
      </c>
    </row>
    <row r="785" spans="1:20" x14ac:dyDescent="0.25">
      <c r="A785">
        <v>9917</v>
      </c>
      <c r="B785" s="1">
        <v>36714</v>
      </c>
      <c r="C785" s="1">
        <v>37469</v>
      </c>
      <c r="D785" t="s">
        <v>27</v>
      </c>
      <c r="E785" t="s">
        <v>28</v>
      </c>
      <c r="F785" s="10">
        <v>64</v>
      </c>
      <c r="G785" s="10">
        <v>63.11</v>
      </c>
      <c r="H785">
        <v>2.6537000000000002</v>
      </c>
      <c r="I785" s="11">
        <v>2.96</v>
      </c>
      <c r="K785" s="9">
        <f t="shared" si="36"/>
        <v>189.44</v>
      </c>
      <c r="L785" s="12">
        <f t="shared" si="37"/>
        <v>19.603199999999987</v>
      </c>
      <c r="M785" s="12">
        <f t="shared" si="38"/>
        <v>19.330592999999986</v>
      </c>
      <c r="N785" t="s">
        <v>29</v>
      </c>
      <c r="O785" t="s">
        <v>38</v>
      </c>
      <c r="P785" t="s">
        <v>12</v>
      </c>
      <c r="Q785" t="s">
        <v>27</v>
      </c>
      <c r="R785" t="s">
        <v>28</v>
      </c>
      <c r="S785">
        <v>1</v>
      </c>
      <c r="T785">
        <v>0</v>
      </c>
    </row>
    <row r="786" spans="1:20" x14ac:dyDescent="0.25">
      <c r="A786">
        <v>22243</v>
      </c>
      <c r="B786" s="1">
        <v>36917</v>
      </c>
      <c r="C786" s="1">
        <v>37469</v>
      </c>
      <c r="D786" t="s">
        <v>27</v>
      </c>
      <c r="E786" t="s">
        <v>28</v>
      </c>
      <c r="F786" s="10">
        <v>10000</v>
      </c>
      <c r="G786" s="10">
        <v>9861.36</v>
      </c>
      <c r="H786">
        <v>4.3449999999999998</v>
      </c>
      <c r="I786" s="11">
        <v>2.96</v>
      </c>
      <c r="K786" s="9">
        <f t="shared" si="36"/>
        <v>29600</v>
      </c>
      <c r="L786" s="12">
        <f t="shared" si="37"/>
        <v>-13849.999999999998</v>
      </c>
      <c r="M786" s="12">
        <f t="shared" si="38"/>
        <v>-13657.9836</v>
      </c>
      <c r="N786" t="s">
        <v>29</v>
      </c>
      <c r="O786" t="s">
        <v>38</v>
      </c>
      <c r="P786" t="s">
        <v>12</v>
      </c>
      <c r="Q786" t="s">
        <v>27</v>
      </c>
      <c r="R786" t="s">
        <v>28</v>
      </c>
      <c r="S786">
        <v>1</v>
      </c>
      <c r="T786">
        <v>0</v>
      </c>
    </row>
    <row r="787" spans="1:20" x14ac:dyDescent="0.25">
      <c r="A787">
        <v>22256</v>
      </c>
      <c r="B787" s="1">
        <v>36917</v>
      </c>
      <c r="C787" s="1">
        <v>37469</v>
      </c>
      <c r="D787" t="s">
        <v>27</v>
      </c>
      <c r="E787" t="s">
        <v>28</v>
      </c>
      <c r="F787" s="10">
        <v>100000</v>
      </c>
      <c r="G787" s="10">
        <v>98613.64</v>
      </c>
      <c r="H787">
        <v>4.34</v>
      </c>
      <c r="I787" s="11">
        <v>2.96</v>
      </c>
      <c r="K787" s="9">
        <f t="shared" si="36"/>
        <v>296000</v>
      </c>
      <c r="L787" s="12">
        <f t="shared" si="37"/>
        <v>-138000</v>
      </c>
      <c r="M787" s="12">
        <f t="shared" si="38"/>
        <v>-136086.82319999998</v>
      </c>
      <c r="N787" t="s">
        <v>29</v>
      </c>
      <c r="O787" t="s">
        <v>38</v>
      </c>
      <c r="P787" t="s">
        <v>12</v>
      </c>
      <c r="Q787" t="s">
        <v>27</v>
      </c>
      <c r="R787" t="s">
        <v>28</v>
      </c>
      <c r="S787">
        <v>1</v>
      </c>
      <c r="T787">
        <v>0</v>
      </c>
    </row>
    <row r="788" spans="1:20" x14ac:dyDescent="0.25">
      <c r="A788">
        <v>22259</v>
      </c>
      <c r="B788" s="1">
        <v>36917</v>
      </c>
      <c r="C788" s="1">
        <v>37469</v>
      </c>
      <c r="D788" t="s">
        <v>27</v>
      </c>
      <c r="E788" t="s">
        <v>28</v>
      </c>
      <c r="F788" s="10">
        <v>60000</v>
      </c>
      <c r="G788" s="10">
        <v>59168.19</v>
      </c>
      <c r="H788">
        <v>4.625</v>
      </c>
      <c r="I788" s="11">
        <v>2.96</v>
      </c>
      <c r="K788" s="9">
        <f t="shared" si="36"/>
        <v>177600</v>
      </c>
      <c r="L788" s="12">
        <f t="shared" si="37"/>
        <v>-99900</v>
      </c>
      <c r="M788" s="12">
        <f t="shared" si="38"/>
        <v>-98515.036350000009</v>
      </c>
      <c r="N788" t="s">
        <v>29</v>
      </c>
      <c r="O788" t="s">
        <v>38</v>
      </c>
      <c r="P788" t="s">
        <v>12</v>
      </c>
      <c r="Q788" t="s">
        <v>27</v>
      </c>
      <c r="R788" t="s">
        <v>28</v>
      </c>
      <c r="S788">
        <v>1</v>
      </c>
      <c r="T788">
        <v>0</v>
      </c>
    </row>
    <row r="789" spans="1:20" x14ac:dyDescent="0.25">
      <c r="A789">
        <v>22260</v>
      </c>
      <c r="B789" s="1">
        <v>36917</v>
      </c>
      <c r="C789" s="1">
        <v>37469</v>
      </c>
      <c r="D789" t="s">
        <v>27</v>
      </c>
      <c r="E789" t="s">
        <v>28</v>
      </c>
      <c r="F789" s="10">
        <v>10000</v>
      </c>
      <c r="G789" s="10">
        <v>9861.36</v>
      </c>
      <c r="H789">
        <v>4.625</v>
      </c>
      <c r="I789" s="11">
        <v>2.96</v>
      </c>
      <c r="K789" s="9">
        <f t="shared" si="36"/>
        <v>29600</v>
      </c>
      <c r="L789" s="12">
        <f t="shared" si="37"/>
        <v>-16650</v>
      </c>
      <c r="M789" s="12">
        <f t="shared" si="38"/>
        <v>-16419.164400000001</v>
      </c>
      <c r="N789" t="s">
        <v>29</v>
      </c>
      <c r="O789" t="s">
        <v>38</v>
      </c>
      <c r="P789" t="s">
        <v>12</v>
      </c>
      <c r="Q789" t="s">
        <v>27</v>
      </c>
      <c r="R789" t="s">
        <v>28</v>
      </c>
      <c r="S789">
        <v>1</v>
      </c>
      <c r="T789">
        <v>0</v>
      </c>
    </row>
    <row r="790" spans="1:20" x14ac:dyDescent="0.25">
      <c r="A790">
        <v>22261</v>
      </c>
      <c r="B790" s="1">
        <v>36917</v>
      </c>
      <c r="C790" s="1">
        <v>37469</v>
      </c>
      <c r="D790" t="s">
        <v>27</v>
      </c>
      <c r="E790" t="s">
        <v>28</v>
      </c>
      <c r="F790" s="10">
        <v>40000</v>
      </c>
      <c r="G790" s="10">
        <v>39445.46</v>
      </c>
      <c r="H790">
        <v>4.625</v>
      </c>
      <c r="I790" s="11">
        <v>2.96</v>
      </c>
      <c r="K790" s="9">
        <f t="shared" si="36"/>
        <v>118400</v>
      </c>
      <c r="L790" s="12">
        <f t="shared" si="37"/>
        <v>-66600</v>
      </c>
      <c r="M790" s="12">
        <f t="shared" si="38"/>
        <v>-65676.690900000001</v>
      </c>
      <c r="N790" t="s">
        <v>29</v>
      </c>
      <c r="O790" t="s">
        <v>38</v>
      </c>
      <c r="P790" t="s">
        <v>12</v>
      </c>
      <c r="Q790" t="s">
        <v>27</v>
      </c>
      <c r="R790" t="s">
        <v>28</v>
      </c>
      <c r="S790">
        <v>1</v>
      </c>
      <c r="T790">
        <v>0</v>
      </c>
    </row>
    <row r="791" spans="1:20" x14ac:dyDescent="0.25">
      <c r="A791">
        <v>22570</v>
      </c>
      <c r="B791" s="1">
        <v>36938</v>
      </c>
      <c r="C791" s="1">
        <v>37469</v>
      </c>
      <c r="D791" t="s">
        <v>27</v>
      </c>
      <c r="E791" t="s">
        <v>28</v>
      </c>
      <c r="F791" s="10">
        <v>25000</v>
      </c>
      <c r="G791" s="10">
        <v>24653.41</v>
      </c>
      <c r="H791">
        <v>4.4749999999999996</v>
      </c>
      <c r="I791" s="11">
        <v>2.96</v>
      </c>
      <c r="K791" s="9">
        <f t="shared" si="36"/>
        <v>74000</v>
      </c>
      <c r="L791" s="12">
        <f t="shared" si="37"/>
        <v>-37874.999999999993</v>
      </c>
      <c r="M791" s="12">
        <f t="shared" si="38"/>
        <v>-37349.91614999999</v>
      </c>
      <c r="N791" t="s">
        <v>29</v>
      </c>
      <c r="O791" t="s">
        <v>38</v>
      </c>
      <c r="P791" t="s">
        <v>12</v>
      </c>
      <c r="Q791" t="s">
        <v>27</v>
      </c>
      <c r="R791" t="s">
        <v>28</v>
      </c>
      <c r="S791">
        <v>1</v>
      </c>
      <c r="T791">
        <v>0</v>
      </c>
    </row>
    <row r="792" spans="1:20" x14ac:dyDescent="0.25">
      <c r="A792">
        <v>22571</v>
      </c>
      <c r="B792" s="1">
        <v>36938</v>
      </c>
      <c r="C792" s="1">
        <v>37469</v>
      </c>
      <c r="D792" t="s">
        <v>27</v>
      </c>
      <c r="E792" t="s">
        <v>28</v>
      </c>
      <c r="F792" s="10">
        <v>15000</v>
      </c>
      <c r="G792" s="10">
        <v>14792.05</v>
      </c>
      <c r="H792">
        <v>4.4749999999999996</v>
      </c>
      <c r="I792" s="11">
        <v>2.96</v>
      </c>
      <c r="K792" s="9">
        <f t="shared" si="36"/>
        <v>44400</v>
      </c>
      <c r="L792" s="12">
        <f t="shared" si="37"/>
        <v>-22724.999999999996</v>
      </c>
      <c r="M792" s="12">
        <f t="shared" si="38"/>
        <v>-22409.955749999994</v>
      </c>
      <c r="N792" t="s">
        <v>29</v>
      </c>
      <c r="O792" t="s">
        <v>38</v>
      </c>
      <c r="P792" t="s">
        <v>12</v>
      </c>
      <c r="Q792" t="s">
        <v>27</v>
      </c>
      <c r="R792" t="s">
        <v>28</v>
      </c>
      <c r="S792">
        <v>1</v>
      </c>
      <c r="T792">
        <v>0</v>
      </c>
    </row>
    <row r="793" spans="1:20" x14ac:dyDescent="0.25">
      <c r="A793">
        <v>22572</v>
      </c>
      <c r="B793" s="1">
        <v>36938</v>
      </c>
      <c r="C793" s="1">
        <v>37469</v>
      </c>
      <c r="D793" t="s">
        <v>27</v>
      </c>
      <c r="E793" t="s">
        <v>28</v>
      </c>
      <c r="F793" s="10">
        <v>80000</v>
      </c>
      <c r="G793" s="10">
        <v>78890.92</v>
      </c>
      <c r="H793">
        <v>4.4749999999999996</v>
      </c>
      <c r="I793" s="11">
        <v>2.96</v>
      </c>
      <c r="K793" s="9">
        <f t="shared" si="36"/>
        <v>236800</v>
      </c>
      <c r="L793" s="12">
        <f t="shared" si="37"/>
        <v>-121199.99999999997</v>
      </c>
      <c r="M793" s="12">
        <f t="shared" si="38"/>
        <v>-119519.74379999997</v>
      </c>
      <c r="N793" t="s">
        <v>29</v>
      </c>
      <c r="O793" t="s">
        <v>38</v>
      </c>
      <c r="P793" t="s">
        <v>12</v>
      </c>
      <c r="Q793" t="s">
        <v>27</v>
      </c>
      <c r="R793" t="s">
        <v>28</v>
      </c>
      <c r="S793">
        <v>1</v>
      </c>
      <c r="T793">
        <v>0</v>
      </c>
    </row>
    <row r="794" spans="1:20" x14ac:dyDescent="0.25">
      <c r="A794">
        <v>22573</v>
      </c>
      <c r="B794" s="1">
        <v>36938</v>
      </c>
      <c r="C794" s="1">
        <v>37469</v>
      </c>
      <c r="D794" t="s">
        <v>27</v>
      </c>
      <c r="E794" t="s">
        <v>28</v>
      </c>
      <c r="F794" s="10">
        <v>20000</v>
      </c>
      <c r="G794" s="10">
        <v>19722.73</v>
      </c>
      <c r="H794">
        <v>4.4749999999999996</v>
      </c>
      <c r="I794" s="11">
        <v>2.96</v>
      </c>
      <c r="K794" s="9">
        <f t="shared" si="36"/>
        <v>59200</v>
      </c>
      <c r="L794" s="12">
        <f t="shared" si="37"/>
        <v>-30299.999999999993</v>
      </c>
      <c r="M794" s="12">
        <f t="shared" si="38"/>
        <v>-29879.935949999992</v>
      </c>
      <c r="N794" t="s">
        <v>29</v>
      </c>
      <c r="O794" t="s">
        <v>38</v>
      </c>
      <c r="P794" t="s">
        <v>12</v>
      </c>
      <c r="Q794" t="s">
        <v>27</v>
      </c>
      <c r="R794" t="s">
        <v>28</v>
      </c>
      <c r="S794">
        <v>1</v>
      </c>
      <c r="T794">
        <v>0</v>
      </c>
    </row>
    <row r="795" spans="1:20" x14ac:dyDescent="0.25">
      <c r="A795">
        <v>22576</v>
      </c>
      <c r="B795" s="1">
        <v>36938</v>
      </c>
      <c r="C795" s="1">
        <v>37469</v>
      </c>
      <c r="D795" t="s">
        <v>27</v>
      </c>
      <c r="E795" t="s">
        <v>28</v>
      </c>
      <c r="F795" s="10">
        <v>20000</v>
      </c>
      <c r="G795" s="10">
        <v>19722.73</v>
      </c>
      <c r="H795">
        <v>4.4749999999999996</v>
      </c>
      <c r="I795" s="11">
        <v>2.96</v>
      </c>
      <c r="K795" s="9">
        <f t="shared" si="36"/>
        <v>59200</v>
      </c>
      <c r="L795" s="12">
        <f t="shared" si="37"/>
        <v>-30299.999999999993</v>
      </c>
      <c r="M795" s="12">
        <f t="shared" si="38"/>
        <v>-29879.935949999992</v>
      </c>
      <c r="N795" t="s">
        <v>29</v>
      </c>
      <c r="O795" t="s">
        <v>38</v>
      </c>
      <c r="P795" t="s">
        <v>12</v>
      </c>
      <c r="Q795" t="s">
        <v>27</v>
      </c>
      <c r="R795" t="s">
        <v>28</v>
      </c>
      <c r="S795">
        <v>1</v>
      </c>
      <c r="T795">
        <v>0</v>
      </c>
    </row>
    <row r="796" spans="1:20" x14ac:dyDescent="0.25">
      <c r="A796">
        <v>22640</v>
      </c>
      <c r="B796" s="1">
        <v>36942</v>
      </c>
      <c r="C796" s="1">
        <v>37469</v>
      </c>
      <c r="D796" t="s">
        <v>27</v>
      </c>
      <c r="E796" t="s">
        <v>28</v>
      </c>
      <c r="F796" s="10">
        <v>30000</v>
      </c>
      <c r="G796" s="10">
        <v>29584.09</v>
      </c>
      <c r="H796">
        <v>4.47</v>
      </c>
      <c r="I796" s="11">
        <v>2.96</v>
      </c>
      <c r="K796" s="9">
        <f t="shared" si="36"/>
        <v>88800</v>
      </c>
      <c r="L796" s="12">
        <f t="shared" si="37"/>
        <v>-45299.999999999993</v>
      </c>
      <c r="M796" s="12">
        <f t="shared" si="38"/>
        <v>-44671.97589999999</v>
      </c>
      <c r="N796" t="s">
        <v>29</v>
      </c>
      <c r="O796" t="s">
        <v>38</v>
      </c>
      <c r="P796" t="s">
        <v>12</v>
      </c>
      <c r="Q796" t="s">
        <v>27</v>
      </c>
      <c r="R796" t="s">
        <v>28</v>
      </c>
      <c r="S796">
        <v>1</v>
      </c>
      <c r="T796">
        <v>0</v>
      </c>
    </row>
    <row r="797" spans="1:20" x14ac:dyDescent="0.25">
      <c r="A797">
        <v>22641</v>
      </c>
      <c r="B797" s="1">
        <v>36942</v>
      </c>
      <c r="C797" s="1">
        <v>37469</v>
      </c>
      <c r="D797" t="s">
        <v>27</v>
      </c>
      <c r="E797" t="s">
        <v>28</v>
      </c>
      <c r="F797" s="10">
        <v>30000</v>
      </c>
      <c r="G797" s="10">
        <v>29584.09</v>
      </c>
      <c r="H797">
        <v>4.47</v>
      </c>
      <c r="I797" s="11">
        <v>2.96</v>
      </c>
      <c r="K797" s="9">
        <f t="shared" si="36"/>
        <v>88800</v>
      </c>
      <c r="L797" s="12">
        <f t="shared" si="37"/>
        <v>-45299.999999999993</v>
      </c>
      <c r="M797" s="12">
        <f t="shared" si="38"/>
        <v>-44671.97589999999</v>
      </c>
      <c r="N797" t="s">
        <v>29</v>
      </c>
      <c r="O797" t="s">
        <v>38</v>
      </c>
      <c r="P797" t="s">
        <v>12</v>
      </c>
      <c r="Q797" t="s">
        <v>27</v>
      </c>
      <c r="R797" t="s">
        <v>28</v>
      </c>
      <c r="S797">
        <v>1</v>
      </c>
      <c r="T797">
        <v>0</v>
      </c>
    </row>
    <row r="798" spans="1:20" x14ac:dyDescent="0.25">
      <c r="A798">
        <v>23777</v>
      </c>
      <c r="B798" s="1">
        <v>36969</v>
      </c>
      <c r="C798" s="1">
        <v>37469</v>
      </c>
      <c r="D798" t="s">
        <v>27</v>
      </c>
      <c r="E798" t="s">
        <v>28</v>
      </c>
      <c r="F798" s="10">
        <v>16553</v>
      </c>
      <c r="G798" s="10">
        <v>16323.52</v>
      </c>
      <c r="H798">
        <v>4.5289999999999999</v>
      </c>
      <c r="I798" s="11">
        <v>2.96</v>
      </c>
      <c r="K798" s="9">
        <f t="shared" si="36"/>
        <v>48996.88</v>
      </c>
      <c r="L798" s="12">
        <f t="shared" si="37"/>
        <v>-25971.656999999999</v>
      </c>
      <c r="M798" s="12">
        <f t="shared" si="38"/>
        <v>-25611.602879999999</v>
      </c>
      <c r="N798" t="s">
        <v>29</v>
      </c>
      <c r="O798" t="s">
        <v>38</v>
      </c>
      <c r="P798" t="s">
        <v>12</v>
      </c>
      <c r="Q798" t="s">
        <v>27</v>
      </c>
      <c r="R798" t="s">
        <v>28</v>
      </c>
      <c r="S798">
        <v>1</v>
      </c>
      <c r="T798">
        <v>0</v>
      </c>
    </row>
    <row r="799" spans="1:20" x14ac:dyDescent="0.25">
      <c r="A799">
        <v>23778</v>
      </c>
      <c r="B799" s="1">
        <v>36969</v>
      </c>
      <c r="C799" s="1">
        <v>37469</v>
      </c>
      <c r="D799" t="s">
        <v>27</v>
      </c>
      <c r="E799" t="s">
        <v>28</v>
      </c>
      <c r="F799" s="10">
        <v>5000</v>
      </c>
      <c r="G799" s="10">
        <v>4930.68</v>
      </c>
      <c r="H799">
        <v>4.5289999999999999</v>
      </c>
      <c r="I799" s="11">
        <v>2.96</v>
      </c>
      <c r="K799" s="9">
        <f t="shared" si="36"/>
        <v>14800</v>
      </c>
      <c r="L799" s="12">
        <f t="shared" si="37"/>
        <v>-7845</v>
      </c>
      <c r="M799" s="12">
        <f t="shared" si="38"/>
        <v>-7736.2369200000003</v>
      </c>
      <c r="N799" t="s">
        <v>29</v>
      </c>
      <c r="O799" t="s">
        <v>38</v>
      </c>
      <c r="P799" t="s">
        <v>12</v>
      </c>
      <c r="Q799" t="s">
        <v>27</v>
      </c>
      <c r="R799" t="s">
        <v>28</v>
      </c>
      <c r="S799">
        <v>1</v>
      </c>
      <c r="T799">
        <v>0</v>
      </c>
    </row>
    <row r="800" spans="1:20" x14ac:dyDescent="0.25">
      <c r="A800">
        <v>23779</v>
      </c>
      <c r="B800" s="1">
        <v>36969</v>
      </c>
      <c r="C800" s="1">
        <v>37469</v>
      </c>
      <c r="D800" t="s">
        <v>27</v>
      </c>
      <c r="E800" t="s">
        <v>28</v>
      </c>
      <c r="F800" s="10">
        <v>1400</v>
      </c>
      <c r="G800" s="10">
        <v>1380.59</v>
      </c>
      <c r="H800">
        <v>4.5289999999999999</v>
      </c>
      <c r="I800" s="11">
        <v>2.96</v>
      </c>
      <c r="K800" s="9">
        <f t="shared" si="36"/>
        <v>4144</v>
      </c>
      <c r="L800" s="12">
        <f t="shared" si="37"/>
        <v>-2196.6</v>
      </c>
      <c r="M800" s="12">
        <f t="shared" si="38"/>
        <v>-2166.1457099999998</v>
      </c>
      <c r="N800" t="s">
        <v>29</v>
      </c>
      <c r="O800" t="s">
        <v>38</v>
      </c>
      <c r="P800" t="s">
        <v>12</v>
      </c>
      <c r="Q800" t="s">
        <v>27</v>
      </c>
      <c r="R800" t="s">
        <v>28</v>
      </c>
      <c r="S800">
        <v>1</v>
      </c>
      <c r="T800">
        <v>0</v>
      </c>
    </row>
    <row r="801" spans="1:20" x14ac:dyDescent="0.25">
      <c r="A801">
        <v>23781</v>
      </c>
      <c r="B801" s="1">
        <v>36969</v>
      </c>
      <c r="C801" s="1">
        <v>37469</v>
      </c>
      <c r="D801" t="s">
        <v>27</v>
      </c>
      <c r="E801" t="s">
        <v>28</v>
      </c>
      <c r="F801" s="10">
        <v>6600</v>
      </c>
      <c r="G801" s="10">
        <v>6508.5</v>
      </c>
      <c r="H801">
        <v>4.5289999999999999</v>
      </c>
      <c r="I801" s="11">
        <v>2.96</v>
      </c>
      <c r="K801" s="9">
        <f t="shared" si="36"/>
        <v>19536</v>
      </c>
      <c r="L801" s="12">
        <f t="shared" si="37"/>
        <v>-10355.4</v>
      </c>
      <c r="M801" s="12">
        <f t="shared" si="38"/>
        <v>-10211.836499999999</v>
      </c>
      <c r="N801" t="s">
        <v>29</v>
      </c>
      <c r="O801" t="s">
        <v>38</v>
      </c>
      <c r="P801" t="s">
        <v>12</v>
      </c>
      <c r="Q801" t="s">
        <v>27</v>
      </c>
      <c r="R801" t="s">
        <v>28</v>
      </c>
      <c r="S801">
        <v>1</v>
      </c>
      <c r="T801">
        <v>0</v>
      </c>
    </row>
    <row r="802" spans="1:20" x14ac:dyDescent="0.25">
      <c r="A802">
        <v>23799</v>
      </c>
      <c r="B802" s="1">
        <v>36969</v>
      </c>
      <c r="C802" s="1">
        <v>37469</v>
      </c>
      <c r="D802" t="s">
        <v>27</v>
      </c>
      <c r="E802" t="s">
        <v>28</v>
      </c>
      <c r="F802" s="10">
        <v>7234</v>
      </c>
      <c r="G802" s="10">
        <v>7133.71</v>
      </c>
      <c r="H802">
        <v>4.6130000000000004</v>
      </c>
      <c r="I802" s="11">
        <v>2.96</v>
      </c>
      <c r="K802" s="9">
        <f t="shared" si="36"/>
        <v>21412.639999999999</v>
      </c>
      <c r="L802" s="12">
        <f t="shared" si="37"/>
        <v>-11957.802000000003</v>
      </c>
      <c r="M802" s="12">
        <f t="shared" si="38"/>
        <v>-11792.022630000003</v>
      </c>
      <c r="N802" t="s">
        <v>29</v>
      </c>
      <c r="O802" t="s">
        <v>38</v>
      </c>
      <c r="P802" t="s">
        <v>12</v>
      </c>
      <c r="Q802" t="s">
        <v>27</v>
      </c>
      <c r="R802" t="s">
        <v>28</v>
      </c>
      <c r="S802">
        <v>1</v>
      </c>
      <c r="T802">
        <v>0</v>
      </c>
    </row>
    <row r="803" spans="1:20" x14ac:dyDescent="0.25">
      <c r="A803">
        <v>23919</v>
      </c>
      <c r="B803" s="1">
        <v>36980</v>
      </c>
      <c r="C803" s="1">
        <v>37469</v>
      </c>
      <c r="D803" t="s">
        <v>27</v>
      </c>
      <c r="E803" t="s">
        <v>28</v>
      </c>
      <c r="F803" s="10">
        <v>3037</v>
      </c>
      <c r="G803" s="10">
        <v>2994.9</v>
      </c>
      <c r="H803">
        <v>4.641</v>
      </c>
      <c r="I803" s="11">
        <v>2.96</v>
      </c>
      <c r="K803" s="9">
        <f t="shared" si="36"/>
        <v>8989.52</v>
      </c>
      <c r="L803" s="12">
        <f t="shared" si="37"/>
        <v>-5105.1970000000001</v>
      </c>
      <c r="M803" s="12">
        <f t="shared" si="38"/>
        <v>-5034.4269000000004</v>
      </c>
      <c r="N803" t="s">
        <v>29</v>
      </c>
      <c r="O803" t="s">
        <v>38</v>
      </c>
      <c r="P803" t="s">
        <v>12</v>
      </c>
      <c r="Q803" t="s">
        <v>27</v>
      </c>
      <c r="R803" t="s">
        <v>28</v>
      </c>
      <c r="S803">
        <v>1</v>
      </c>
      <c r="T803">
        <v>0</v>
      </c>
    </row>
    <row r="804" spans="1:20" x14ac:dyDescent="0.25">
      <c r="A804">
        <v>24140</v>
      </c>
      <c r="B804" s="1">
        <v>36992</v>
      </c>
      <c r="C804" s="1">
        <v>37469</v>
      </c>
      <c r="D804" t="s">
        <v>27</v>
      </c>
      <c r="E804" t="s">
        <v>28</v>
      </c>
      <c r="F804" s="10">
        <v>6000</v>
      </c>
      <c r="G804" s="10">
        <v>5916.82</v>
      </c>
      <c r="H804">
        <v>4.6829999999999998</v>
      </c>
      <c r="I804" s="11">
        <v>2.96</v>
      </c>
      <c r="K804" s="9">
        <f t="shared" si="36"/>
        <v>17760</v>
      </c>
      <c r="L804" s="12">
        <f t="shared" si="37"/>
        <v>-10338</v>
      </c>
      <c r="M804" s="12">
        <f t="shared" si="38"/>
        <v>-10194.680859999999</v>
      </c>
      <c r="N804" t="s">
        <v>29</v>
      </c>
      <c r="O804" t="s">
        <v>38</v>
      </c>
      <c r="P804" t="s">
        <v>12</v>
      </c>
      <c r="Q804" t="s">
        <v>27</v>
      </c>
      <c r="R804" t="s">
        <v>28</v>
      </c>
      <c r="S804">
        <v>1</v>
      </c>
      <c r="T804">
        <v>0</v>
      </c>
    </row>
    <row r="805" spans="1:20" x14ac:dyDescent="0.25">
      <c r="A805">
        <v>24193</v>
      </c>
      <c r="B805" s="1">
        <v>36998</v>
      </c>
      <c r="C805" s="1">
        <v>37469</v>
      </c>
      <c r="D805" t="s">
        <v>27</v>
      </c>
      <c r="E805" t="s">
        <v>28</v>
      </c>
      <c r="F805" s="10">
        <v>9656</v>
      </c>
      <c r="G805" s="10">
        <v>9522.1299999999992</v>
      </c>
      <c r="H805">
        <v>4.7709999999999999</v>
      </c>
      <c r="I805" s="11">
        <v>2.96</v>
      </c>
      <c r="K805" s="9">
        <f t="shared" si="36"/>
        <v>28581.759999999998</v>
      </c>
      <c r="L805" s="12">
        <f t="shared" si="37"/>
        <v>-17487.016</v>
      </c>
      <c r="M805" s="12">
        <f t="shared" si="38"/>
        <v>-17244.577429999998</v>
      </c>
      <c r="N805" t="s">
        <v>29</v>
      </c>
      <c r="O805" t="s">
        <v>38</v>
      </c>
      <c r="P805" t="s">
        <v>12</v>
      </c>
      <c r="Q805" t="s">
        <v>27</v>
      </c>
      <c r="R805" t="s">
        <v>28</v>
      </c>
      <c r="S805">
        <v>1</v>
      </c>
      <c r="T805">
        <v>0</v>
      </c>
    </row>
    <row r="806" spans="1:20" x14ac:dyDescent="0.25">
      <c r="A806">
        <v>24224</v>
      </c>
      <c r="B806" s="1">
        <v>36999</v>
      </c>
      <c r="C806" s="1">
        <v>37469</v>
      </c>
      <c r="D806" t="s">
        <v>27</v>
      </c>
      <c r="E806" t="s">
        <v>28</v>
      </c>
      <c r="F806" s="10">
        <v>14681</v>
      </c>
      <c r="G806" s="10">
        <v>14477.47</v>
      </c>
      <c r="H806">
        <v>4.6459999999999999</v>
      </c>
      <c r="I806" s="11">
        <v>2.96</v>
      </c>
      <c r="K806" s="9">
        <f t="shared" si="36"/>
        <v>43455.76</v>
      </c>
      <c r="L806" s="12">
        <f t="shared" si="37"/>
        <v>-24752.165999999997</v>
      </c>
      <c r="M806" s="12">
        <f t="shared" si="38"/>
        <v>-24409.01442</v>
      </c>
      <c r="N806" t="s">
        <v>29</v>
      </c>
      <c r="O806" t="s">
        <v>38</v>
      </c>
      <c r="P806" t="s">
        <v>12</v>
      </c>
      <c r="Q806" t="s">
        <v>27</v>
      </c>
      <c r="R806" t="s">
        <v>28</v>
      </c>
      <c r="S806">
        <v>1</v>
      </c>
      <c r="T806">
        <v>0</v>
      </c>
    </row>
    <row r="807" spans="1:20" x14ac:dyDescent="0.25">
      <c r="A807">
        <v>24448</v>
      </c>
      <c r="B807" s="1">
        <v>37007</v>
      </c>
      <c r="C807" s="1">
        <v>37469</v>
      </c>
      <c r="D807" t="s">
        <v>27</v>
      </c>
      <c r="E807" t="s">
        <v>28</v>
      </c>
      <c r="F807" s="10">
        <v>19579</v>
      </c>
      <c r="G807" s="10">
        <v>19307.57</v>
      </c>
      <c r="H807">
        <v>4.6829999999999998</v>
      </c>
      <c r="I807" s="11">
        <v>2.96</v>
      </c>
      <c r="K807" s="9">
        <f t="shared" si="36"/>
        <v>57953.84</v>
      </c>
      <c r="L807" s="12">
        <f t="shared" si="37"/>
        <v>-33734.616999999998</v>
      </c>
      <c r="M807" s="12">
        <f t="shared" si="38"/>
        <v>-33266.94311</v>
      </c>
      <c r="N807" t="s">
        <v>29</v>
      </c>
      <c r="O807" t="s">
        <v>38</v>
      </c>
      <c r="P807" t="s">
        <v>12</v>
      </c>
      <c r="Q807" t="s">
        <v>27</v>
      </c>
      <c r="R807" t="s">
        <v>28</v>
      </c>
      <c r="S807">
        <v>1</v>
      </c>
      <c r="T807">
        <v>0</v>
      </c>
    </row>
    <row r="808" spans="1:20" x14ac:dyDescent="0.25">
      <c r="A808">
        <v>24454</v>
      </c>
      <c r="B808" s="1">
        <v>37007</v>
      </c>
      <c r="C808" s="1">
        <v>37469</v>
      </c>
      <c r="D808" t="s">
        <v>27</v>
      </c>
      <c r="E808" t="s">
        <v>28</v>
      </c>
      <c r="F808" s="10">
        <v>161</v>
      </c>
      <c r="G808" s="10">
        <v>158.77000000000001</v>
      </c>
      <c r="H808">
        <v>4.59</v>
      </c>
      <c r="I808" s="11">
        <v>2.96</v>
      </c>
      <c r="K808" s="9">
        <f t="shared" si="36"/>
        <v>476.56</v>
      </c>
      <c r="L808" s="12">
        <f t="shared" si="37"/>
        <v>-262.43</v>
      </c>
      <c r="M808" s="12">
        <f t="shared" si="38"/>
        <v>-258.79509999999999</v>
      </c>
      <c r="N808" t="s">
        <v>29</v>
      </c>
      <c r="O808" t="s">
        <v>38</v>
      </c>
      <c r="P808" t="s">
        <v>12</v>
      </c>
      <c r="Q808" t="s">
        <v>27</v>
      </c>
      <c r="R808" t="s">
        <v>28</v>
      </c>
      <c r="S808">
        <v>1</v>
      </c>
      <c r="T808">
        <v>0</v>
      </c>
    </row>
    <row r="809" spans="1:20" x14ac:dyDescent="0.25">
      <c r="A809">
        <v>24748</v>
      </c>
      <c r="B809" s="1">
        <v>37028</v>
      </c>
      <c r="C809" s="1">
        <v>37469</v>
      </c>
      <c r="D809" t="s">
        <v>27</v>
      </c>
      <c r="E809" t="s">
        <v>28</v>
      </c>
      <c r="F809" s="10">
        <v>15374</v>
      </c>
      <c r="G809" s="10">
        <v>15160.86</v>
      </c>
      <c r="H809">
        <v>4.3109999999999999</v>
      </c>
      <c r="I809" s="11">
        <v>2.96</v>
      </c>
      <c r="K809" s="9">
        <f t="shared" si="36"/>
        <v>45507.040000000001</v>
      </c>
      <c r="L809" s="12">
        <f t="shared" si="37"/>
        <v>-20770.274000000001</v>
      </c>
      <c r="M809" s="12">
        <f t="shared" si="38"/>
        <v>-20482.32186</v>
      </c>
      <c r="N809" t="s">
        <v>29</v>
      </c>
      <c r="O809" t="s">
        <v>38</v>
      </c>
      <c r="P809" t="s">
        <v>12</v>
      </c>
      <c r="Q809" t="s">
        <v>27</v>
      </c>
      <c r="R809" t="s">
        <v>28</v>
      </c>
      <c r="S809">
        <v>1</v>
      </c>
      <c r="T809">
        <v>0</v>
      </c>
    </row>
    <row r="810" spans="1:20" x14ac:dyDescent="0.25">
      <c r="A810">
        <v>24826</v>
      </c>
      <c r="B810" s="1">
        <v>37034</v>
      </c>
      <c r="C810" s="1">
        <v>37469</v>
      </c>
      <c r="D810" t="s">
        <v>27</v>
      </c>
      <c r="E810" t="s">
        <v>28</v>
      </c>
      <c r="F810" s="10">
        <v>1200000</v>
      </c>
      <c r="G810" s="10">
        <v>1183363.73</v>
      </c>
      <c r="H810">
        <v>4.1900000000000004</v>
      </c>
      <c r="I810" s="11">
        <v>2.96</v>
      </c>
      <c r="K810" s="9">
        <f t="shared" si="36"/>
        <v>3552000</v>
      </c>
      <c r="L810" s="12">
        <f t="shared" si="37"/>
        <v>-1476000.0000000005</v>
      </c>
      <c r="M810" s="12">
        <f t="shared" si="38"/>
        <v>-1455537.3879000004</v>
      </c>
      <c r="N810" t="s">
        <v>29</v>
      </c>
      <c r="O810" t="s">
        <v>38</v>
      </c>
      <c r="P810" t="s">
        <v>12</v>
      </c>
      <c r="Q810" t="s">
        <v>27</v>
      </c>
      <c r="R810" t="s">
        <v>28</v>
      </c>
      <c r="S810">
        <v>1</v>
      </c>
      <c r="T810">
        <v>0</v>
      </c>
    </row>
    <row r="811" spans="1:20" x14ac:dyDescent="0.25">
      <c r="A811">
        <v>24869</v>
      </c>
      <c r="B811" s="1">
        <v>37035</v>
      </c>
      <c r="C811" s="1">
        <v>37469</v>
      </c>
      <c r="D811" t="s">
        <v>27</v>
      </c>
      <c r="E811" t="s">
        <v>28</v>
      </c>
      <c r="F811" s="10">
        <v>3000</v>
      </c>
      <c r="G811" s="10">
        <v>2958.41</v>
      </c>
      <c r="H811">
        <v>4.2808000000000002</v>
      </c>
      <c r="I811" s="11">
        <v>2.96</v>
      </c>
      <c r="K811" s="9">
        <f t="shared" si="36"/>
        <v>8880</v>
      </c>
      <c r="L811" s="12">
        <f t="shared" si="37"/>
        <v>-3962.4000000000005</v>
      </c>
      <c r="M811" s="12">
        <f t="shared" si="38"/>
        <v>-3907.4679280000005</v>
      </c>
      <c r="N811" t="s">
        <v>29</v>
      </c>
      <c r="O811" t="s">
        <v>38</v>
      </c>
      <c r="P811" t="s">
        <v>12</v>
      </c>
      <c r="Q811" t="s">
        <v>27</v>
      </c>
      <c r="R811" t="s">
        <v>28</v>
      </c>
      <c r="S811">
        <v>1</v>
      </c>
      <c r="T811">
        <v>0</v>
      </c>
    </row>
    <row r="812" spans="1:20" x14ac:dyDescent="0.25">
      <c r="A812">
        <v>24870</v>
      </c>
      <c r="B812" s="1">
        <v>37035</v>
      </c>
      <c r="C812" s="1">
        <v>37469</v>
      </c>
      <c r="D812" t="s">
        <v>27</v>
      </c>
      <c r="E812" t="s">
        <v>28</v>
      </c>
      <c r="F812" s="10">
        <v>1737</v>
      </c>
      <c r="G812" s="10">
        <v>1712.92</v>
      </c>
      <c r="H812">
        <v>4.2808000000000002</v>
      </c>
      <c r="I812" s="11">
        <v>2.96</v>
      </c>
      <c r="K812" s="9">
        <f t="shared" si="36"/>
        <v>5141.5199999999995</v>
      </c>
      <c r="L812" s="12">
        <f t="shared" si="37"/>
        <v>-2294.2296000000001</v>
      </c>
      <c r="M812" s="12">
        <f t="shared" si="38"/>
        <v>-2262.4247360000004</v>
      </c>
      <c r="N812" t="s">
        <v>29</v>
      </c>
      <c r="O812" t="s">
        <v>38</v>
      </c>
      <c r="P812" t="s">
        <v>12</v>
      </c>
      <c r="Q812" t="s">
        <v>27</v>
      </c>
      <c r="R812" t="s">
        <v>28</v>
      </c>
      <c r="S812">
        <v>1</v>
      </c>
      <c r="T812">
        <v>0</v>
      </c>
    </row>
    <row r="813" spans="1:20" x14ac:dyDescent="0.25">
      <c r="A813">
        <v>25038</v>
      </c>
      <c r="B813" s="1">
        <v>37046</v>
      </c>
      <c r="C813" s="1">
        <v>37469</v>
      </c>
      <c r="D813" t="s">
        <v>27</v>
      </c>
      <c r="E813" t="s">
        <v>28</v>
      </c>
      <c r="F813" s="10">
        <v>5497</v>
      </c>
      <c r="G813" s="10">
        <v>5420.79</v>
      </c>
      <c r="H813">
        <v>4.0140000000000002</v>
      </c>
      <c r="I813" s="11">
        <v>2.96</v>
      </c>
      <c r="K813" s="9">
        <f t="shared" si="36"/>
        <v>16271.119999999999</v>
      </c>
      <c r="L813" s="12">
        <f t="shared" si="37"/>
        <v>-5793.8380000000016</v>
      </c>
      <c r="M813" s="12">
        <f t="shared" si="38"/>
        <v>-5713.5126600000012</v>
      </c>
      <c r="N813" t="s">
        <v>29</v>
      </c>
      <c r="O813" t="s">
        <v>38</v>
      </c>
      <c r="P813" t="s">
        <v>12</v>
      </c>
      <c r="Q813" t="s">
        <v>27</v>
      </c>
      <c r="R813" t="s">
        <v>28</v>
      </c>
      <c r="S813">
        <v>1</v>
      </c>
      <c r="T813">
        <v>0</v>
      </c>
    </row>
    <row r="814" spans="1:20" x14ac:dyDescent="0.25">
      <c r="A814">
        <v>25059</v>
      </c>
      <c r="B814" s="1">
        <v>37048</v>
      </c>
      <c r="C814" s="1">
        <v>37469</v>
      </c>
      <c r="D814" t="s">
        <v>27</v>
      </c>
      <c r="E814" t="s">
        <v>28</v>
      </c>
      <c r="F814" s="10">
        <v>25420</v>
      </c>
      <c r="G814" s="10">
        <v>25067.59</v>
      </c>
      <c r="H814">
        <v>4.2880000000000003</v>
      </c>
      <c r="I814" s="11">
        <v>2.96</v>
      </c>
      <c r="K814" s="9">
        <f t="shared" si="36"/>
        <v>75243.199999999997</v>
      </c>
      <c r="L814" s="12">
        <f t="shared" si="37"/>
        <v>-33757.760000000009</v>
      </c>
      <c r="M814" s="12">
        <f t="shared" si="38"/>
        <v>-33289.759520000007</v>
      </c>
      <c r="N814" t="s">
        <v>29</v>
      </c>
      <c r="O814" t="s">
        <v>38</v>
      </c>
      <c r="P814" t="s">
        <v>12</v>
      </c>
      <c r="Q814" t="s">
        <v>27</v>
      </c>
      <c r="R814" t="s">
        <v>28</v>
      </c>
      <c r="S814">
        <v>1</v>
      </c>
      <c r="T814">
        <v>0</v>
      </c>
    </row>
    <row r="815" spans="1:20" x14ac:dyDescent="0.25">
      <c r="A815">
        <v>25068</v>
      </c>
      <c r="B815" s="1">
        <v>37048</v>
      </c>
      <c r="C815" s="1">
        <v>37469</v>
      </c>
      <c r="D815" t="s">
        <v>27</v>
      </c>
      <c r="E815" t="s">
        <v>28</v>
      </c>
      <c r="F815" s="10">
        <v>12642</v>
      </c>
      <c r="G815" s="10">
        <v>12466.74</v>
      </c>
      <c r="H815">
        <v>4.0549999999999997</v>
      </c>
      <c r="I815" s="11">
        <v>2.96</v>
      </c>
      <c r="K815" s="9">
        <f t="shared" si="36"/>
        <v>37420.32</v>
      </c>
      <c r="L815" s="12">
        <f t="shared" si="37"/>
        <v>-13842.989999999996</v>
      </c>
      <c r="M815" s="12">
        <f t="shared" si="38"/>
        <v>-13651.080299999996</v>
      </c>
      <c r="N815" t="s">
        <v>29</v>
      </c>
      <c r="O815" t="s">
        <v>38</v>
      </c>
      <c r="P815" t="s">
        <v>12</v>
      </c>
      <c r="Q815" t="s">
        <v>27</v>
      </c>
      <c r="R815" t="s">
        <v>28</v>
      </c>
      <c r="S815">
        <v>1</v>
      </c>
      <c r="T815">
        <v>0</v>
      </c>
    </row>
    <row r="816" spans="1:20" x14ac:dyDescent="0.25">
      <c r="A816">
        <v>25071</v>
      </c>
      <c r="B816" s="1">
        <v>37048</v>
      </c>
      <c r="C816" s="1">
        <v>37469</v>
      </c>
      <c r="D816" t="s">
        <v>27</v>
      </c>
      <c r="E816" t="s">
        <v>28</v>
      </c>
      <c r="F816" s="10">
        <v>14655</v>
      </c>
      <c r="G816" s="10">
        <v>14451.83</v>
      </c>
      <c r="H816">
        <v>4.5869999999999997</v>
      </c>
      <c r="I816" s="11">
        <v>2.96</v>
      </c>
      <c r="K816" s="9">
        <f t="shared" si="36"/>
        <v>43378.8</v>
      </c>
      <c r="L816" s="12">
        <f t="shared" si="37"/>
        <v>-23843.684999999998</v>
      </c>
      <c r="M816" s="12">
        <f t="shared" si="38"/>
        <v>-23513.127409999997</v>
      </c>
      <c r="N816" t="s">
        <v>29</v>
      </c>
      <c r="O816" t="s">
        <v>38</v>
      </c>
      <c r="P816" t="s">
        <v>12</v>
      </c>
      <c r="Q816" t="s">
        <v>27</v>
      </c>
      <c r="R816" t="s">
        <v>28</v>
      </c>
      <c r="S816">
        <v>1</v>
      </c>
      <c r="T816">
        <v>0</v>
      </c>
    </row>
    <row r="817" spans="1:20" x14ac:dyDescent="0.25">
      <c r="A817">
        <v>25181</v>
      </c>
      <c r="B817" s="1">
        <v>37055</v>
      </c>
      <c r="C817" s="1">
        <v>37469</v>
      </c>
      <c r="D817" t="s">
        <v>27</v>
      </c>
      <c r="E817" t="s">
        <v>28</v>
      </c>
      <c r="F817" s="10">
        <v>8613</v>
      </c>
      <c r="G817" s="10">
        <v>8493.59</v>
      </c>
      <c r="H817">
        <v>4.1260000000000003</v>
      </c>
      <c r="I817" s="11">
        <v>2.96</v>
      </c>
      <c r="K817" s="9">
        <f t="shared" si="36"/>
        <v>25494.48</v>
      </c>
      <c r="L817" s="12">
        <f t="shared" si="37"/>
        <v>-10042.758000000003</v>
      </c>
      <c r="M817" s="12">
        <f t="shared" si="38"/>
        <v>-9903.5259400000032</v>
      </c>
      <c r="N817" t="s">
        <v>29</v>
      </c>
      <c r="O817" t="s">
        <v>38</v>
      </c>
      <c r="P817" t="s">
        <v>12</v>
      </c>
      <c r="Q817" t="s">
        <v>27</v>
      </c>
      <c r="R817" t="s">
        <v>28</v>
      </c>
      <c r="S817">
        <v>1</v>
      </c>
      <c r="T817">
        <v>0</v>
      </c>
    </row>
    <row r="818" spans="1:20" x14ac:dyDescent="0.25">
      <c r="A818">
        <v>25182</v>
      </c>
      <c r="B818" s="1">
        <v>37055</v>
      </c>
      <c r="C818" s="1">
        <v>37469</v>
      </c>
      <c r="D818" t="s">
        <v>27</v>
      </c>
      <c r="E818" t="s">
        <v>28</v>
      </c>
      <c r="F818" s="10">
        <v>15115</v>
      </c>
      <c r="G818" s="10">
        <v>14905.45</v>
      </c>
      <c r="H818">
        <v>4.1260000000000003</v>
      </c>
      <c r="I818" s="11">
        <v>2.96</v>
      </c>
      <c r="K818" s="9">
        <f t="shared" si="36"/>
        <v>44740.4</v>
      </c>
      <c r="L818" s="12">
        <f t="shared" si="37"/>
        <v>-17624.090000000004</v>
      </c>
      <c r="M818" s="12">
        <f t="shared" si="38"/>
        <v>-17379.754700000005</v>
      </c>
      <c r="N818" t="s">
        <v>29</v>
      </c>
      <c r="O818" t="s">
        <v>38</v>
      </c>
      <c r="P818" t="s">
        <v>12</v>
      </c>
      <c r="Q818" t="s">
        <v>27</v>
      </c>
      <c r="R818" t="s">
        <v>28</v>
      </c>
      <c r="S818">
        <v>1</v>
      </c>
      <c r="T818">
        <v>0</v>
      </c>
    </row>
    <row r="819" spans="1:20" x14ac:dyDescent="0.25">
      <c r="A819">
        <v>25183</v>
      </c>
      <c r="B819" s="1">
        <v>37055</v>
      </c>
      <c r="C819" s="1">
        <v>37469</v>
      </c>
      <c r="D819" t="s">
        <v>27</v>
      </c>
      <c r="E819" t="s">
        <v>28</v>
      </c>
      <c r="F819" s="10">
        <v>3165</v>
      </c>
      <c r="G819" s="10">
        <v>3121.12</v>
      </c>
      <c r="H819">
        <v>4.1260000000000003</v>
      </c>
      <c r="I819" s="11">
        <v>2.96</v>
      </c>
      <c r="K819" s="9">
        <f t="shared" si="36"/>
        <v>9368.4</v>
      </c>
      <c r="L819" s="12">
        <f t="shared" si="37"/>
        <v>-3690.3900000000012</v>
      </c>
      <c r="M819" s="12">
        <f t="shared" si="38"/>
        <v>-3639.2259200000012</v>
      </c>
      <c r="N819" t="s">
        <v>29</v>
      </c>
      <c r="O819" t="s">
        <v>38</v>
      </c>
      <c r="P819" t="s">
        <v>12</v>
      </c>
      <c r="Q819" t="s">
        <v>27</v>
      </c>
      <c r="R819" t="s">
        <v>28</v>
      </c>
      <c r="S819">
        <v>1</v>
      </c>
      <c r="T819">
        <v>0</v>
      </c>
    </row>
    <row r="820" spans="1:20" x14ac:dyDescent="0.25">
      <c r="A820">
        <v>25184</v>
      </c>
      <c r="B820" s="1">
        <v>37055</v>
      </c>
      <c r="C820" s="1">
        <v>37469</v>
      </c>
      <c r="D820" t="s">
        <v>27</v>
      </c>
      <c r="E820" t="s">
        <v>28</v>
      </c>
      <c r="F820" s="10">
        <v>36</v>
      </c>
      <c r="G820" s="10">
        <v>35.5</v>
      </c>
      <c r="H820">
        <v>4.1260000000000003</v>
      </c>
      <c r="I820" s="11">
        <v>2.96</v>
      </c>
      <c r="K820" s="9">
        <f t="shared" si="36"/>
        <v>106.56</v>
      </c>
      <c r="L820" s="12">
        <f t="shared" si="37"/>
        <v>-41.976000000000013</v>
      </c>
      <c r="M820" s="12">
        <f t="shared" si="38"/>
        <v>-41.393000000000015</v>
      </c>
      <c r="N820" t="s">
        <v>29</v>
      </c>
      <c r="O820" t="s">
        <v>38</v>
      </c>
      <c r="P820" t="s">
        <v>12</v>
      </c>
      <c r="Q820" t="s">
        <v>27</v>
      </c>
      <c r="R820" t="s">
        <v>28</v>
      </c>
      <c r="S820">
        <v>1</v>
      </c>
      <c r="T820">
        <v>0</v>
      </c>
    </row>
    <row r="821" spans="1:20" x14ac:dyDescent="0.25">
      <c r="A821">
        <v>25185</v>
      </c>
      <c r="B821" s="1">
        <v>37055</v>
      </c>
      <c r="C821" s="1">
        <v>37469</v>
      </c>
      <c r="D821" t="s">
        <v>27</v>
      </c>
      <c r="E821" t="s">
        <v>28</v>
      </c>
      <c r="F821" s="10">
        <v>126</v>
      </c>
      <c r="G821" s="10">
        <v>124.25</v>
      </c>
      <c r="H821">
        <v>4.1260000000000003</v>
      </c>
      <c r="I821" s="11">
        <v>2.96</v>
      </c>
      <c r="K821" s="9">
        <f t="shared" si="36"/>
        <v>372.96</v>
      </c>
      <c r="L821" s="12">
        <f t="shared" si="37"/>
        <v>-146.91600000000005</v>
      </c>
      <c r="M821" s="12">
        <f t="shared" si="38"/>
        <v>-144.87550000000005</v>
      </c>
      <c r="N821" t="s">
        <v>29</v>
      </c>
      <c r="O821" t="s">
        <v>38</v>
      </c>
      <c r="P821" t="s">
        <v>12</v>
      </c>
      <c r="Q821" t="s">
        <v>27</v>
      </c>
      <c r="R821" t="s">
        <v>28</v>
      </c>
      <c r="S821">
        <v>1</v>
      </c>
      <c r="T821">
        <v>0</v>
      </c>
    </row>
    <row r="822" spans="1:20" x14ac:dyDescent="0.25">
      <c r="A822">
        <v>26646</v>
      </c>
      <c r="B822" s="1">
        <v>37081</v>
      </c>
      <c r="C822" s="1">
        <v>37469</v>
      </c>
      <c r="D822" t="s">
        <v>27</v>
      </c>
      <c r="E822" t="s">
        <v>28</v>
      </c>
      <c r="F822" s="10">
        <v>11347</v>
      </c>
      <c r="G822" s="10">
        <v>11189.69</v>
      </c>
      <c r="H822">
        <v>3.7240000000000002</v>
      </c>
      <c r="I822" s="11">
        <v>2.96</v>
      </c>
      <c r="K822" s="9">
        <f t="shared" si="36"/>
        <v>33587.120000000003</v>
      </c>
      <c r="L822" s="12">
        <f t="shared" si="37"/>
        <v>-8669.108000000002</v>
      </c>
      <c r="M822" s="12">
        <f t="shared" si="38"/>
        <v>-8548.9231600000039</v>
      </c>
      <c r="N822" t="s">
        <v>29</v>
      </c>
      <c r="O822" t="s">
        <v>38</v>
      </c>
      <c r="P822" t="s">
        <v>12</v>
      </c>
      <c r="Q822" t="s">
        <v>27</v>
      </c>
      <c r="R822" t="s">
        <v>28</v>
      </c>
      <c r="S822">
        <v>1</v>
      </c>
      <c r="T822">
        <v>0</v>
      </c>
    </row>
    <row r="823" spans="1:20" x14ac:dyDescent="0.25">
      <c r="A823">
        <v>26703</v>
      </c>
      <c r="B823" s="1">
        <v>37085</v>
      </c>
      <c r="C823" s="1">
        <v>37469</v>
      </c>
      <c r="D823" t="s">
        <v>27</v>
      </c>
      <c r="E823" t="s">
        <v>28</v>
      </c>
      <c r="F823" s="10">
        <v>70000</v>
      </c>
      <c r="G823" s="10">
        <v>69029.55</v>
      </c>
      <c r="H823">
        <v>3.75</v>
      </c>
      <c r="I823" s="11">
        <v>2.96</v>
      </c>
      <c r="K823" s="9">
        <f t="shared" si="36"/>
        <v>207200</v>
      </c>
      <c r="L823" s="12">
        <f t="shared" si="37"/>
        <v>-55300</v>
      </c>
      <c r="M823" s="12">
        <f t="shared" si="38"/>
        <v>-54533.344500000007</v>
      </c>
      <c r="N823" t="s">
        <v>29</v>
      </c>
      <c r="O823" t="s">
        <v>38</v>
      </c>
      <c r="P823" t="s">
        <v>12</v>
      </c>
      <c r="Q823" t="s">
        <v>27</v>
      </c>
      <c r="R823" t="s">
        <v>28</v>
      </c>
      <c r="S823">
        <v>1</v>
      </c>
      <c r="T823">
        <v>0</v>
      </c>
    </row>
    <row r="824" spans="1:20" x14ac:dyDescent="0.25">
      <c r="A824">
        <v>26732</v>
      </c>
      <c r="B824" s="1">
        <v>37088</v>
      </c>
      <c r="C824" s="1">
        <v>37469</v>
      </c>
      <c r="D824" t="s">
        <v>27</v>
      </c>
      <c r="E824" t="s">
        <v>28</v>
      </c>
      <c r="F824" s="10">
        <v>29000</v>
      </c>
      <c r="G824" s="10">
        <v>28597.96</v>
      </c>
      <c r="H824">
        <v>3.6549999999999998</v>
      </c>
      <c r="I824" s="11">
        <v>2.96</v>
      </c>
      <c r="K824" s="9">
        <f t="shared" si="36"/>
        <v>85840</v>
      </c>
      <c r="L824" s="12">
        <f t="shared" si="37"/>
        <v>-20154.999999999996</v>
      </c>
      <c r="M824" s="12">
        <f t="shared" si="38"/>
        <v>-19875.582199999993</v>
      </c>
      <c r="N824" t="s">
        <v>29</v>
      </c>
      <c r="O824" t="s">
        <v>38</v>
      </c>
      <c r="P824" t="s">
        <v>12</v>
      </c>
      <c r="Q824" t="s">
        <v>27</v>
      </c>
      <c r="R824" t="s">
        <v>28</v>
      </c>
      <c r="S824">
        <v>1</v>
      </c>
      <c r="T824">
        <v>0</v>
      </c>
    </row>
    <row r="825" spans="1:20" x14ac:dyDescent="0.25">
      <c r="A825">
        <v>26849</v>
      </c>
      <c r="B825" s="1">
        <v>37098</v>
      </c>
      <c r="C825" s="1">
        <v>37469</v>
      </c>
      <c r="D825" t="s">
        <v>27</v>
      </c>
      <c r="E825" t="s">
        <v>28</v>
      </c>
      <c r="F825" s="10">
        <v>21609</v>
      </c>
      <c r="G825" s="10">
        <v>21309.42</v>
      </c>
      <c r="H825">
        <v>3.71</v>
      </c>
      <c r="I825" s="11">
        <v>2.96</v>
      </c>
      <c r="K825" s="9">
        <f t="shared" si="36"/>
        <v>63962.64</v>
      </c>
      <c r="L825" s="12">
        <f t="shared" si="37"/>
        <v>-16206.75</v>
      </c>
      <c r="M825" s="12">
        <f t="shared" si="38"/>
        <v>-15982.064999999999</v>
      </c>
      <c r="N825" t="s">
        <v>29</v>
      </c>
      <c r="O825" t="s">
        <v>38</v>
      </c>
      <c r="P825" t="s">
        <v>12</v>
      </c>
      <c r="Q825" t="s">
        <v>27</v>
      </c>
      <c r="R825" t="s">
        <v>28</v>
      </c>
      <c r="S825">
        <v>1</v>
      </c>
      <c r="T825">
        <v>0</v>
      </c>
    </row>
    <row r="826" spans="1:20" x14ac:dyDescent="0.25">
      <c r="A826">
        <v>26851</v>
      </c>
      <c r="B826" s="1">
        <v>37099</v>
      </c>
      <c r="C826" s="1">
        <v>37469</v>
      </c>
      <c r="D826" t="s">
        <v>27</v>
      </c>
      <c r="E826" t="s">
        <v>28</v>
      </c>
      <c r="F826" s="10">
        <v>10000</v>
      </c>
      <c r="G826" s="10">
        <v>9861.36</v>
      </c>
      <c r="H826">
        <v>3.6179999999999999</v>
      </c>
      <c r="I826" s="11">
        <v>2.96</v>
      </c>
      <c r="K826" s="9">
        <f t="shared" si="36"/>
        <v>29600</v>
      </c>
      <c r="L826" s="12">
        <f t="shared" si="37"/>
        <v>-6579.9999999999991</v>
      </c>
      <c r="M826" s="12">
        <f t="shared" si="38"/>
        <v>-6488.7748799999999</v>
      </c>
      <c r="N826" t="s">
        <v>29</v>
      </c>
      <c r="O826" t="s">
        <v>38</v>
      </c>
      <c r="P826" t="s">
        <v>12</v>
      </c>
      <c r="Q826" t="s">
        <v>27</v>
      </c>
      <c r="R826" t="s">
        <v>28</v>
      </c>
      <c r="S826">
        <v>1</v>
      </c>
      <c r="T826">
        <v>0</v>
      </c>
    </row>
    <row r="827" spans="1:20" x14ac:dyDescent="0.25">
      <c r="A827">
        <v>27127</v>
      </c>
      <c r="B827" s="1">
        <v>37118</v>
      </c>
      <c r="C827" s="1">
        <v>37469</v>
      </c>
      <c r="D827" t="s">
        <v>27</v>
      </c>
      <c r="E827" t="s">
        <v>28</v>
      </c>
      <c r="F827" s="10">
        <v>55000</v>
      </c>
      <c r="G827" s="10">
        <v>54237.5</v>
      </c>
      <c r="H827">
        <v>3.641</v>
      </c>
      <c r="I827" s="11">
        <v>2.96</v>
      </c>
      <c r="K827" s="9">
        <f t="shared" si="36"/>
        <v>162800</v>
      </c>
      <c r="L827" s="12">
        <f t="shared" si="37"/>
        <v>-37455</v>
      </c>
      <c r="M827" s="12">
        <f t="shared" si="38"/>
        <v>-36935.737500000003</v>
      </c>
      <c r="N827" t="s">
        <v>29</v>
      </c>
      <c r="O827" t="s">
        <v>38</v>
      </c>
      <c r="P827" t="s">
        <v>12</v>
      </c>
      <c r="Q827" t="s">
        <v>27</v>
      </c>
      <c r="R827" t="s">
        <v>28</v>
      </c>
      <c r="S827">
        <v>1</v>
      </c>
      <c r="T827">
        <v>0</v>
      </c>
    </row>
    <row r="828" spans="1:20" x14ac:dyDescent="0.25">
      <c r="A828">
        <v>27131</v>
      </c>
      <c r="B828" s="1">
        <v>37118</v>
      </c>
      <c r="C828" s="1">
        <v>37469</v>
      </c>
      <c r="D828" t="s">
        <v>27</v>
      </c>
      <c r="E828" t="s">
        <v>28</v>
      </c>
      <c r="F828" s="10">
        <v>4041</v>
      </c>
      <c r="G828" s="10">
        <v>3984.98</v>
      </c>
      <c r="H828">
        <v>3.641</v>
      </c>
      <c r="I828" s="11">
        <v>2.96</v>
      </c>
      <c r="K828" s="9">
        <f t="shared" si="36"/>
        <v>11961.36</v>
      </c>
      <c r="L828" s="12">
        <f t="shared" si="37"/>
        <v>-2751.9210000000003</v>
      </c>
      <c r="M828" s="12">
        <f t="shared" si="38"/>
        <v>-2713.7713800000001</v>
      </c>
      <c r="N828" t="s">
        <v>29</v>
      </c>
      <c r="O828" t="s">
        <v>38</v>
      </c>
      <c r="P828" t="s">
        <v>12</v>
      </c>
      <c r="Q828" t="s">
        <v>27</v>
      </c>
      <c r="R828" t="s">
        <v>28</v>
      </c>
      <c r="S828">
        <v>1</v>
      </c>
      <c r="T828">
        <v>0</v>
      </c>
    </row>
    <row r="829" spans="1:20" x14ac:dyDescent="0.25">
      <c r="A829">
        <v>28058</v>
      </c>
      <c r="B829" s="1">
        <v>37144</v>
      </c>
      <c r="C829" s="1">
        <v>37469</v>
      </c>
      <c r="D829" t="s">
        <v>27</v>
      </c>
      <c r="E829" t="s">
        <v>28</v>
      </c>
      <c r="F829" s="10">
        <v>42319</v>
      </c>
      <c r="G829" s="10">
        <v>41732.31</v>
      </c>
      <c r="H829">
        <v>3.7201</v>
      </c>
      <c r="I829" s="11">
        <v>2.96</v>
      </c>
      <c r="K829" s="9">
        <f t="shared" si="36"/>
        <v>125264.24</v>
      </c>
      <c r="L829" s="12">
        <f t="shared" si="37"/>
        <v>-32166.671900000001</v>
      </c>
      <c r="M829" s="12">
        <f t="shared" si="38"/>
        <v>-31720.728830999997</v>
      </c>
      <c r="N829" t="s">
        <v>29</v>
      </c>
      <c r="O829" t="s">
        <v>38</v>
      </c>
      <c r="P829" t="s">
        <v>12</v>
      </c>
      <c r="Q829" t="s">
        <v>27</v>
      </c>
      <c r="R829" t="s">
        <v>28</v>
      </c>
      <c r="S829">
        <v>1</v>
      </c>
      <c r="T829">
        <v>0</v>
      </c>
    </row>
    <row r="830" spans="1:20" x14ac:dyDescent="0.25">
      <c r="A830">
        <v>28098</v>
      </c>
      <c r="B830" s="1">
        <v>37152</v>
      </c>
      <c r="C830" s="1">
        <v>37469</v>
      </c>
      <c r="D830" t="s">
        <v>27</v>
      </c>
      <c r="E830" t="s">
        <v>28</v>
      </c>
      <c r="F830" s="10">
        <v>3400</v>
      </c>
      <c r="G830" s="10">
        <v>3352.86</v>
      </c>
      <c r="H830">
        <v>3.0830000000000002</v>
      </c>
      <c r="I830" s="11">
        <v>2.96</v>
      </c>
      <c r="K830" s="9">
        <f t="shared" si="36"/>
        <v>10064</v>
      </c>
      <c r="L830" s="12">
        <f t="shared" si="37"/>
        <v>-418.20000000000073</v>
      </c>
      <c r="M830" s="12">
        <f t="shared" si="38"/>
        <v>-412.40178000000077</v>
      </c>
      <c r="N830" t="s">
        <v>29</v>
      </c>
      <c r="O830" t="s">
        <v>38</v>
      </c>
      <c r="P830" t="s">
        <v>12</v>
      </c>
      <c r="Q830" t="s">
        <v>27</v>
      </c>
      <c r="R830" t="s">
        <v>28</v>
      </c>
      <c r="S830">
        <v>1</v>
      </c>
      <c r="T830">
        <v>0</v>
      </c>
    </row>
    <row r="831" spans="1:20" x14ac:dyDescent="0.25">
      <c r="A831">
        <v>28099</v>
      </c>
      <c r="B831" s="1">
        <v>37152</v>
      </c>
      <c r="C831" s="1">
        <v>37469</v>
      </c>
      <c r="D831" t="s">
        <v>27</v>
      </c>
      <c r="E831" t="s">
        <v>28</v>
      </c>
      <c r="F831" s="10">
        <v>21555</v>
      </c>
      <c r="G831" s="10">
        <v>21256.17</v>
      </c>
      <c r="H831">
        <v>3.0830000000000002</v>
      </c>
      <c r="I831" s="11">
        <v>2.96</v>
      </c>
      <c r="K831" s="9">
        <f t="shared" si="36"/>
        <v>63802.799999999996</v>
      </c>
      <c r="L831" s="12">
        <f t="shared" si="37"/>
        <v>-2651.2650000000049</v>
      </c>
      <c r="M831" s="12">
        <f t="shared" si="38"/>
        <v>-2614.5089100000046</v>
      </c>
      <c r="N831" t="s">
        <v>29</v>
      </c>
      <c r="O831" t="s">
        <v>38</v>
      </c>
      <c r="P831" t="s">
        <v>12</v>
      </c>
      <c r="Q831" t="s">
        <v>27</v>
      </c>
      <c r="R831" t="s">
        <v>28</v>
      </c>
      <c r="S831">
        <v>1</v>
      </c>
      <c r="T831">
        <v>0</v>
      </c>
    </row>
    <row r="832" spans="1:20" x14ac:dyDescent="0.25">
      <c r="A832">
        <v>28100</v>
      </c>
      <c r="B832" s="1">
        <v>37152</v>
      </c>
      <c r="C832" s="1">
        <v>37469</v>
      </c>
      <c r="D832" t="s">
        <v>27</v>
      </c>
      <c r="E832" t="s">
        <v>28</v>
      </c>
      <c r="F832" s="10">
        <v>800</v>
      </c>
      <c r="G832" s="10">
        <v>788.91</v>
      </c>
      <c r="H832">
        <v>3.0830000000000002</v>
      </c>
      <c r="I832" s="11">
        <v>2.96</v>
      </c>
      <c r="K832" s="9">
        <f t="shared" si="36"/>
        <v>2368</v>
      </c>
      <c r="L832" s="12">
        <f t="shared" si="37"/>
        <v>-98.400000000000176</v>
      </c>
      <c r="M832" s="12">
        <f t="shared" si="38"/>
        <v>-97.035930000000164</v>
      </c>
      <c r="N832" t="s">
        <v>29</v>
      </c>
      <c r="O832" t="s">
        <v>38</v>
      </c>
      <c r="P832" t="s">
        <v>12</v>
      </c>
      <c r="Q832" t="s">
        <v>27</v>
      </c>
      <c r="R832" t="s">
        <v>28</v>
      </c>
      <c r="S832">
        <v>1</v>
      </c>
      <c r="T832">
        <v>0</v>
      </c>
    </row>
    <row r="833" spans="1:20" x14ac:dyDescent="0.25">
      <c r="A833">
        <v>28112</v>
      </c>
      <c r="B833" s="1">
        <v>37152</v>
      </c>
      <c r="C833" s="1">
        <v>37469</v>
      </c>
      <c r="D833" t="s">
        <v>27</v>
      </c>
      <c r="E833" t="s">
        <v>28</v>
      </c>
      <c r="F833" s="10">
        <v>47571</v>
      </c>
      <c r="G833" s="10">
        <v>46911.5</v>
      </c>
      <c r="H833">
        <v>3.6970000000000001</v>
      </c>
      <c r="I833" s="11">
        <v>2.96</v>
      </c>
      <c r="K833" s="9">
        <f t="shared" si="36"/>
        <v>140810.16</v>
      </c>
      <c r="L833" s="12">
        <f t="shared" si="37"/>
        <v>-35059.827000000005</v>
      </c>
      <c r="M833" s="12">
        <f t="shared" si="38"/>
        <v>-34573.775500000003</v>
      </c>
      <c r="N833" t="s">
        <v>29</v>
      </c>
      <c r="O833" t="s">
        <v>38</v>
      </c>
      <c r="P833" t="s">
        <v>12</v>
      </c>
      <c r="Q833" t="s">
        <v>27</v>
      </c>
      <c r="R833" t="s">
        <v>28</v>
      </c>
      <c r="S833">
        <v>1</v>
      </c>
      <c r="T833">
        <v>0</v>
      </c>
    </row>
    <row r="834" spans="1:20" x14ac:dyDescent="0.25">
      <c r="A834">
        <v>28115</v>
      </c>
      <c r="B834" s="1">
        <v>37152</v>
      </c>
      <c r="C834" s="1">
        <v>37469</v>
      </c>
      <c r="D834" t="s">
        <v>27</v>
      </c>
      <c r="E834" t="s">
        <v>28</v>
      </c>
      <c r="F834" s="10">
        <v>59666</v>
      </c>
      <c r="G834" s="10">
        <v>58838.82</v>
      </c>
      <c r="H834">
        <v>3.6970000000000001</v>
      </c>
      <c r="I834" s="11">
        <v>2.96</v>
      </c>
      <c r="K834" s="9">
        <f t="shared" ref="K834:K897" si="39">F834*I834</f>
        <v>176611.36</v>
      </c>
      <c r="L834" s="12">
        <f t="shared" ref="L834:L897" si="40">(+I834-H834)*F834</f>
        <v>-43973.842000000004</v>
      </c>
      <c r="M834" s="12">
        <f t="shared" ref="M834:M897" si="41">(+I834-H834)*G834</f>
        <v>-43364.210340000005</v>
      </c>
      <c r="N834" t="s">
        <v>29</v>
      </c>
      <c r="O834" t="s">
        <v>38</v>
      </c>
      <c r="P834" t="s">
        <v>12</v>
      </c>
      <c r="Q834" t="s">
        <v>27</v>
      </c>
      <c r="R834" t="s">
        <v>28</v>
      </c>
      <c r="S834">
        <v>1</v>
      </c>
      <c r="T834">
        <v>0</v>
      </c>
    </row>
    <row r="835" spans="1:20" x14ac:dyDescent="0.25">
      <c r="A835">
        <v>28116</v>
      </c>
      <c r="B835" s="1">
        <v>37152</v>
      </c>
      <c r="C835" s="1">
        <v>37469</v>
      </c>
      <c r="D835" t="s">
        <v>27</v>
      </c>
      <c r="E835" t="s">
        <v>28</v>
      </c>
      <c r="F835" s="10">
        <v>1775</v>
      </c>
      <c r="G835" s="10">
        <v>1750.39</v>
      </c>
      <c r="H835">
        <v>3.6970000000000001</v>
      </c>
      <c r="I835" s="11">
        <v>2.96</v>
      </c>
      <c r="K835" s="9">
        <f t="shared" si="39"/>
        <v>5254</v>
      </c>
      <c r="L835" s="12">
        <f t="shared" si="40"/>
        <v>-1308.1750000000002</v>
      </c>
      <c r="M835" s="12">
        <f t="shared" si="41"/>
        <v>-1290.0374300000003</v>
      </c>
      <c r="N835" t="s">
        <v>29</v>
      </c>
      <c r="O835" t="s">
        <v>38</v>
      </c>
      <c r="P835" t="s">
        <v>12</v>
      </c>
      <c r="Q835" t="s">
        <v>27</v>
      </c>
      <c r="R835" t="s">
        <v>28</v>
      </c>
      <c r="S835">
        <v>1</v>
      </c>
      <c r="T835">
        <v>0</v>
      </c>
    </row>
    <row r="836" spans="1:20" x14ac:dyDescent="0.25">
      <c r="A836">
        <v>28134</v>
      </c>
      <c r="B836" s="1">
        <v>37153</v>
      </c>
      <c r="C836" s="1">
        <v>37469</v>
      </c>
      <c r="D836" t="s">
        <v>27</v>
      </c>
      <c r="E836" t="s">
        <v>28</v>
      </c>
      <c r="F836" s="10">
        <v>17425</v>
      </c>
      <c r="G836" s="10">
        <v>17183.43</v>
      </c>
      <c r="H836">
        <v>3.536</v>
      </c>
      <c r="I836" s="11">
        <v>2.96</v>
      </c>
      <c r="K836" s="9">
        <f t="shared" si="39"/>
        <v>51578</v>
      </c>
      <c r="L836" s="12">
        <f t="shared" si="40"/>
        <v>-10036.800000000001</v>
      </c>
      <c r="M836" s="12">
        <f t="shared" si="41"/>
        <v>-9897.6556800000017</v>
      </c>
      <c r="N836" t="s">
        <v>29</v>
      </c>
      <c r="O836" t="s">
        <v>38</v>
      </c>
      <c r="P836" t="s">
        <v>12</v>
      </c>
      <c r="Q836" t="s">
        <v>27</v>
      </c>
      <c r="R836" t="s">
        <v>28</v>
      </c>
      <c r="S836">
        <v>1</v>
      </c>
      <c r="T836">
        <v>0</v>
      </c>
    </row>
    <row r="837" spans="1:20" x14ac:dyDescent="0.25">
      <c r="A837">
        <v>28136</v>
      </c>
      <c r="B837" s="1">
        <v>37153</v>
      </c>
      <c r="C837" s="1">
        <v>37469</v>
      </c>
      <c r="D837" t="s">
        <v>27</v>
      </c>
      <c r="E837" t="s">
        <v>28</v>
      </c>
      <c r="F837" s="10">
        <v>75701</v>
      </c>
      <c r="G837" s="10">
        <v>74651.509999999995</v>
      </c>
      <c r="H837">
        <v>3.1840000000000002</v>
      </c>
      <c r="I837" s="11">
        <v>2.96</v>
      </c>
      <c r="K837" s="9">
        <f t="shared" si="39"/>
        <v>224074.96</v>
      </c>
      <c r="L837" s="12">
        <f t="shared" si="40"/>
        <v>-16957.024000000016</v>
      </c>
      <c r="M837" s="12">
        <f t="shared" si="41"/>
        <v>-16721.938240000014</v>
      </c>
      <c r="N837" t="s">
        <v>29</v>
      </c>
      <c r="O837" t="s">
        <v>38</v>
      </c>
      <c r="P837" t="s">
        <v>12</v>
      </c>
      <c r="Q837" t="s">
        <v>27</v>
      </c>
      <c r="R837" t="s">
        <v>28</v>
      </c>
      <c r="S837">
        <v>1</v>
      </c>
      <c r="T837">
        <v>0</v>
      </c>
    </row>
    <row r="838" spans="1:20" x14ac:dyDescent="0.25">
      <c r="A838">
        <v>28141</v>
      </c>
      <c r="B838" s="1">
        <v>37153</v>
      </c>
      <c r="C838" s="1">
        <v>37469</v>
      </c>
      <c r="D838" t="s">
        <v>27</v>
      </c>
      <c r="E838" t="s">
        <v>28</v>
      </c>
      <c r="F838" s="10">
        <v>1528</v>
      </c>
      <c r="G838" s="10">
        <v>1506.82</v>
      </c>
      <c r="H838">
        <v>3.1840000000000002</v>
      </c>
      <c r="I838" s="11">
        <v>2.96</v>
      </c>
      <c r="K838" s="9">
        <f t="shared" si="39"/>
        <v>4522.88</v>
      </c>
      <c r="L838" s="12">
        <f t="shared" si="40"/>
        <v>-342.27200000000028</v>
      </c>
      <c r="M838" s="12">
        <f t="shared" si="41"/>
        <v>-337.52768000000026</v>
      </c>
      <c r="N838" t="s">
        <v>29</v>
      </c>
      <c r="O838" t="s">
        <v>38</v>
      </c>
      <c r="P838" t="s">
        <v>12</v>
      </c>
      <c r="Q838" t="s">
        <v>27</v>
      </c>
      <c r="R838" t="s">
        <v>28</v>
      </c>
      <c r="S838">
        <v>1</v>
      </c>
      <c r="T838">
        <v>0</v>
      </c>
    </row>
    <row r="839" spans="1:20" x14ac:dyDescent="0.25">
      <c r="A839">
        <v>28143</v>
      </c>
      <c r="B839" s="1">
        <v>37153</v>
      </c>
      <c r="C839" s="1">
        <v>37469</v>
      </c>
      <c r="D839" t="s">
        <v>27</v>
      </c>
      <c r="E839" t="s">
        <v>28</v>
      </c>
      <c r="F839" s="10">
        <v>2160</v>
      </c>
      <c r="G839" s="10">
        <v>2130.0500000000002</v>
      </c>
      <c r="H839">
        <v>3.1840000000000002</v>
      </c>
      <c r="I839" s="11">
        <v>2.96</v>
      </c>
      <c r="K839" s="9">
        <f t="shared" si="39"/>
        <v>6393.6</v>
      </c>
      <c r="L839" s="12">
        <f t="shared" si="40"/>
        <v>-483.84000000000043</v>
      </c>
      <c r="M839" s="12">
        <f t="shared" si="41"/>
        <v>-477.13120000000049</v>
      </c>
      <c r="N839" t="s">
        <v>29</v>
      </c>
      <c r="O839" t="s">
        <v>38</v>
      </c>
      <c r="P839" t="s">
        <v>12</v>
      </c>
      <c r="Q839" t="s">
        <v>27</v>
      </c>
      <c r="R839" t="s">
        <v>28</v>
      </c>
      <c r="S839">
        <v>1</v>
      </c>
      <c r="T839">
        <v>0</v>
      </c>
    </row>
    <row r="840" spans="1:20" x14ac:dyDescent="0.25">
      <c r="A840">
        <v>28144</v>
      </c>
      <c r="B840" s="1">
        <v>37153</v>
      </c>
      <c r="C840" s="1">
        <v>37469</v>
      </c>
      <c r="D840" t="s">
        <v>27</v>
      </c>
      <c r="E840" t="s">
        <v>28</v>
      </c>
      <c r="F840" s="10">
        <v>380</v>
      </c>
      <c r="G840" s="10">
        <v>374.73</v>
      </c>
      <c r="H840">
        <v>3.1840000000000002</v>
      </c>
      <c r="I840" s="11">
        <v>2.96</v>
      </c>
      <c r="K840" s="9">
        <f t="shared" si="39"/>
        <v>1124.8</v>
      </c>
      <c r="L840" s="12">
        <f t="shared" si="40"/>
        <v>-85.120000000000076</v>
      </c>
      <c r="M840" s="12">
        <f t="shared" si="41"/>
        <v>-83.939520000000073</v>
      </c>
      <c r="N840" t="s">
        <v>29</v>
      </c>
      <c r="O840" t="s">
        <v>38</v>
      </c>
      <c r="P840" t="s">
        <v>12</v>
      </c>
      <c r="Q840" t="s">
        <v>27</v>
      </c>
      <c r="R840" t="s">
        <v>28</v>
      </c>
      <c r="S840">
        <v>1</v>
      </c>
      <c r="T840">
        <v>0</v>
      </c>
    </row>
    <row r="841" spans="1:20" x14ac:dyDescent="0.25">
      <c r="A841">
        <v>28333</v>
      </c>
      <c r="B841" s="1">
        <v>37161</v>
      </c>
      <c r="C841" s="1">
        <v>37469</v>
      </c>
      <c r="D841" t="s">
        <v>27</v>
      </c>
      <c r="E841" t="s">
        <v>28</v>
      </c>
      <c r="F841" s="10">
        <v>39959</v>
      </c>
      <c r="G841" s="10">
        <v>39405.03</v>
      </c>
      <c r="H841">
        <v>2.952</v>
      </c>
      <c r="I841" s="11">
        <v>2.96</v>
      </c>
      <c r="K841" s="9">
        <f t="shared" si="39"/>
        <v>118278.64</v>
      </c>
      <c r="L841" s="12">
        <f t="shared" si="40"/>
        <v>319.67200000000031</v>
      </c>
      <c r="M841" s="12">
        <f t="shared" si="41"/>
        <v>315.24024000000026</v>
      </c>
      <c r="N841" t="s">
        <v>29</v>
      </c>
      <c r="O841" t="s">
        <v>38</v>
      </c>
      <c r="P841" t="s">
        <v>12</v>
      </c>
      <c r="Q841" t="s">
        <v>27</v>
      </c>
      <c r="R841" t="s">
        <v>28</v>
      </c>
      <c r="S841">
        <v>1</v>
      </c>
      <c r="T841">
        <v>0</v>
      </c>
    </row>
    <row r="842" spans="1:20" x14ac:dyDescent="0.25">
      <c r="A842">
        <v>28334</v>
      </c>
      <c r="B842" s="1">
        <v>37161</v>
      </c>
      <c r="C842" s="1">
        <v>37469</v>
      </c>
      <c r="D842" t="s">
        <v>27</v>
      </c>
      <c r="E842" t="s">
        <v>28</v>
      </c>
      <c r="F842" s="10">
        <v>5637</v>
      </c>
      <c r="G842" s="10">
        <v>5558.85</v>
      </c>
      <c r="H842">
        <v>2.952</v>
      </c>
      <c r="I842" s="11">
        <v>2.96</v>
      </c>
      <c r="K842" s="9">
        <f t="shared" si="39"/>
        <v>16685.52</v>
      </c>
      <c r="L842" s="12">
        <f t="shared" si="40"/>
        <v>45.096000000000039</v>
      </c>
      <c r="M842" s="12">
        <f t="shared" si="41"/>
        <v>44.47080000000004</v>
      </c>
      <c r="N842" t="s">
        <v>29</v>
      </c>
      <c r="O842" t="s">
        <v>38</v>
      </c>
      <c r="P842" t="s">
        <v>12</v>
      </c>
      <c r="Q842" t="s">
        <v>27</v>
      </c>
      <c r="R842" t="s">
        <v>28</v>
      </c>
      <c r="S842">
        <v>1</v>
      </c>
      <c r="T842">
        <v>0</v>
      </c>
    </row>
    <row r="843" spans="1:20" x14ac:dyDescent="0.25">
      <c r="A843">
        <v>25098</v>
      </c>
      <c r="B843" s="1">
        <v>37049</v>
      </c>
      <c r="C843" s="1">
        <v>37500</v>
      </c>
      <c r="D843" t="s">
        <v>36</v>
      </c>
      <c r="E843" t="s">
        <v>28</v>
      </c>
      <c r="F843" s="10">
        <v>108840</v>
      </c>
      <c r="G843" s="10">
        <v>107097.62</v>
      </c>
      <c r="H843">
        <v>0.26500000000000001</v>
      </c>
      <c r="I843" s="11">
        <v>0.16</v>
      </c>
      <c r="K843" s="9">
        <f t="shared" si="39"/>
        <v>17414.400000000001</v>
      </c>
      <c r="L843" s="12">
        <f t="shared" si="40"/>
        <v>-11428.2</v>
      </c>
      <c r="M843" s="12">
        <f t="shared" si="41"/>
        <v>-11245.250100000001</v>
      </c>
      <c r="N843" t="s">
        <v>37</v>
      </c>
      <c r="O843" t="s">
        <v>38</v>
      </c>
      <c r="P843" t="s">
        <v>27</v>
      </c>
      <c r="Q843" t="s">
        <v>39</v>
      </c>
      <c r="R843" t="s">
        <v>28</v>
      </c>
      <c r="S843">
        <v>1</v>
      </c>
      <c r="T843">
        <v>0</v>
      </c>
    </row>
    <row r="844" spans="1:20" x14ac:dyDescent="0.25">
      <c r="A844">
        <v>25442</v>
      </c>
      <c r="B844" s="1">
        <v>37071</v>
      </c>
      <c r="C844" s="1">
        <v>37500</v>
      </c>
      <c r="D844" t="s">
        <v>36</v>
      </c>
      <c r="E844" t="s">
        <v>28</v>
      </c>
      <c r="F844" s="10">
        <v>117859</v>
      </c>
      <c r="G844" s="10">
        <v>115972.24</v>
      </c>
      <c r="H844">
        <v>0.18</v>
      </c>
      <c r="I844" s="11">
        <v>0.16</v>
      </c>
      <c r="K844" s="9">
        <f t="shared" si="39"/>
        <v>18857.439999999999</v>
      </c>
      <c r="L844" s="12">
        <f t="shared" si="40"/>
        <v>-2357.1799999999989</v>
      </c>
      <c r="M844" s="12">
        <f t="shared" si="41"/>
        <v>-2319.4447999999988</v>
      </c>
      <c r="N844" t="s">
        <v>37</v>
      </c>
      <c r="O844" t="s">
        <v>38</v>
      </c>
      <c r="P844" t="s">
        <v>27</v>
      </c>
      <c r="Q844" t="s">
        <v>39</v>
      </c>
      <c r="R844" t="s">
        <v>28</v>
      </c>
      <c r="S844">
        <v>1</v>
      </c>
      <c r="T844">
        <v>0</v>
      </c>
    </row>
    <row r="845" spans="1:20" x14ac:dyDescent="0.25">
      <c r="A845">
        <v>20890</v>
      </c>
      <c r="B845" s="1">
        <v>36836</v>
      </c>
      <c r="C845" s="1">
        <v>37500</v>
      </c>
      <c r="D845" t="s">
        <v>42</v>
      </c>
      <c r="E845" t="s">
        <v>28</v>
      </c>
      <c r="F845" s="10">
        <v>64</v>
      </c>
      <c r="G845" s="10">
        <v>62.98</v>
      </c>
      <c r="H845">
        <v>-2.5000000000000001E-2</v>
      </c>
      <c r="I845" s="11">
        <v>-1.4999999999999999E-2</v>
      </c>
      <c r="K845" s="9">
        <f t="shared" si="39"/>
        <v>-0.96</v>
      </c>
      <c r="L845" s="12">
        <f t="shared" si="40"/>
        <v>0.64000000000000012</v>
      </c>
      <c r="M845" s="12">
        <f t="shared" si="41"/>
        <v>0.62980000000000014</v>
      </c>
      <c r="N845" t="s">
        <v>37</v>
      </c>
      <c r="O845" t="s">
        <v>38</v>
      </c>
      <c r="P845" t="s">
        <v>27</v>
      </c>
      <c r="Q845" t="s">
        <v>43</v>
      </c>
      <c r="R845" t="s">
        <v>28</v>
      </c>
      <c r="S845">
        <v>1</v>
      </c>
      <c r="T845">
        <v>0</v>
      </c>
    </row>
    <row r="846" spans="1:20" x14ac:dyDescent="0.25">
      <c r="A846">
        <v>27284</v>
      </c>
      <c r="B846" s="1">
        <v>37123</v>
      </c>
      <c r="C846" s="1">
        <v>37500</v>
      </c>
      <c r="D846" t="s">
        <v>42</v>
      </c>
      <c r="E846" t="s">
        <v>28</v>
      </c>
      <c r="F846" s="10">
        <v>177125</v>
      </c>
      <c r="G846" s="10">
        <v>174289.48</v>
      </c>
      <c r="H846">
        <v>-1.2500000000000001E-2</v>
      </c>
      <c r="I846" s="11">
        <v>-1.4999999999999999E-2</v>
      </c>
      <c r="K846" s="9">
        <f t="shared" si="39"/>
        <v>-2656.875</v>
      </c>
      <c r="L846" s="12">
        <f t="shared" si="40"/>
        <v>-442.81249999999977</v>
      </c>
      <c r="M846" s="12">
        <f t="shared" si="41"/>
        <v>-435.72369999999978</v>
      </c>
      <c r="N846" t="s">
        <v>37</v>
      </c>
      <c r="O846" t="s">
        <v>38</v>
      </c>
      <c r="P846" t="s">
        <v>27</v>
      </c>
      <c r="Q846" t="s">
        <v>43</v>
      </c>
      <c r="R846" t="s">
        <v>28</v>
      </c>
      <c r="S846">
        <v>1</v>
      </c>
      <c r="T846">
        <v>0</v>
      </c>
    </row>
    <row r="847" spans="1:20" x14ac:dyDescent="0.25">
      <c r="A847">
        <v>9941</v>
      </c>
      <c r="B847" s="1">
        <v>36714</v>
      </c>
      <c r="C847" s="1">
        <v>37500</v>
      </c>
      <c r="D847" t="s">
        <v>44</v>
      </c>
      <c r="E847" t="s">
        <v>28</v>
      </c>
      <c r="F847" s="10">
        <v>-3840</v>
      </c>
      <c r="G847" s="10">
        <v>-3778.53</v>
      </c>
      <c r="H847">
        <v>-0.04</v>
      </c>
      <c r="I847" s="11">
        <v>-0.05</v>
      </c>
      <c r="K847" s="9">
        <f t="shared" si="39"/>
        <v>192</v>
      </c>
      <c r="L847" s="12">
        <f t="shared" si="40"/>
        <v>38.400000000000006</v>
      </c>
      <c r="M847" s="12">
        <f t="shared" si="41"/>
        <v>37.785300000000007</v>
      </c>
      <c r="N847" t="s">
        <v>37</v>
      </c>
      <c r="O847" t="s">
        <v>38</v>
      </c>
      <c r="P847" t="s">
        <v>27</v>
      </c>
      <c r="Q847" t="s">
        <v>45</v>
      </c>
      <c r="R847" t="s">
        <v>28</v>
      </c>
      <c r="S847">
        <v>0</v>
      </c>
      <c r="T847">
        <v>0</v>
      </c>
    </row>
    <row r="848" spans="1:20" x14ac:dyDescent="0.25">
      <c r="A848">
        <v>9952</v>
      </c>
      <c r="B848" s="1">
        <v>36714</v>
      </c>
      <c r="C848" s="1">
        <v>37500</v>
      </c>
      <c r="D848" t="s">
        <v>46</v>
      </c>
      <c r="E848" t="s">
        <v>28</v>
      </c>
      <c r="F848" s="10">
        <v>3480</v>
      </c>
      <c r="G848" s="10">
        <v>3424.29</v>
      </c>
      <c r="H848">
        <v>0.42</v>
      </c>
      <c r="I848" s="11">
        <v>0.32</v>
      </c>
      <c r="K848" s="9">
        <f t="shared" si="39"/>
        <v>1113.6000000000001</v>
      </c>
      <c r="L848" s="12">
        <f t="shared" si="40"/>
        <v>-347.99999999999994</v>
      </c>
      <c r="M848" s="12">
        <f t="shared" si="41"/>
        <v>-342.42899999999992</v>
      </c>
      <c r="N848" t="s">
        <v>37</v>
      </c>
      <c r="O848" t="s">
        <v>38</v>
      </c>
      <c r="P848" t="s">
        <v>27</v>
      </c>
      <c r="Q848" t="s">
        <v>47</v>
      </c>
      <c r="R848" t="s">
        <v>28</v>
      </c>
      <c r="S848">
        <v>1</v>
      </c>
      <c r="T848">
        <v>0</v>
      </c>
    </row>
    <row r="849" spans="1:20" x14ac:dyDescent="0.25">
      <c r="A849">
        <v>27285</v>
      </c>
      <c r="B849" s="1">
        <v>37123</v>
      </c>
      <c r="C849" s="1">
        <v>37500</v>
      </c>
      <c r="D849" t="s">
        <v>48</v>
      </c>
      <c r="E849" t="s">
        <v>28</v>
      </c>
      <c r="F849" s="10">
        <v>46223</v>
      </c>
      <c r="G849" s="10">
        <v>45483.03</v>
      </c>
      <c r="H849">
        <v>7.2499999999999995E-2</v>
      </c>
      <c r="I849" s="11">
        <v>4.4999999999999998E-2</v>
      </c>
      <c r="K849" s="9">
        <f t="shared" si="39"/>
        <v>2080.0349999999999</v>
      </c>
      <c r="L849" s="12">
        <f t="shared" si="40"/>
        <v>-1271.1324999999999</v>
      </c>
      <c r="M849" s="12">
        <f t="shared" si="41"/>
        <v>-1250.7833249999999</v>
      </c>
      <c r="N849" t="s">
        <v>37</v>
      </c>
      <c r="O849" t="s">
        <v>38</v>
      </c>
      <c r="P849" t="s">
        <v>27</v>
      </c>
      <c r="Q849" t="s">
        <v>49</v>
      </c>
      <c r="R849" t="s">
        <v>28</v>
      </c>
      <c r="S849">
        <v>1</v>
      </c>
      <c r="T849">
        <v>0</v>
      </c>
    </row>
    <row r="850" spans="1:20" x14ac:dyDescent="0.25">
      <c r="A850">
        <v>22124</v>
      </c>
      <c r="B850" s="1">
        <v>36908</v>
      </c>
      <c r="C850" s="1">
        <v>37500</v>
      </c>
      <c r="D850" t="s">
        <v>27</v>
      </c>
      <c r="E850" t="s">
        <v>28</v>
      </c>
      <c r="F850" s="10">
        <v>-120000</v>
      </c>
      <c r="G850" s="10">
        <v>-118078.97</v>
      </c>
      <c r="H850">
        <v>4.5599999999999996</v>
      </c>
      <c r="I850" s="11">
        <v>2.88</v>
      </c>
      <c r="K850" s="9">
        <f t="shared" si="39"/>
        <v>-345600</v>
      </c>
      <c r="L850" s="12">
        <f t="shared" si="40"/>
        <v>201599.99999999997</v>
      </c>
      <c r="M850" s="12">
        <f t="shared" si="41"/>
        <v>198372.66959999996</v>
      </c>
      <c r="N850" t="s">
        <v>29</v>
      </c>
      <c r="O850" t="s">
        <v>38</v>
      </c>
      <c r="P850" t="s">
        <v>12</v>
      </c>
      <c r="Q850" t="s">
        <v>27</v>
      </c>
      <c r="R850" t="s">
        <v>28</v>
      </c>
      <c r="S850">
        <v>0</v>
      </c>
      <c r="T850">
        <v>0</v>
      </c>
    </row>
    <row r="851" spans="1:20" x14ac:dyDescent="0.25">
      <c r="A851">
        <v>24215</v>
      </c>
      <c r="B851" s="1">
        <v>36999</v>
      </c>
      <c r="C851" s="1">
        <v>37500</v>
      </c>
      <c r="D851" t="s">
        <v>27</v>
      </c>
      <c r="E851" t="s">
        <v>28</v>
      </c>
      <c r="F851" s="10">
        <v>-25485</v>
      </c>
      <c r="G851" s="10">
        <v>-25077.02</v>
      </c>
      <c r="H851">
        <v>4.5709999999999997</v>
      </c>
      <c r="I851" s="11">
        <v>2.88</v>
      </c>
      <c r="K851" s="9">
        <f t="shared" si="39"/>
        <v>-73396.800000000003</v>
      </c>
      <c r="L851" s="12">
        <f t="shared" si="40"/>
        <v>43095.134999999995</v>
      </c>
      <c r="M851" s="12">
        <f t="shared" si="41"/>
        <v>42405.240819999999</v>
      </c>
      <c r="N851" t="s">
        <v>29</v>
      </c>
      <c r="O851" t="s">
        <v>38</v>
      </c>
      <c r="P851" t="s">
        <v>12</v>
      </c>
      <c r="Q851" t="s">
        <v>27</v>
      </c>
      <c r="R851" t="s">
        <v>28</v>
      </c>
      <c r="S851">
        <v>0</v>
      </c>
      <c r="T851">
        <v>0</v>
      </c>
    </row>
    <row r="852" spans="1:20" x14ac:dyDescent="0.25">
      <c r="A852">
        <v>25042</v>
      </c>
      <c r="B852" s="1">
        <v>37047</v>
      </c>
      <c r="C852" s="1">
        <v>37500</v>
      </c>
      <c r="D852" t="s">
        <v>27</v>
      </c>
      <c r="E852" t="s">
        <v>28</v>
      </c>
      <c r="F852" s="10">
        <v>-25240</v>
      </c>
      <c r="G852" s="10">
        <v>-24835.94</v>
      </c>
      <c r="H852">
        <v>4.54</v>
      </c>
      <c r="I852" s="11">
        <v>2.88</v>
      </c>
      <c r="K852" s="9">
        <f t="shared" si="39"/>
        <v>-72691.199999999997</v>
      </c>
      <c r="L852" s="12">
        <f t="shared" si="40"/>
        <v>41898.400000000001</v>
      </c>
      <c r="M852" s="12">
        <f t="shared" si="41"/>
        <v>41227.660400000001</v>
      </c>
      <c r="N852" t="s">
        <v>29</v>
      </c>
      <c r="O852" t="s">
        <v>38</v>
      </c>
      <c r="P852" t="s">
        <v>12</v>
      </c>
      <c r="Q852" t="s">
        <v>27</v>
      </c>
      <c r="R852" t="s">
        <v>28</v>
      </c>
      <c r="S852">
        <v>0</v>
      </c>
      <c r="T852">
        <v>0</v>
      </c>
    </row>
    <row r="853" spans="1:20" x14ac:dyDescent="0.25">
      <c r="A853">
        <v>25057</v>
      </c>
      <c r="B853" s="1">
        <v>37048</v>
      </c>
      <c r="C853" s="1">
        <v>37500</v>
      </c>
      <c r="D853" t="s">
        <v>27</v>
      </c>
      <c r="E853" t="s">
        <v>28</v>
      </c>
      <c r="F853" s="10">
        <v>-11845</v>
      </c>
      <c r="G853" s="10">
        <v>-11655.38</v>
      </c>
      <c r="H853">
        <v>4.5780000000000003</v>
      </c>
      <c r="I853" s="11">
        <v>2.88</v>
      </c>
      <c r="K853" s="9">
        <f t="shared" si="39"/>
        <v>-34113.599999999999</v>
      </c>
      <c r="L853" s="12">
        <f t="shared" si="40"/>
        <v>20112.810000000005</v>
      </c>
      <c r="M853" s="12">
        <f t="shared" si="41"/>
        <v>19790.835240000004</v>
      </c>
      <c r="N853" t="s">
        <v>29</v>
      </c>
      <c r="O853" t="s">
        <v>38</v>
      </c>
      <c r="P853" t="s">
        <v>12</v>
      </c>
      <c r="Q853" t="s">
        <v>27</v>
      </c>
      <c r="R853" t="s">
        <v>28</v>
      </c>
      <c r="S853">
        <v>0</v>
      </c>
      <c r="T853">
        <v>0</v>
      </c>
    </row>
    <row r="854" spans="1:20" x14ac:dyDescent="0.25">
      <c r="A854">
        <v>26682</v>
      </c>
      <c r="B854" s="1">
        <v>37083</v>
      </c>
      <c r="C854" s="1">
        <v>37500</v>
      </c>
      <c r="D854" t="s">
        <v>27</v>
      </c>
      <c r="E854" t="s">
        <v>28</v>
      </c>
      <c r="F854" s="10">
        <v>-70000</v>
      </c>
      <c r="G854" s="10">
        <v>-68879.399999999994</v>
      </c>
      <c r="H854">
        <v>3.81</v>
      </c>
      <c r="I854" s="11">
        <v>2.88</v>
      </c>
      <c r="K854" s="9">
        <f t="shared" si="39"/>
        <v>-201600</v>
      </c>
      <c r="L854" s="12">
        <f t="shared" si="40"/>
        <v>65100.000000000015</v>
      </c>
      <c r="M854" s="12">
        <f t="shared" si="41"/>
        <v>64057.842000000004</v>
      </c>
      <c r="N854" t="s">
        <v>29</v>
      </c>
      <c r="O854" t="s">
        <v>38</v>
      </c>
      <c r="P854" t="s">
        <v>12</v>
      </c>
      <c r="Q854" t="s">
        <v>27</v>
      </c>
      <c r="R854" t="s">
        <v>28</v>
      </c>
      <c r="S854">
        <v>0</v>
      </c>
      <c r="T854">
        <v>0</v>
      </c>
    </row>
    <row r="855" spans="1:20" x14ac:dyDescent="0.25">
      <c r="A855">
        <v>28127</v>
      </c>
      <c r="B855" s="1">
        <v>37153</v>
      </c>
      <c r="C855" s="1">
        <v>37500</v>
      </c>
      <c r="D855" t="s">
        <v>27</v>
      </c>
      <c r="E855" t="s">
        <v>28</v>
      </c>
      <c r="F855" s="10">
        <v>-18091</v>
      </c>
      <c r="G855" s="10">
        <v>-17801.39</v>
      </c>
      <c r="H855">
        <v>3.0840000000000001</v>
      </c>
      <c r="I855" s="11">
        <v>2.88</v>
      </c>
      <c r="K855" s="9">
        <f t="shared" si="39"/>
        <v>-52102.079999999994</v>
      </c>
      <c r="L855" s="12">
        <f t="shared" si="40"/>
        <v>3690.5640000000035</v>
      </c>
      <c r="M855" s="12">
        <f t="shared" si="41"/>
        <v>3631.4835600000033</v>
      </c>
      <c r="N855" t="s">
        <v>29</v>
      </c>
      <c r="O855" t="s">
        <v>38</v>
      </c>
      <c r="P855" t="s">
        <v>12</v>
      </c>
      <c r="Q855" t="s">
        <v>27</v>
      </c>
      <c r="R855" t="s">
        <v>28</v>
      </c>
      <c r="S855">
        <v>0</v>
      </c>
      <c r="T855">
        <v>0</v>
      </c>
    </row>
    <row r="856" spans="1:20" x14ac:dyDescent="0.25">
      <c r="A856">
        <v>28129</v>
      </c>
      <c r="B856" s="1">
        <v>37153</v>
      </c>
      <c r="C856" s="1">
        <v>37500</v>
      </c>
      <c r="D856" t="s">
        <v>27</v>
      </c>
      <c r="E856" t="s">
        <v>28</v>
      </c>
      <c r="F856" s="10">
        <v>-12442</v>
      </c>
      <c r="G856" s="10">
        <v>-12242.82</v>
      </c>
      <c r="H856">
        <v>3.0840000000000001</v>
      </c>
      <c r="I856" s="11">
        <v>2.88</v>
      </c>
      <c r="K856" s="9">
        <f t="shared" si="39"/>
        <v>-35832.959999999999</v>
      </c>
      <c r="L856" s="12">
        <f t="shared" si="40"/>
        <v>2538.1680000000024</v>
      </c>
      <c r="M856" s="12">
        <f t="shared" si="41"/>
        <v>2497.5352800000023</v>
      </c>
      <c r="N856" t="s">
        <v>29</v>
      </c>
      <c r="O856" t="s">
        <v>38</v>
      </c>
      <c r="P856" t="s">
        <v>12</v>
      </c>
      <c r="Q856" t="s">
        <v>27</v>
      </c>
      <c r="R856" t="s">
        <v>28</v>
      </c>
      <c r="S856">
        <v>0</v>
      </c>
      <c r="T856">
        <v>0</v>
      </c>
    </row>
    <row r="857" spans="1:20" x14ac:dyDescent="0.25">
      <c r="A857">
        <v>28130</v>
      </c>
      <c r="B857" s="1">
        <v>37153</v>
      </c>
      <c r="C857" s="1">
        <v>37500</v>
      </c>
      <c r="D857" t="s">
        <v>27</v>
      </c>
      <c r="E857" t="s">
        <v>28</v>
      </c>
      <c r="F857" s="10">
        <v>-11859</v>
      </c>
      <c r="G857" s="10">
        <v>-11669.15</v>
      </c>
      <c r="H857">
        <v>3.0840000000000001</v>
      </c>
      <c r="I857" s="11">
        <v>2.88</v>
      </c>
      <c r="K857" s="9">
        <f t="shared" si="39"/>
        <v>-34153.919999999998</v>
      </c>
      <c r="L857" s="12">
        <f t="shared" si="40"/>
        <v>2419.2360000000022</v>
      </c>
      <c r="M857" s="12">
        <f t="shared" si="41"/>
        <v>2380.506600000002</v>
      </c>
      <c r="N857" t="s">
        <v>29</v>
      </c>
      <c r="O857" t="s">
        <v>38</v>
      </c>
      <c r="P857" t="s">
        <v>12</v>
      </c>
      <c r="Q857" t="s">
        <v>27</v>
      </c>
      <c r="R857" t="s">
        <v>28</v>
      </c>
      <c r="S857">
        <v>0</v>
      </c>
      <c r="T857">
        <v>0</v>
      </c>
    </row>
    <row r="858" spans="1:20" x14ac:dyDescent="0.25">
      <c r="A858">
        <v>28457</v>
      </c>
      <c r="B858" s="1">
        <v>37180</v>
      </c>
      <c r="C858" s="1">
        <v>37500</v>
      </c>
      <c r="D858" t="s">
        <v>27</v>
      </c>
      <c r="E858" t="s">
        <v>28</v>
      </c>
      <c r="F858" s="10">
        <v>-1000000</v>
      </c>
      <c r="G858" s="10">
        <v>-983991.4</v>
      </c>
      <c r="H858">
        <v>3.0525000000000002</v>
      </c>
      <c r="I858" s="11">
        <v>2.88</v>
      </c>
      <c r="K858" s="9">
        <f t="shared" si="39"/>
        <v>-2880000</v>
      </c>
      <c r="L858" s="12">
        <f t="shared" si="40"/>
        <v>172500.00000000032</v>
      </c>
      <c r="M858" s="12">
        <f t="shared" si="41"/>
        <v>169738.51650000032</v>
      </c>
      <c r="N858" t="s">
        <v>29</v>
      </c>
      <c r="O858" t="s">
        <v>38</v>
      </c>
      <c r="P858" t="s">
        <v>12</v>
      </c>
      <c r="Q858" t="s">
        <v>27</v>
      </c>
      <c r="R858" t="s">
        <v>28</v>
      </c>
      <c r="S858">
        <v>0</v>
      </c>
      <c r="T858">
        <v>0</v>
      </c>
    </row>
    <row r="859" spans="1:20" x14ac:dyDescent="0.25">
      <c r="A859">
        <v>28463</v>
      </c>
      <c r="B859" s="1">
        <v>37182</v>
      </c>
      <c r="C859" s="1">
        <v>37500</v>
      </c>
      <c r="D859" t="s">
        <v>27</v>
      </c>
      <c r="E859" t="s">
        <v>28</v>
      </c>
      <c r="F859" s="10">
        <v>-200000</v>
      </c>
      <c r="G859" s="10">
        <v>-196798.28</v>
      </c>
      <c r="H859">
        <v>2.99</v>
      </c>
      <c r="I859" s="11">
        <v>2.88</v>
      </c>
      <c r="K859" s="9">
        <f t="shared" si="39"/>
        <v>-576000</v>
      </c>
      <c r="L859" s="12">
        <f t="shared" si="40"/>
        <v>22000.000000000065</v>
      </c>
      <c r="M859" s="12">
        <f t="shared" si="41"/>
        <v>21647.810800000061</v>
      </c>
      <c r="N859" t="s">
        <v>29</v>
      </c>
      <c r="O859" t="s">
        <v>38</v>
      </c>
      <c r="P859" t="s">
        <v>12</v>
      </c>
      <c r="Q859" t="s">
        <v>27</v>
      </c>
      <c r="R859" t="s">
        <v>28</v>
      </c>
      <c r="S859">
        <v>0</v>
      </c>
      <c r="T859">
        <v>0</v>
      </c>
    </row>
    <row r="860" spans="1:20" x14ac:dyDescent="0.25">
      <c r="A860">
        <v>28523</v>
      </c>
      <c r="B860" s="1">
        <v>37188</v>
      </c>
      <c r="C860" s="1">
        <v>37500</v>
      </c>
      <c r="D860" t="s">
        <v>27</v>
      </c>
      <c r="E860" t="s">
        <v>28</v>
      </c>
      <c r="F860" s="10">
        <v>-450000</v>
      </c>
      <c r="G860" s="10">
        <v>-442796.13</v>
      </c>
      <c r="H860">
        <v>3.125</v>
      </c>
      <c r="I860" s="11">
        <v>2.88</v>
      </c>
      <c r="K860" s="9">
        <f t="shared" si="39"/>
        <v>-1296000</v>
      </c>
      <c r="L860" s="12">
        <f t="shared" si="40"/>
        <v>110250.00000000004</v>
      </c>
      <c r="M860" s="12">
        <f t="shared" si="41"/>
        <v>108485.05185000005</v>
      </c>
      <c r="N860" t="s">
        <v>29</v>
      </c>
      <c r="O860" t="s">
        <v>38</v>
      </c>
      <c r="P860" t="s">
        <v>12</v>
      </c>
      <c r="Q860" t="s">
        <v>27</v>
      </c>
      <c r="R860" t="s">
        <v>28</v>
      </c>
      <c r="S860">
        <v>0</v>
      </c>
      <c r="T860">
        <v>0</v>
      </c>
    </row>
    <row r="861" spans="1:20" x14ac:dyDescent="0.25">
      <c r="A861">
        <v>9917</v>
      </c>
      <c r="B861" s="1">
        <v>36714</v>
      </c>
      <c r="C861" s="1">
        <v>37500</v>
      </c>
      <c r="D861" t="s">
        <v>27</v>
      </c>
      <c r="E861" t="s">
        <v>28</v>
      </c>
      <c r="F861" s="10">
        <v>64</v>
      </c>
      <c r="G861" s="10">
        <v>62.98</v>
      </c>
      <c r="H861">
        <v>2.65</v>
      </c>
      <c r="I861" s="11">
        <v>2.9</v>
      </c>
      <c r="K861" s="9">
        <f t="shared" si="39"/>
        <v>185.6</v>
      </c>
      <c r="L861" s="12">
        <f t="shared" si="40"/>
        <v>16</v>
      </c>
      <c r="M861" s="12">
        <f t="shared" si="41"/>
        <v>15.744999999999999</v>
      </c>
      <c r="N861" t="s">
        <v>29</v>
      </c>
      <c r="O861" t="s">
        <v>38</v>
      </c>
      <c r="P861" t="s">
        <v>12</v>
      </c>
      <c r="Q861" t="s">
        <v>27</v>
      </c>
      <c r="R861" t="s">
        <v>28</v>
      </c>
      <c r="S861">
        <v>1</v>
      </c>
      <c r="T861">
        <v>0</v>
      </c>
    </row>
    <row r="862" spans="1:20" x14ac:dyDescent="0.25">
      <c r="A862">
        <v>22243</v>
      </c>
      <c r="B862" s="1">
        <v>36917</v>
      </c>
      <c r="C862" s="1">
        <v>37500</v>
      </c>
      <c r="D862" t="s">
        <v>27</v>
      </c>
      <c r="E862" t="s">
        <v>28</v>
      </c>
      <c r="F862" s="10">
        <v>10000</v>
      </c>
      <c r="G862" s="10">
        <v>9839.91</v>
      </c>
      <c r="H862">
        <v>4.3449999999999998</v>
      </c>
      <c r="I862" s="11">
        <v>2.9</v>
      </c>
      <c r="K862" s="9">
        <f t="shared" si="39"/>
        <v>29000</v>
      </c>
      <c r="L862" s="12">
        <f t="shared" si="40"/>
        <v>-14449.999999999998</v>
      </c>
      <c r="M862" s="12">
        <f t="shared" si="41"/>
        <v>-14218.669949999998</v>
      </c>
      <c r="N862" t="s">
        <v>29</v>
      </c>
      <c r="O862" t="s">
        <v>38</v>
      </c>
      <c r="P862" t="s">
        <v>12</v>
      </c>
      <c r="Q862" t="s">
        <v>27</v>
      </c>
      <c r="R862" t="s">
        <v>28</v>
      </c>
      <c r="S862">
        <v>1</v>
      </c>
      <c r="T862">
        <v>0</v>
      </c>
    </row>
    <row r="863" spans="1:20" x14ac:dyDescent="0.25">
      <c r="A863">
        <v>22256</v>
      </c>
      <c r="B863" s="1">
        <v>36917</v>
      </c>
      <c r="C863" s="1">
        <v>37500</v>
      </c>
      <c r="D863" t="s">
        <v>27</v>
      </c>
      <c r="E863" t="s">
        <v>28</v>
      </c>
      <c r="F863" s="10">
        <v>100000</v>
      </c>
      <c r="G863" s="10">
        <v>98399.14</v>
      </c>
      <c r="H863">
        <v>4.34</v>
      </c>
      <c r="I863" s="11">
        <v>2.9</v>
      </c>
      <c r="K863" s="9">
        <f t="shared" si="39"/>
        <v>290000</v>
      </c>
      <c r="L863" s="12">
        <f t="shared" si="40"/>
        <v>-144000</v>
      </c>
      <c r="M863" s="12">
        <f t="shared" si="41"/>
        <v>-141694.7616</v>
      </c>
      <c r="N863" t="s">
        <v>29</v>
      </c>
      <c r="O863" t="s">
        <v>38</v>
      </c>
      <c r="P863" t="s">
        <v>12</v>
      </c>
      <c r="Q863" t="s">
        <v>27</v>
      </c>
      <c r="R863" t="s">
        <v>28</v>
      </c>
      <c r="S863">
        <v>1</v>
      </c>
      <c r="T863">
        <v>0</v>
      </c>
    </row>
    <row r="864" spans="1:20" x14ac:dyDescent="0.25">
      <c r="A864">
        <v>22259</v>
      </c>
      <c r="B864" s="1">
        <v>36917</v>
      </c>
      <c r="C864" s="1">
        <v>37500</v>
      </c>
      <c r="D864" t="s">
        <v>27</v>
      </c>
      <c r="E864" t="s">
        <v>28</v>
      </c>
      <c r="F864" s="10">
        <v>60000</v>
      </c>
      <c r="G864" s="10">
        <v>59039.48</v>
      </c>
      <c r="H864">
        <v>4.625</v>
      </c>
      <c r="I864" s="11">
        <v>2.9</v>
      </c>
      <c r="K864" s="9">
        <f t="shared" si="39"/>
        <v>174000</v>
      </c>
      <c r="L864" s="12">
        <f t="shared" si="40"/>
        <v>-103500</v>
      </c>
      <c r="M864" s="12">
        <f t="shared" si="41"/>
        <v>-101843.10300000002</v>
      </c>
      <c r="N864" t="s">
        <v>29</v>
      </c>
      <c r="O864" t="s">
        <v>38</v>
      </c>
      <c r="P864" t="s">
        <v>12</v>
      </c>
      <c r="Q864" t="s">
        <v>27</v>
      </c>
      <c r="R864" t="s">
        <v>28</v>
      </c>
      <c r="S864">
        <v>1</v>
      </c>
      <c r="T864">
        <v>0</v>
      </c>
    </row>
    <row r="865" spans="1:20" x14ac:dyDescent="0.25">
      <c r="A865">
        <v>22260</v>
      </c>
      <c r="B865" s="1">
        <v>36917</v>
      </c>
      <c r="C865" s="1">
        <v>37500</v>
      </c>
      <c r="D865" t="s">
        <v>27</v>
      </c>
      <c r="E865" t="s">
        <v>28</v>
      </c>
      <c r="F865" s="10">
        <v>10000</v>
      </c>
      <c r="G865" s="10">
        <v>9839.91</v>
      </c>
      <c r="H865">
        <v>4.625</v>
      </c>
      <c r="I865" s="11">
        <v>2.9</v>
      </c>
      <c r="K865" s="9">
        <f t="shared" si="39"/>
        <v>29000</v>
      </c>
      <c r="L865" s="12">
        <f t="shared" si="40"/>
        <v>-17250</v>
      </c>
      <c r="M865" s="12">
        <f t="shared" si="41"/>
        <v>-16973.84475</v>
      </c>
      <c r="N865" t="s">
        <v>29</v>
      </c>
      <c r="O865" t="s">
        <v>38</v>
      </c>
      <c r="P865" t="s">
        <v>12</v>
      </c>
      <c r="Q865" t="s">
        <v>27</v>
      </c>
      <c r="R865" t="s">
        <v>28</v>
      </c>
      <c r="S865">
        <v>1</v>
      </c>
      <c r="T865">
        <v>0</v>
      </c>
    </row>
    <row r="866" spans="1:20" x14ac:dyDescent="0.25">
      <c r="A866">
        <v>22261</v>
      </c>
      <c r="B866" s="1">
        <v>36917</v>
      </c>
      <c r="C866" s="1">
        <v>37500</v>
      </c>
      <c r="D866" t="s">
        <v>27</v>
      </c>
      <c r="E866" t="s">
        <v>28</v>
      </c>
      <c r="F866" s="10">
        <v>40000</v>
      </c>
      <c r="G866" s="10">
        <v>39359.660000000003</v>
      </c>
      <c r="H866">
        <v>4.625</v>
      </c>
      <c r="I866" s="11">
        <v>2.9</v>
      </c>
      <c r="K866" s="9">
        <f t="shared" si="39"/>
        <v>116000</v>
      </c>
      <c r="L866" s="12">
        <f t="shared" si="40"/>
        <v>-69000</v>
      </c>
      <c r="M866" s="12">
        <f t="shared" si="41"/>
        <v>-67895.41350000001</v>
      </c>
      <c r="N866" t="s">
        <v>29</v>
      </c>
      <c r="O866" t="s">
        <v>38</v>
      </c>
      <c r="P866" t="s">
        <v>12</v>
      </c>
      <c r="Q866" t="s">
        <v>27</v>
      </c>
      <c r="R866" t="s">
        <v>28</v>
      </c>
      <c r="S866">
        <v>1</v>
      </c>
      <c r="T866">
        <v>0</v>
      </c>
    </row>
    <row r="867" spans="1:20" x14ac:dyDescent="0.25">
      <c r="A867">
        <v>22570</v>
      </c>
      <c r="B867" s="1">
        <v>36938</v>
      </c>
      <c r="C867" s="1">
        <v>37500</v>
      </c>
      <c r="D867" t="s">
        <v>27</v>
      </c>
      <c r="E867" t="s">
        <v>28</v>
      </c>
      <c r="F867" s="10">
        <v>25000</v>
      </c>
      <c r="G867" s="10">
        <v>24599.78</v>
      </c>
      <c r="H867">
        <v>4.4749999999999996</v>
      </c>
      <c r="I867" s="11">
        <v>2.9</v>
      </c>
      <c r="K867" s="9">
        <f t="shared" si="39"/>
        <v>72500</v>
      </c>
      <c r="L867" s="12">
        <f t="shared" si="40"/>
        <v>-39374.999999999993</v>
      </c>
      <c r="M867" s="12">
        <f t="shared" si="41"/>
        <v>-38744.653499999993</v>
      </c>
      <c r="N867" t="s">
        <v>29</v>
      </c>
      <c r="O867" t="s">
        <v>38</v>
      </c>
      <c r="P867" t="s">
        <v>12</v>
      </c>
      <c r="Q867" t="s">
        <v>27</v>
      </c>
      <c r="R867" t="s">
        <v>28</v>
      </c>
      <c r="S867">
        <v>1</v>
      </c>
      <c r="T867">
        <v>0</v>
      </c>
    </row>
    <row r="868" spans="1:20" x14ac:dyDescent="0.25">
      <c r="A868">
        <v>22571</v>
      </c>
      <c r="B868" s="1">
        <v>36938</v>
      </c>
      <c r="C868" s="1">
        <v>37500</v>
      </c>
      <c r="D868" t="s">
        <v>27</v>
      </c>
      <c r="E868" t="s">
        <v>28</v>
      </c>
      <c r="F868" s="10">
        <v>20000</v>
      </c>
      <c r="G868" s="10">
        <v>19679.830000000002</v>
      </c>
      <c r="H868">
        <v>4.4749999999999996</v>
      </c>
      <c r="I868" s="11">
        <v>2.9</v>
      </c>
      <c r="K868" s="9">
        <f t="shared" si="39"/>
        <v>58000</v>
      </c>
      <c r="L868" s="12">
        <f t="shared" si="40"/>
        <v>-31499.999999999996</v>
      </c>
      <c r="M868" s="12">
        <f t="shared" si="41"/>
        <v>-30995.732249999997</v>
      </c>
      <c r="N868" t="s">
        <v>29</v>
      </c>
      <c r="O868" t="s">
        <v>38</v>
      </c>
      <c r="P868" t="s">
        <v>12</v>
      </c>
      <c r="Q868" t="s">
        <v>27</v>
      </c>
      <c r="R868" t="s">
        <v>28</v>
      </c>
      <c r="S868">
        <v>1</v>
      </c>
      <c r="T868">
        <v>0</v>
      </c>
    </row>
    <row r="869" spans="1:20" x14ac:dyDescent="0.25">
      <c r="A869">
        <v>22572</v>
      </c>
      <c r="B869" s="1">
        <v>36938</v>
      </c>
      <c r="C869" s="1">
        <v>37500</v>
      </c>
      <c r="D869" t="s">
        <v>27</v>
      </c>
      <c r="E869" t="s">
        <v>28</v>
      </c>
      <c r="F869" s="10">
        <v>75000</v>
      </c>
      <c r="G869" s="10">
        <v>73799.350000000006</v>
      </c>
      <c r="H869">
        <v>4.4749999999999996</v>
      </c>
      <c r="I869" s="11">
        <v>2.9</v>
      </c>
      <c r="K869" s="9">
        <f t="shared" si="39"/>
        <v>217500</v>
      </c>
      <c r="L869" s="12">
        <f t="shared" si="40"/>
        <v>-118124.99999999999</v>
      </c>
      <c r="M869" s="12">
        <f t="shared" si="41"/>
        <v>-116233.97624999999</v>
      </c>
      <c r="N869" t="s">
        <v>29</v>
      </c>
      <c r="O869" t="s">
        <v>38</v>
      </c>
      <c r="P869" t="s">
        <v>12</v>
      </c>
      <c r="Q869" t="s">
        <v>27</v>
      </c>
      <c r="R869" t="s">
        <v>28</v>
      </c>
      <c r="S869">
        <v>1</v>
      </c>
      <c r="T869">
        <v>0</v>
      </c>
    </row>
    <row r="870" spans="1:20" x14ac:dyDescent="0.25">
      <c r="A870">
        <v>22573</v>
      </c>
      <c r="B870" s="1">
        <v>36938</v>
      </c>
      <c r="C870" s="1">
        <v>37500</v>
      </c>
      <c r="D870" t="s">
        <v>27</v>
      </c>
      <c r="E870" t="s">
        <v>28</v>
      </c>
      <c r="F870" s="10">
        <v>25000</v>
      </c>
      <c r="G870" s="10">
        <v>24599.78</v>
      </c>
      <c r="H870">
        <v>4.4749999999999996</v>
      </c>
      <c r="I870" s="11">
        <v>2.9</v>
      </c>
      <c r="K870" s="9">
        <f t="shared" si="39"/>
        <v>72500</v>
      </c>
      <c r="L870" s="12">
        <f t="shared" si="40"/>
        <v>-39374.999999999993</v>
      </c>
      <c r="M870" s="12">
        <f t="shared" si="41"/>
        <v>-38744.653499999993</v>
      </c>
      <c r="N870" t="s">
        <v>29</v>
      </c>
      <c r="O870" t="s">
        <v>38</v>
      </c>
      <c r="P870" t="s">
        <v>12</v>
      </c>
      <c r="Q870" t="s">
        <v>27</v>
      </c>
      <c r="R870" t="s">
        <v>28</v>
      </c>
      <c r="S870">
        <v>1</v>
      </c>
      <c r="T870">
        <v>0</v>
      </c>
    </row>
    <row r="871" spans="1:20" x14ac:dyDescent="0.25">
      <c r="A871">
        <v>22576</v>
      </c>
      <c r="B871" s="1">
        <v>36938</v>
      </c>
      <c r="C871" s="1">
        <v>37500</v>
      </c>
      <c r="D871" t="s">
        <v>27</v>
      </c>
      <c r="E871" t="s">
        <v>28</v>
      </c>
      <c r="F871" s="10">
        <v>60000</v>
      </c>
      <c r="G871" s="10">
        <v>59039.48</v>
      </c>
      <c r="H871">
        <v>4.4749999999999996</v>
      </c>
      <c r="I871" s="11">
        <v>2.9</v>
      </c>
      <c r="K871" s="9">
        <f t="shared" si="39"/>
        <v>174000</v>
      </c>
      <c r="L871" s="12">
        <f t="shared" si="40"/>
        <v>-94499.999999999985</v>
      </c>
      <c r="M871" s="12">
        <f t="shared" si="41"/>
        <v>-92987.180999999982</v>
      </c>
      <c r="N871" t="s">
        <v>29</v>
      </c>
      <c r="O871" t="s">
        <v>38</v>
      </c>
      <c r="P871" t="s">
        <v>12</v>
      </c>
      <c r="Q871" t="s">
        <v>27</v>
      </c>
      <c r="R871" t="s">
        <v>28</v>
      </c>
      <c r="S871">
        <v>1</v>
      </c>
      <c r="T871">
        <v>0</v>
      </c>
    </row>
    <row r="872" spans="1:20" x14ac:dyDescent="0.25">
      <c r="A872">
        <v>22640</v>
      </c>
      <c r="B872" s="1">
        <v>36942</v>
      </c>
      <c r="C872" s="1">
        <v>37500</v>
      </c>
      <c r="D872" t="s">
        <v>27</v>
      </c>
      <c r="E872" t="s">
        <v>28</v>
      </c>
      <c r="F872" s="10">
        <v>21000</v>
      </c>
      <c r="G872" s="10">
        <v>20663.82</v>
      </c>
      <c r="H872">
        <v>4.47</v>
      </c>
      <c r="I872" s="11">
        <v>2.9</v>
      </c>
      <c r="K872" s="9">
        <f t="shared" si="39"/>
        <v>60900</v>
      </c>
      <c r="L872" s="12">
        <f t="shared" si="40"/>
        <v>-32970</v>
      </c>
      <c r="M872" s="12">
        <f t="shared" si="41"/>
        <v>-32442.197399999997</v>
      </c>
      <c r="N872" t="s">
        <v>29</v>
      </c>
      <c r="O872" t="s">
        <v>38</v>
      </c>
      <c r="P872" t="s">
        <v>12</v>
      </c>
      <c r="Q872" t="s">
        <v>27</v>
      </c>
      <c r="R872" t="s">
        <v>28</v>
      </c>
      <c r="S872">
        <v>1</v>
      </c>
      <c r="T872">
        <v>0</v>
      </c>
    </row>
    <row r="873" spans="1:20" x14ac:dyDescent="0.25">
      <c r="A873">
        <v>22641</v>
      </c>
      <c r="B873" s="1">
        <v>36942</v>
      </c>
      <c r="C873" s="1">
        <v>37500</v>
      </c>
      <c r="D873" t="s">
        <v>27</v>
      </c>
      <c r="E873" t="s">
        <v>28</v>
      </c>
      <c r="F873" s="10">
        <v>39000</v>
      </c>
      <c r="G873" s="10">
        <v>38375.660000000003</v>
      </c>
      <c r="H873">
        <v>4.47</v>
      </c>
      <c r="I873" s="11">
        <v>2.9</v>
      </c>
      <c r="K873" s="9">
        <f t="shared" si="39"/>
        <v>113100</v>
      </c>
      <c r="L873" s="12">
        <f t="shared" si="40"/>
        <v>-61229.999999999993</v>
      </c>
      <c r="M873" s="12">
        <f t="shared" si="41"/>
        <v>-60249.786200000002</v>
      </c>
      <c r="N873" t="s">
        <v>29</v>
      </c>
      <c r="O873" t="s">
        <v>38</v>
      </c>
      <c r="P873" t="s">
        <v>12</v>
      </c>
      <c r="Q873" t="s">
        <v>27</v>
      </c>
      <c r="R873" t="s">
        <v>28</v>
      </c>
      <c r="S873">
        <v>1</v>
      </c>
      <c r="T873">
        <v>0</v>
      </c>
    </row>
    <row r="874" spans="1:20" x14ac:dyDescent="0.25">
      <c r="A874">
        <v>23777</v>
      </c>
      <c r="B874" s="1">
        <v>36969</v>
      </c>
      <c r="C874" s="1">
        <v>37500</v>
      </c>
      <c r="D874" t="s">
        <v>27</v>
      </c>
      <c r="E874" t="s">
        <v>28</v>
      </c>
      <c r="F874" s="10">
        <v>18038</v>
      </c>
      <c r="G874" s="10">
        <v>17749.240000000002</v>
      </c>
      <c r="H874">
        <v>4.5119999999999996</v>
      </c>
      <c r="I874" s="11">
        <v>2.9</v>
      </c>
      <c r="K874" s="9">
        <f t="shared" si="39"/>
        <v>52310.2</v>
      </c>
      <c r="L874" s="12">
        <f t="shared" si="40"/>
        <v>-29077.255999999994</v>
      </c>
      <c r="M874" s="12">
        <f t="shared" si="41"/>
        <v>-28611.774879999997</v>
      </c>
      <c r="N874" t="s">
        <v>29</v>
      </c>
      <c r="O874" t="s">
        <v>38</v>
      </c>
      <c r="P874" t="s">
        <v>12</v>
      </c>
      <c r="Q874" t="s">
        <v>27</v>
      </c>
      <c r="R874" t="s">
        <v>28</v>
      </c>
      <c r="S874">
        <v>1</v>
      </c>
      <c r="T874">
        <v>0</v>
      </c>
    </row>
    <row r="875" spans="1:20" x14ac:dyDescent="0.25">
      <c r="A875">
        <v>23778</v>
      </c>
      <c r="B875" s="1">
        <v>36969</v>
      </c>
      <c r="C875" s="1">
        <v>37500</v>
      </c>
      <c r="D875" t="s">
        <v>27</v>
      </c>
      <c r="E875" t="s">
        <v>28</v>
      </c>
      <c r="F875" s="10">
        <v>6700</v>
      </c>
      <c r="G875" s="10">
        <v>6592.74</v>
      </c>
      <c r="H875">
        <v>4.5119999999999996</v>
      </c>
      <c r="I875" s="11">
        <v>2.9</v>
      </c>
      <c r="K875" s="9">
        <f t="shared" si="39"/>
        <v>19430</v>
      </c>
      <c r="L875" s="12">
        <f t="shared" si="40"/>
        <v>-10800.399999999998</v>
      </c>
      <c r="M875" s="12">
        <f t="shared" si="41"/>
        <v>-10627.496879999997</v>
      </c>
      <c r="N875" t="s">
        <v>29</v>
      </c>
      <c r="O875" t="s">
        <v>38</v>
      </c>
      <c r="P875" t="s">
        <v>12</v>
      </c>
      <c r="Q875" t="s">
        <v>27</v>
      </c>
      <c r="R875" t="s">
        <v>28</v>
      </c>
      <c r="S875">
        <v>1</v>
      </c>
      <c r="T875">
        <v>0</v>
      </c>
    </row>
    <row r="876" spans="1:20" x14ac:dyDescent="0.25">
      <c r="A876">
        <v>23779</v>
      </c>
      <c r="B876" s="1">
        <v>36969</v>
      </c>
      <c r="C876" s="1">
        <v>37500</v>
      </c>
      <c r="D876" t="s">
        <v>27</v>
      </c>
      <c r="E876" t="s">
        <v>28</v>
      </c>
      <c r="F876" s="10">
        <v>1300</v>
      </c>
      <c r="G876" s="10">
        <v>1279.19</v>
      </c>
      <c r="H876">
        <v>4.5119999999999996</v>
      </c>
      <c r="I876" s="11">
        <v>2.9</v>
      </c>
      <c r="K876" s="9">
        <f t="shared" si="39"/>
        <v>3770</v>
      </c>
      <c r="L876" s="12">
        <f t="shared" si="40"/>
        <v>-2095.5999999999995</v>
      </c>
      <c r="M876" s="12">
        <f t="shared" si="41"/>
        <v>-2062.0542799999998</v>
      </c>
      <c r="N876" t="s">
        <v>29</v>
      </c>
      <c r="O876" t="s">
        <v>38</v>
      </c>
      <c r="P876" t="s">
        <v>12</v>
      </c>
      <c r="Q876" t="s">
        <v>27</v>
      </c>
      <c r="R876" t="s">
        <v>28</v>
      </c>
      <c r="S876">
        <v>1</v>
      </c>
      <c r="T876">
        <v>0</v>
      </c>
    </row>
    <row r="877" spans="1:20" x14ac:dyDescent="0.25">
      <c r="A877">
        <v>23781</v>
      </c>
      <c r="B877" s="1">
        <v>36969</v>
      </c>
      <c r="C877" s="1">
        <v>37500</v>
      </c>
      <c r="D877" t="s">
        <v>27</v>
      </c>
      <c r="E877" t="s">
        <v>28</v>
      </c>
      <c r="F877" s="10">
        <v>10000</v>
      </c>
      <c r="G877" s="10">
        <v>9839.91</v>
      </c>
      <c r="H877">
        <v>4.5119999999999996</v>
      </c>
      <c r="I877" s="11">
        <v>2.9</v>
      </c>
      <c r="K877" s="9">
        <f t="shared" si="39"/>
        <v>29000</v>
      </c>
      <c r="L877" s="12">
        <f t="shared" si="40"/>
        <v>-16119.999999999996</v>
      </c>
      <c r="M877" s="12">
        <f t="shared" si="41"/>
        <v>-15861.934919999996</v>
      </c>
      <c r="N877" t="s">
        <v>29</v>
      </c>
      <c r="O877" t="s">
        <v>38</v>
      </c>
      <c r="P877" t="s">
        <v>12</v>
      </c>
      <c r="Q877" t="s">
        <v>27</v>
      </c>
      <c r="R877" t="s">
        <v>28</v>
      </c>
      <c r="S877">
        <v>1</v>
      </c>
      <c r="T877">
        <v>0</v>
      </c>
    </row>
    <row r="878" spans="1:20" x14ac:dyDescent="0.25">
      <c r="A878">
        <v>23799</v>
      </c>
      <c r="B878" s="1">
        <v>36969</v>
      </c>
      <c r="C878" s="1">
        <v>37500</v>
      </c>
      <c r="D878" t="s">
        <v>27</v>
      </c>
      <c r="E878" t="s">
        <v>28</v>
      </c>
      <c r="F878" s="10">
        <v>9409</v>
      </c>
      <c r="G878" s="10">
        <v>9258.3799999999992</v>
      </c>
      <c r="H878">
        <v>4.5960000000000001</v>
      </c>
      <c r="I878" s="11">
        <v>2.9</v>
      </c>
      <c r="K878" s="9">
        <f t="shared" si="39"/>
        <v>27286.1</v>
      </c>
      <c r="L878" s="12">
        <f t="shared" si="40"/>
        <v>-15957.664000000002</v>
      </c>
      <c r="M878" s="12">
        <f t="shared" si="41"/>
        <v>-15702.21248</v>
      </c>
      <c r="N878" t="s">
        <v>29</v>
      </c>
      <c r="O878" t="s">
        <v>38</v>
      </c>
      <c r="P878" t="s">
        <v>12</v>
      </c>
      <c r="Q878" t="s">
        <v>27</v>
      </c>
      <c r="R878" t="s">
        <v>28</v>
      </c>
      <c r="S878">
        <v>1</v>
      </c>
      <c r="T878">
        <v>0</v>
      </c>
    </row>
    <row r="879" spans="1:20" x14ac:dyDescent="0.25">
      <c r="A879">
        <v>23919</v>
      </c>
      <c r="B879" s="1">
        <v>36980</v>
      </c>
      <c r="C879" s="1">
        <v>37500</v>
      </c>
      <c r="D879" t="s">
        <v>27</v>
      </c>
      <c r="E879" t="s">
        <v>28</v>
      </c>
      <c r="F879" s="10">
        <v>3366</v>
      </c>
      <c r="G879" s="10">
        <v>3312.12</v>
      </c>
      <c r="H879">
        <v>4.6139999999999999</v>
      </c>
      <c r="I879" s="11">
        <v>2.9</v>
      </c>
      <c r="K879" s="9">
        <f t="shared" si="39"/>
        <v>9761.4</v>
      </c>
      <c r="L879" s="12">
        <f t="shared" si="40"/>
        <v>-5769.3239999999996</v>
      </c>
      <c r="M879" s="12">
        <f t="shared" si="41"/>
        <v>-5676.9736800000001</v>
      </c>
      <c r="N879" t="s">
        <v>29</v>
      </c>
      <c r="O879" t="s">
        <v>38</v>
      </c>
      <c r="P879" t="s">
        <v>12</v>
      </c>
      <c r="Q879" t="s">
        <v>27</v>
      </c>
      <c r="R879" t="s">
        <v>28</v>
      </c>
      <c r="S879">
        <v>1</v>
      </c>
      <c r="T879">
        <v>0</v>
      </c>
    </row>
    <row r="880" spans="1:20" x14ac:dyDescent="0.25">
      <c r="A880">
        <v>24140</v>
      </c>
      <c r="B880" s="1">
        <v>36992</v>
      </c>
      <c r="C880" s="1">
        <v>37500</v>
      </c>
      <c r="D880" t="s">
        <v>27</v>
      </c>
      <c r="E880" t="s">
        <v>28</v>
      </c>
      <c r="F880" s="10">
        <v>12000</v>
      </c>
      <c r="G880" s="10">
        <v>11807.9</v>
      </c>
      <c r="H880">
        <v>4.66</v>
      </c>
      <c r="I880" s="11">
        <v>2.9</v>
      </c>
      <c r="K880" s="9">
        <f t="shared" si="39"/>
        <v>34800</v>
      </c>
      <c r="L880" s="12">
        <f t="shared" si="40"/>
        <v>-21120.000000000004</v>
      </c>
      <c r="M880" s="12">
        <f t="shared" si="41"/>
        <v>-20781.904000000002</v>
      </c>
      <c r="N880" t="s">
        <v>29</v>
      </c>
      <c r="O880" t="s">
        <v>38</v>
      </c>
      <c r="P880" t="s">
        <v>12</v>
      </c>
      <c r="Q880" t="s">
        <v>27</v>
      </c>
      <c r="R880" t="s">
        <v>28</v>
      </c>
      <c r="S880">
        <v>1</v>
      </c>
      <c r="T880">
        <v>0</v>
      </c>
    </row>
    <row r="881" spans="1:20" x14ac:dyDescent="0.25">
      <c r="A881">
        <v>24193</v>
      </c>
      <c r="B881" s="1">
        <v>36998</v>
      </c>
      <c r="C881" s="1">
        <v>37500</v>
      </c>
      <c r="D881" t="s">
        <v>27</v>
      </c>
      <c r="E881" t="s">
        <v>28</v>
      </c>
      <c r="F881" s="10">
        <v>13457</v>
      </c>
      <c r="G881" s="10">
        <v>13241.57</v>
      </c>
      <c r="H881">
        <v>4.75</v>
      </c>
      <c r="I881" s="11">
        <v>2.9</v>
      </c>
      <c r="K881" s="9">
        <f t="shared" si="39"/>
        <v>39025.299999999996</v>
      </c>
      <c r="L881" s="12">
        <f t="shared" si="40"/>
        <v>-24895.45</v>
      </c>
      <c r="M881" s="12">
        <f t="shared" si="41"/>
        <v>-24496.904500000001</v>
      </c>
      <c r="N881" t="s">
        <v>29</v>
      </c>
      <c r="O881" t="s">
        <v>38</v>
      </c>
      <c r="P881" t="s">
        <v>12</v>
      </c>
      <c r="Q881" t="s">
        <v>27</v>
      </c>
      <c r="R881" t="s">
        <v>28</v>
      </c>
      <c r="S881">
        <v>1</v>
      </c>
      <c r="T881">
        <v>0</v>
      </c>
    </row>
    <row r="882" spans="1:20" x14ac:dyDescent="0.25">
      <c r="A882">
        <v>24224</v>
      </c>
      <c r="B882" s="1">
        <v>36999</v>
      </c>
      <c r="C882" s="1">
        <v>37500</v>
      </c>
      <c r="D882" t="s">
        <v>27</v>
      </c>
      <c r="E882" t="s">
        <v>28</v>
      </c>
      <c r="F882" s="10">
        <v>15954</v>
      </c>
      <c r="G882" s="10">
        <v>15698.6</v>
      </c>
      <c r="H882">
        <v>4.6280000000000001</v>
      </c>
      <c r="I882" s="11">
        <v>2.9</v>
      </c>
      <c r="K882" s="9">
        <f t="shared" si="39"/>
        <v>46266.6</v>
      </c>
      <c r="L882" s="12">
        <f t="shared" si="40"/>
        <v>-27568.512000000002</v>
      </c>
      <c r="M882" s="12">
        <f t="shared" si="41"/>
        <v>-27127.180800000006</v>
      </c>
      <c r="N882" t="s">
        <v>29</v>
      </c>
      <c r="O882" t="s">
        <v>38</v>
      </c>
      <c r="P882" t="s">
        <v>12</v>
      </c>
      <c r="Q882" t="s">
        <v>27</v>
      </c>
      <c r="R882" t="s">
        <v>28</v>
      </c>
      <c r="S882">
        <v>1</v>
      </c>
      <c r="T882">
        <v>0</v>
      </c>
    </row>
    <row r="883" spans="1:20" x14ac:dyDescent="0.25">
      <c r="A883">
        <v>24448</v>
      </c>
      <c r="B883" s="1">
        <v>37007</v>
      </c>
      <c r="C883" s="1">
        <v>37500</v>
      </c>
      <c r="D883" t="s">
        <v>27</v>
      </c>
      <c r="E883" t="s">
        <v>28</v>
      </c>
      <c r="F883" s="10">
        <v>17362</v>
      </c>
      <c r="G883" s="10">
        <v>17084.060000000001</v>
      </c>
      <c r="H883">
        <v>4.66</v>
      </c>
      <c r="I883" s="11">
        <v>2.9</v>
      </c>
      <c r="K883" s="9">
        <f t="shared" si="39"/>
        <v>50349.799999999996</v>
      </c>
      <c r="L883" s="12">
        <f t="shared" si="40"/>
        <v>-30557.120000000003</v>
      </c>
      <c r="M883" s="12">
        <f t="shared" si="41"/>
        <v>-30067.945600000006</v>
      </c>
      <c r="N883" t="s">
        <v>29</v>
      </c>
      <c r="O883" t="s">
        <v>38</v>
      </c>
      <c r="P883" t="s">
        <v>12</v>
      </c>
      <c r="Q883" t="s">
        <v>27</v>
      </c>
      <c r="R883" t="s">
        <v>28</v>
      </c>
      <c r="S883">
        <v>1</v>
      </c>
      <c r="T883">
        <v>0</v>
      </c>
    </row>
    <row r="884" spans="1:20" x14ac:dyDescent="0.25">
      <c r="A884">
        <v>24454</v>
      </c>
      <c r="B884" s="1">
        <v>37007</v>
      </c>
      <c r="C884" s="1">
        <v>37500</v>
      </c>
      <c r="D884" t="s">
        <v>27</v>
      </c>
      <c r="E884" t="s">
        <v>28</v>
      </c>
      <c r="F884" s="10">
        <v>170</v>
      </c>
      <c r="G884" s="10">
        <v>167.28</v>
      </c>
      <c r="H884">
        <v>4.5780000000000003</v>
      </c>
      <c r="I884" s="11">
        <v>2.9</v>
      </c>
      <c r="K884" s="9">
        <f t="shared" si="39"/>
        <v>493</v>
      </c>
      <c r="L884" s="12">
        <f t="shared" si="40"/>
        <v>-285.26000000000005</v>
      </c>
      <c r="M884" s="12">
        <f t="shared" si="41"/>
        <v>-280.69584000000009</v>
      </c>
      <c r="N884" t="s">
        <v>29</v>
      </c>
      <c r="O884" t="s">
        <v>38</v>
      </c>
      <c r="P884" t="s">
        <v>12</v>
      </c>
      <c r="Q884" t="s">
        <v>27</v>
      </c>
      <c r="R884" t="s">
        <v>28</v>
      </c>
      <c r="S884">
        <v>1</v>
      </c>
      <c r="T884">
        <v>0</v>
      </c>
    </row>
    <row r="885" spans="1:20" x14ac:dyDescent="0.25">
      <c r="A885">
        <v>24748</v>
      </c>
      <c r="B885" s="1">
        <v>37028</v>
      </c>
      <c r="C885" s="1">
        <v>37500</v>
      </c>
      <c r="D885" t="s">
        <v>27</v>
      </c>
      <c r="E885" t="s">
        <v>28</v>
      </c>
      <c r="F885" s="10">
        <v>21306</v>
      </c>
      <c r="G885" s="10">
        <v>20964.919999999998</v>
      </c>
      <c r="H885">
        <v>4.3209999999999997</v>
      </c>
      <c r="I885" s="11">
        <v>2.9</v>
      </c>
      <c r="K885" s="9">
        <f t="shared" si="39"/>
        <v>61787.4</v>
      </c>
      <c r="L885" s="12">
        <f t="shared" si="40"/>
        <v>-30275.825999999997</v>
      </c>
      <c r="M885" s="12">
        <f t="shared" si="41"/>
        <v>-29791.151319999994</v>
      </c>
      <c r="N885" t="s">
        <v>29</v>
      </c>
      <c r="O885" t="s">
        <v>38</v>
      </c>
      <c r="P885" t="s">
        <v>12</v>
      </c>
      <c r="Q885" t="s">
        <v>27</v>
      </c>
      <c r="R885" t="s">
        <v>28</v>
      </c>
      <c r="S885">
        <v>1</v>
      </c>
      <c r="T885">
        <v>0</v>
      </c>
    </row>
    <row r="886" spans="1:20" x14ac:dyDescent="0.25">
      <c r="A886">
        <v>24826</v>
      </c>
      <c r="B886" s="1">
        <v>37034</v>
      </c>
      <c r="C886" s="1">
        <v>37500</v>
      </c>
      <c r="D886" t="s">
        <v>27</v>
      </c>
      <c r="E886" t="s">
        <v>28</v>
      </c>
      <c r="F886" s="10">
        <v>800000</v>
      </c>
      <c r="G886" s="10">
        <v>787193.12</v>
      </c>
      <c r="H886">
        <v>4.1900000000000004</v>
      </c>
      <c r="I886" s="11">
        <v>2.9</v>
      </c>
      <c r="K886" s="9">
        <f t="shared" si="39"/>
        <v>2320000</v>
      </c>
      <c r="L886" s="12">
        <f t="shared" si="40"/>
        <v>-1032000.0000000003</v>
      </c>
      <c r="M886" s="12">
        <f t="shared" si="41"/>
        <v>-1015479.1248000003</v>
      </c>
      <c r="N886" t="s">
        <v>29</v>
      </c>
      <c r="O886" t="s">
        <v>38</v>
      </c>
      <c r="P886" t="s">
        <v>12</v>
      </c>
      <c r="Q886" t="s">
        <v>27</v>
      </c>
      <c r="R886" t="s">
        <v>28</v>
      </c>
      <c r="S886">
        <v>1</v>
      </c>
      <c r="T886">
        <v>0</v>
      </c>
    </row>
    <row r="887" spans="1:20" x14ac:dyDescent="0.25">
      <c r="A887">
        <v>24869</v>
      </c>
      <c r="B887" s="1">
        <v>37035</v>
      </c>
      <c r="C887" s="1">
        <v>37500</v>
      </c>
      <c r="D887" t="s">
        <v>27</v>
      </c>
      <c r="E887" t="s">
        <v>28</v>
      </c>
      <c r="F887" s="10">
        <v>3335</v>
      </c>
      <c r="G887" s="10">
        <v>3281.61</v>
      </c>
      <c r="H887">
        <v>4.2957999999999998</v>
      </c>
      <c r="I887" s="11">
        <v>2.9</v>
      </c>
      <c r="K887" s="9">
        <f t="shared" si="39"/>
        <v>9671.5</v>
      </c>
      <c r="L887" s="12">
        <f t="shared" si="40"/>
        <v>-4654.9929999999995</v>
      </c>
      <c r="M887" s="12">
        <f t="shared" si="41"/>
        <v>-4580.4712380000001</v>
      </c>
      <c r="N887" t="s">
        <v>29</v>
      </c>
      <c r="O887" t="s">
        <v>38</v>
      </c>
      <c r="P887" t="s">
        <v>12</v>
      </c>
      <c r="Q887" t="s">
        <v>27</v>
      </c>
      <c r="R887" t="s">
        <v>28</v>
      </c>
      <c r="S887">
        <v>1</v>
      </c>
      <c r="T887">
        <v>0</v>
      </c>
    </row>
    <row r="888" spans="1:20" x14ac:dyDescent="0.25">
      <c r="A888">
        <v>24870</v>
      </c>
      <c r="B888" s="1">
        <v>37035</v>
      </c>
      <c r="C888" s="1">
        <v>37500</v>
      </c>
      <c r="D888" t="s">
        <v>27</v>
      </c>
      <c r="E888" t="s">
        <v>28</v>
      </c>
      <c r="F888" s="10">
        <v>3000</v>
      </c>
      <c r="G888" s="10">
        <v>2951.97</v>
      </c>
      <c r="H888">
        <v>4.2957999999999998</v>
      </c>
      <c r="I888" s="11">
        <v>2.9</v>
      </c>
      <c r="K888" s="9">
        <f t="shared" si="39"/>
        <v>8700</v>
      </c>
      <c r="L888" s="12">
        <f t="shared" si="40"/>
        <v>-4187.3999999999996</v>
      </c>
      <c r="M888" s="12">
        <f t="shared" si="41"/>
        <v>-4120.3597259999997</v>
      </c>
      <c r="N888" t="s">
        <v>29</v>
      </c>
      <c r="O888" t="s">
        <v>38</v>
      </c>
      <c r="P888" t="s">
        <v>12</v>
      </c>
      <c r="Q888" t="s">
        <v>27</v>
      </c>
      <c r="R888" t="s">
        <v>28</v>
      </c>
      <c r="S888">
        <v>1</v>
      </c>
      <c r="T888">
        <v>0</v>
      </c>
    </row>
    <row r="889" spans="1:20" x14ac:dyDescent="0.25">
      <c r="A889">
        <v>25038</v>
      </c>
      <c r="B889" s="1">
        <v>37046</v>
      </c>
      <c r="C889" s="1">
        <v>37500</v>
      </c>
      <c r="D889" t="s">
        <v>27</v>
      </c>
      <c r="E889" t="s">
        <v>28</v>
      </c>
      <c r="F889" s="10">
        <v>5791</v>
      </c>
      <c r="G889" s="10">
        <v>5698.29</v>
      </c>
      <c r="H889">
        <v>4.0309999999999997</v>
      </c>
      <c r="I889" s="11">
        <v>2.9</v>
      </c>
      <c r="K889" s="9">
        <f t="shared" si="39"/>
        <v>16793.899999999998</v>
      </c>
      <c r="L889" s="12">
        <f t="shared" si="40"/>
        <v>-6549.6209999999992</v>
      </c>
      <c r="M889" s="12">
        <f t="shared" si="41"/>
        <v>-6444.765989999999</v>
      </c>
      <c r="N889" t="s">
        <v>29</v>
      </c>
      <c r="O889" t="s">
        <v>38</v>
      </c>
      <c r="P889" t="s">
        <v>12</v>
      </c>
      <c r="Q889" t="s">
        <v>27</v>
      </c>
      <c r="R889" t="s">
        <v>28</v>
      </c>
      <c r="S889">
        <v>1</v>
      </c>
      <c r="T889">
        <v>0</v>
      </c>
    </row>
    <row r="890" spans="1:20" x14ac:dyDescent="0.25">
      <c r="A890">
        <v>25059</v>
      </c>
      <c r="B890" s="1">
        <v>37048</v>
      </c>
      <c r="C890" s="1">
        <v>37500</v>
      </c>
      <c r="D890" t="s">
        <v>27</v>
      </c>
      <c r="E890" t="s">
        <v>28</v>
      </c>
      <c r="F890" s="10">
        <v>26853</v>
      </c>
      <c r="G890" s="10">
        <v>26423.119999999999</v>
      </c>
      <c r="H890">
        <v>4.2930000000000001</v>
      </c>
      <c r="I890" s="11">
        <v>2.9</v>
      </c>
      <c r="K890" s="9">
        <f t="shared" si="39"/>
        <v>77873.7</v>
      </c>
      <c r="L890" s="12">
        <f t="shared" si="40"/>
        <v>-37406.229000000007</v>
      </c>
      <c r="M890" s="12">
        <f t="shared" si="41"/>
        <v>-36807.406160000006</v>
      </c>
      <c r="N890" t="s">
        <v>29</v>
      </c>
      <c r="O890" t="s">
        <v>38</v>
      </c>
      <c r="P890" t="s">
        <v>12</v>
      </c>
      <c r="Q890" t="s">
        <v>27</v>
      </c>
      <c r="R890" t="s">
        <v>28</v>
      </c>
      <c r="S890">
        <v>1</v>
      </c>
      <c r="T890">
        <v>0</v>
      </c>
    </row>
    <row r="891" spans="1:20" x14ac:dyDescent="0.25">
      <c r="A891">
        <v>25068</v>
      </c>
      <c r="B891" s="1">
        <v>37048</v>
      </c>
      <c r="C891" s="1">
        <v>37500</v>
      </c>
      <c r="D891" t="s">
        <v>27</v>
      </c>
      <c r="E891" t="s">
        <v>28</v>
      </c>
      <c r="F891" s="10">
        <v>13459</v>
      </c>
      <c r="G891" s="10">
        <v>13243.54</v>
      </c>
      <c r="H891">
        <v>4.0549999999999997</v>
      </c>
      <c r="I891" s="11">
        <v>2.9</v>
      </c>
      <c r="K891" s="9">
        <f t="shared" si="39"/>
        <v>39031.1</v>
      </c>
      <c r="L891" s="12">
        <f t="shared" si="40"/>
        <v>-15545.144999999997</v>
      </c>
      <c r="M891" s="12">
        <f t="shared" si="41"/>
        <v>-15296.288699999999</v>
      </c>
      <c r="N891" t="s">
        <v>29</v>
      </c>
      <c r="O891" t="s">
        <v>38</v>
      </c>
      <c r="P891" t="s">
        <v>12</v>
      </c>
      <c r="Q891" t="s">
        <v>27</v>
      </c>
      <c r="R891" t="s">
        <v>28</v>
      </c>
      <c r="S891">
        <v>1</v>
      </c>
      <c r="T891">
        <v>0</v>
      </c>
    </row>
    <row r="892" spans="1:20" x14ac:dyDescent="0.25">
      <c r="A892">
        <v>25071</v>
      </c>
      <c r="B892" s="1">
        <v>37048</v>
      </c>
      <c r="C892" s="1">
        <v>37500</v>
      </c>
      <c r="D892" t="s">
        <v>27</v>
      </c>
      <c r="E892" t="s">
        <v>28</v>
      </c>
      <c r="F892" s="10">
        <v>17920</v>
      </c>
      <c r="G892" s="10">
        <v>17633.13</v>
      </c>
      <c r="H892">
        <v>4.5789999999999997</v>
      </c>
      <c r="I892" s="11">
        <v>2.9</v>
      </c>
      <c r="K892" s="9">
        <f t="shared" si="39"/>
        <v>51968</v>
      </c>
      <c r="L892" s="12">
        <f t="shared" si="40"/>
        <v>-30087.679999999997</v>
      </c>
      <c r="M892" s="12">
        <f t="shared" si="41"/>
        <v>-29606.025269999998</v>
      </c>
      <c r="N892" t="s">
        <v>29</v>
      </c>
      <c r="O892" t="s">
        <v>38</v>
      </c>
      <c r="P892" t="s">
        <v>12</v>
      </c>
      <c r="Q892" t="s">
        <v>27</v>
      </c>
      <c r="R892" t="s">
        <v>28</v>
      </c>
      <c r="S892">
        <v>1</v>
      </c>
      <c r="T892">
        <v>0</v>
      </c>
    </row>
    <row r="893" spans="1:20" x14ac:dyDescent="0.25">
      <c r="A893">
        <v>25181</v>
      </c>
      <c r="B893" s="1">
        <v>37055</v>
      </c>
      <c r="C893" s="1">
        <v>37500</v>
      </c>
      <c r="D893" t="s">
        <v>27</v>
      </c>
      <c r="E893" t="s">
        <v>28</v>
      </c>
      <c r="F893" s="10">
        <v>11054</v>
      </c>
      <c r="G893" s="10">
        <v>10877.04</v>
      </c>
      <c r="H893">
        <v>4.1440000000000001</v>
      </c>
      <c r="I893" s="11">
        <v>2.9</v>
      </c>
      <c r="K893" s="9">
        <f t="shared" si="39"/>
        <v>32056.6</v>
      </c>
      <c r="L893" s="12">
        <f t="shared" si="40"/>
        <v>-13751.176000000003</v>
      </c>
      <c r="M893" s="12">
        <f t="shared" si="41"/>
        <v>-13531.037760000003</v>
      </c>
      <c r="N893" t="s">
        <v>29</v>
      </c>
      <c r="O893" t="s">
        <v>38</v>
      </c>
      <c r="P893" t="s">
        <v>12</v>
      </c>
      <c r="Q893" t="s">
        <v>27</v>
      </c>
      <c r="R893" t="s">
        <v>28</v>
      </c>
      <c r="S893">
        <v>1</v>
      </c>
      <c r="T893">
        <v>0</v>
      </c>
    </row>
    <row r="894" spans="1:20" x14ac:dyDescent="0.25">
      <c r="A894">
        <v>25182</v>
      </c>
      <c r="B894" s="1">
        <v>37055</v>
      </c>
      <c r="C894" s="1">
        <v>37500</v>
      </c>
      <c r="D894" t="s">
        <v>27</v>
      </c>
      <c r="E894" t="s">
        <v>28</v>
      </c>
      <c r="F894" s="10">
        <v>16120</v>
      </c>
      <c r="G894" s="10">
        <v>15861.94</v>
      </c>
      <c r="H894">
        <v>4.1440000000000001</v>
      </c>
      <c r="I894" s="11">
        <v>2.9</v>
      </c>
      <c r="K894" s="9">
        <f t="shared" si="39"/>
        <v>46748</v>
      </c>
      <c r="L894" s="12">
        <f t="shared" si="40"/>
        <v>-20053.280000000002</v>
      </c>
      <c r="M894" s="12">
        <f t="shared" si="41"/>
        <v>-19732.253360000002</v>
      </c>
      <c r="N894" t="s">
        <v>29</v>
      </c>
      <c r="O894" t="s">
        <v>38</v>
      </c>
      <c r="P894" t="s">
        <v>12</v>
      </c>
      <c r="Q894" t="s">
        <v>27</v>
      </c>
      <c r="R894" t="s">
        <v>28</v>
      </c>
      <c r="S894">
        <v>1</v>
      </c>
      <c r="T894">
        <v>0</v>
      </c>
    </row>
    <row r="895" spans="1:20" x14ac:dyDescent="0.25">
      <c r="A895">
        <v>26646</v>
      </c>
      <c r="B895" s="1">
        <v>37081</v>
      </c>
      <c r="C895" s="1">
        <v>37500</v>
      </c>
      <c r="D895" t="s">
        <v>27</v>
      </c>
      <c r="E895" t="s">
        <v>28</v>
      </c>
      <c r="F895" s="10">
        <v>18642</v>
      </c>
      <c r="G895" s="10">
        <v>18343.57</v>
      </c>
      <c r="H895">
        <v>3.746</v>
      </c>
      <c r="I895" s="11">
        <v>2.9</v>
      </c>
      <c r="K895" s="9">
        <f t="shared" si="39"/>
        <v>54061.799999999996</v>
      </c>
      <c r="L895" s="12">
        <f t="shared" si="40"/>
        <v>-15771.132000000001</v>
      </c>
      <c r="M895" s="12">
        <f t="shared" si="41"/>
        <v>-15518.660220000002</v>
      </c>
      <c r="N895" t="s">
        <v>29</v>
      </c>
      <c r="O895" t="s">
        <v>38</v>
      </c>
      <c r="P895" t="s">
        <v>12</v>
      </c>
      <c r="Q895" t="s">
        <v>27</v>
      </c>
      <c r="R895" t="s">
        <v>28</v>
      </c>
      <c r="S895">
        <v>1</v>
      </c>
      <c r="T895">
        <v>0</v>
      </c>
    </row>
    <row r="896" spans="1:20" x14ac:dyDescent="0.25">
      <c r="A896">
        <v>26703</v>
      </c>
      <c r="B896" s="1">
        <v>37085</v>
      </c>
      <c r="C896" s="1">
        <v>37500</v>
      </c>
      <c r="D896" t="s">
        <v>27</v>
      </c>
      <c r="E896" t="s">
        <v>28</v>
      </c>
      <c r="F896" s="10">
        <v>70000</v>
      </c>
      <c r="G896" s="10">
        <v>68879.399999999994</v>
      </c>
      <c r="H896">
        <v>3.75</v>
      </c>
      <c r="I896" s="11">
        <v>2.9</v>
      </c>
      <c r="K896" s="9">
        <f t="shared" si="39"/>
        <v>203000</v>
      </c>
      <c r="L896" s="12">
        <f t="shared" si="40"/>
        <v>-59500.000000000007</v>
      </c>
      <c r="M896" s="12">
        <f t="shared" si="41"/>
        <v>-58547.49</v>
      </c>
      <c r="N896" t="s">
        <v>29</v>
      </c>
      <c r="O896" t="s">
        <v>38</v>
      </c>
      <c r="P896" t="s">
        <v>12</v>
      </c>
      <c r="Q896" t="s">
        <v>27</v>
      </c>
      <c r="R896" t="s">
        <v>28</v>
      </c>
      <c r="S896">
        <v>1</v>
      </c>
      <c r="T896">
        <v>0</v>
      </c>
    </row>
    <row r="897" spans="1:20" x14ac:dyDescent="0.25">
      <c r="A897">
        <v>26849</v>
      </c>
      <c r="B897" s="1">
        <v>37098</v>
      </c>
      <c r="C897" s="1">
        <v>37500</v>
      </c>
      <c r="D897" t="s">
        <v>27</v>
      </c>
      <c r="E897" t="s">
        <v>28</v>
      </c>
      <c r="F897" s="10">
        <v>36971</v>
      </c>
      <c r="G897" s="10">
        <v>36379.15</v>
      </c>
      <c r="H897">
        <v>3.7149999999999999</v>
      </c>
      <c r="I897" s="11">
        <v>2.9</v>
      </c>
      <c r="K897" s="9">
        <f t="shared" si="39"/>
        <v>107215.9</v>
      </c>
      <c r="L897" s="12">
        <f t="shared" si="40"/>
        <v>-30131.364999999998</v>
      </c>
      <c r="M897" s="12">
        <f t="shared" si="41"/>
        <v>-29649.007249999999</v>
      </c>
      <c r="N897" t="s">
        <v>29</v>
      </c>
      <c r="O897" t="s">
        <v>38</v>
      </c>
      <c r="P897" t="s">
        <v>12</v>
      </c>
      <c r="Q897" t="s">
        <v>27</v>
      </c>
      <c r="R897" t="s">
        <v>28</v>
      </c>
      <c r="S897">
        <v>1</v>
      </c>
      <c r="T897">
        <v>0</v>
      </c>
    </row>
    <row r="898" spans="1:20" x14ac:dyDescent="0.25">
      <c r="A898">
        <v>26851</v>
      </c>
      <c r="B898" s="1">
        <v>37099</v>
      </c>
      <c r="C898" s="1">
        <v>37500</v>
      </c>
      <c r="D898" t="s">
        <v>27</v>
      </c>
      <c r="E898" t="s">
        <v>28</v>
      </c>
      <c r="F898" s="10">
        <v>10000</v>
      </c>
      <c r="G898" s="10">
        <v>9839.91</v>
      </c>
      <c r="H898">
        <v>3.6349999999999998</v>
      </c>
      <c r="I898" s="11">
        <v>2.9</v>
      </c>
      <c r="K898" s="9">
        <f t="shared" ref="K898:K961" si="42">F898*I898</f>
        <v>29000</v>
      </c>
      <c r="L898" s="12">
        <f t="shared" ref="L898:L961" si="43">(+I898-H898)*F898</f>
        <v>-7349.9999999999991</v>
      </c>
      <c r="M898" s="12">
        <f t="shared" ref="M898:M961" si="44">(+I898-H898)*G898</f>
        <v>-7232.3338499999991</v>
      </c>
      <c r="N898" t="s">
        <v>29</v>
      </c>
      <c r="O898" t="s">
        <v>38</v>
      </c>
      <c r="P898" t="s">
        <v>12</v>
      </c>
      <c r="Q898" t="s">
        <v>27</v>
      </c>
      <c r="R898" t="s">
        <v>28</v>
      </c>
      <c r="S898">
        <v>1</v>
      </c>
      <c r="T898">
        <v>0</v>
      </c>
    </row>
    <row r="899" spans="1:20" x14ac:dyDescent="0.25">
      <c r="A899">
        <v>27127</v>
      </c>
      <c r="B899" s="1">
        <v>37118</v>
      </c>
      <c r="C899" s="1">
        <v>37500</v>
      </c>
      <c r="D899" t="s">
        <v>27</v>
      </c>
      <c r="E899" t="s">
        <v>28</v>
      </c>
      <c r="F899" s="10">
        <v>61000</v>
      </c>
      <c r="G899" s="10">
        <v>60023.48</v>
      </c>
      <c r="H899">
        <v>3.6389999999999998</v>
      </c>
      <c r="I899" s="11">
        <v>2.9</v>
      </c>
      <c r="K899" s="9">
        <f t="shared" si="42"/>
        <v>176900</v>
      </c>
      <c r="L899" s="12">
        <f t="shared" si="43"/>
        <v>-45078.999999999993</v>
      </c>
      <c r="M899" s="12">
        <f t="shared" si="44"/>
        <v>-44357.351719999999</v>
      </c>
      <c r="N899" t="s">
        <v>29</v>
      </c>
      <c r="O899" t="s">
        <v>38</v>
      </c>
      <c r="P899" t="s">
        <v>12</v>
      </c>
      <c r="Q899" t="s">
        <v>27</v>
      </c>
      <c r="R899" t="s">
        <v>28</v>
      </c>
      <c r="S899">
        <v>1</v>
      </c>
      <c r="T899">
        <v>0</v>
      </c>
    </row>
    <row r="900" spans="1:20" x14ac:dyDescent="0.25">
      <c r="A900">
        <v>27131</v>
      </c>
      <c r="B900" s="1">
        <v>37118</v>
      </c>
      <c r="C900" s="1">
        <v>37500</v>
      </c>
      <c r="D900" t="s">
        <v>27</v>
      </c>
      <c r="E900" t="s">
        <v>28</v>
      </c>
      <c r="F900" s="10">
        <v>4038</v>
      </c>
      <c r="G900" s="10">
        <v>3973.36</v>
      </c>
      <c r="H900">
        <v>3.6389999999999998</v>
      </c>
      <c r="I900" s="11">
        <v>2.9</v>
      </c>
      <c r="K900" s="9">
        <f t="shared" si="42"/>
        <v>11710.199999999999</v>
      </c>
      <c r="L900" s="12">
        <f t="shared" si="43"/>
        <v>-2984.0819999999994</v>
      </c>
      <c r="M900" s="12">
        <f t="shared" si="44"/>
        <v>-2936.3130399999995</v>
      </c>
      <c r="N900" t="s">
        <v>29</v>
      </c>
      <c r="O900" t="s">
        <v>38</v>
      </c>
      <c r="P900" t="s">
        <v>12</v>
      </c>
      <c r="Q900" t="s">
        <v>27</v>
      </c>
      <c r="R900" t="s">
        <v>28</v>
      </c>
      <c r="S900">
        <v>1</v>
      </c>
      <c r="T900">
        <v>0</v>
      </c>
    </row>
    <row r="901" spans="1:20" x14ac:dyDescent="0.25">
      <c r="A901">
        <v>28058</v>
      </c>
      <c r="B901" s="1">
        <v>37144</v>
      </c>
      <c r="C901" s="1">
        <v>37500</v>
      </c>
      <c r="D901" t="s">
        <v>27</v>
      </c>
      <c r="E901" t="s">
        <v>28</v>
      </c>
      <c r="F901" s="10">
        <v>44347</v>
      </c>
      <c r="G901" s="10">
        <v>43637.07</v>
      </c>
      <c r="H901">
        <v>3.7181000000000002</v>
      </c>
      <c r="I901" s="11">
        <v>2.9</v>
      </c>
      <c r="K901" s="9">
        <f t="shared" si="42"/>
        <v>128606.3</v>
      </c>
      <c r="L901" s="12">
        <f t="shared" si="43"/>
        <v>-36280.28070000001</v>
      </c>
      <c r="M901" s="12">
        <f t="shared" si="44"/>
        <v>-35699.486967000012</v>
      </c>
      <c r="N901" t="s">
        <v>29</v>
      </c>
      <c r="O901" t="s">
        <v>38</v>
      </c>
      <c r="P901" t="s">
        <v>12</v>
      </c>
      <c r="Q901" t="s">
        <v>27</v>
      </c>
      <c r="R901" t="s">
        <v>28</v>
      </c>
      <c r="S901">
        <v>1</v>
      </c>
      <c r="T901">
        <v>0</v>
      </c>
    </row>
    <row r="902" spans="1:20" x14ac:dyDescent="0.25">
      <c r="A902">
        <v>28098</v>
      </c>
      <c r="B902" s="1">
        <v>37152</v>
      </c>
      <c r="C902" s="1">
        <v>37500</v>
      </c>
      <c r="D902" t="s">
        <v>27</v>
      </c>
      <c r="E902" t="s">
        <v>28</v>
      </c>
      <c r="F902" s="10">
        <v>3100</v>
      </c>
      <c r="G902" s="10">
        <v>3050.37</v>
      </c>
      <c r="H902">
        <v>3.0840000000000001</v>
      </c>
      <c r="I902" s="11">
        <v>2.9</v>
      </c>
      <c r="K902" s="9">
        <f t="shared" si="42"/>
        <v>8990</v>
      </c>
      <c r="L902" s="12">
        <f t="shared" si="43"/>
        <v>-570.40000000000055</v>
      </c>
      <c r="M902" s="12">
        <f t="shared" si="44"/>
        <v>-561.26808000000051</v>
      </c>
      <c r="N902" t="s">
        <v>29</v>
      </c>
      <c r="O902" t="s">
        <v>38</v>
      </c>
      <c r="P902" t="s">
        <v>12</v>
      </c>
      <c r="Q902" t="s">
        <v>27</v>
      </c>
      <c r="R902" t="s">
        <v>28</v>
      </c>
      <c r="S902">
        <v>1</v>
      </c>
      <c r="T902">
        <v>0</v>
      </c>
    </row>
    <row r="903" spans="1:20" x14ac:dyDescent="0.25">
      <c r="A903">
        <v>28099</v>
      </c>
      <c r="B903" s="1">
        <v>37152</v>
      </c>
      <c r="C903" s="1">
        <v>37500</v>
      </c>
      <c r="D903" t="s">
        <v>27</v>
      </c>
      <c r="E903" t="s">
        <v>28</v>
      </c>
      <c r="F903" s="10">
        <v>24109</v>
      </c>
      <c r="G903" s="10">
        <v>23723.05</v>
      </c>
      <c r="H903">
        <v>3.0840000000000001</v>
      </c>
      <c r="I903" s="11">
        <v>2.9</v>
      </c>
      <c r="K903" s="9">
        <f t="shared" si="42"/>
        <v>69916.099999999991</v>
      </c>
      <c r="L903" s="12">
        <f t="shared" si="43"/>
        <v>-4436.0560000000041</v>
      </c>
      <c r="M903" s="12">
        <f t="shared" si="44"/>
        <v>-4365.0412000000033</v>
      </c>
      <c r="N903" t="s">
        <v>29</v>
      </c>
      <c r="O903" t="s">
        <v>38</v>
      </c>
      <c r="P903" t="s">
        <v>12</v>
      </c>
      <c r="Q903" t="s">
        <v>27</v>
      </c>
      <c r="R903" t="s">
        <v>28</v>
      </c>
      <c r="S903">
        <v>1</v>
      </c>
      <c r="T903">
        <v>0</v>
      </c>
    </row>
    <row r="904" spans="1:20" x14ac:dyDescent="0.25">
      <c r="A904">
        <v>28100</v>
      </c>
      <c r="B904" s="1">
        <v>37152</v>
      </c>
      <c r="C904" s="1">
        <v>37500</v>
      </c>
      <c r="D904" t="s">
        <v>27</v>
      </c>
      <c r="E904" t="s">
        <v>28</v>
      </c>
      <c r="F904" s="10">
        <v>1100</v>
      </c>
      <c r="G904" s="10">
        <v>1082.3900000000001</v>
      </c>
      <c r="H904">
        <v>3.0840000000000001</v>
      </c>
      <c r="I904" s="11">
        <v>2.9</v>
      </c>
      <c r="K904" s="9">
        <f t="shared" si="42"/>
        <v>3190</v>
      </c>
      <c r="L904" s="12">
        <f t="shared" si="43"/>
        <v>-202.40000000000018</v>
      </c>
      <c r="M904" s="12">
        <f t="shared" si="44"/>
        <v>-199.1597600000002</v>
      </c>
      <c r="N904" t="s">
        <v>29</v>
      </c>
      <c r="O904" t="s">
        <v>38</v>
      </c>
      <c r="P904" t="s">
        <v>12</v>
      </c>
      <c r="Q904" t="s">
        <v>27</v>
      </c>
      <c r="R904" t="s">
        <v>28</v>
      </c>
      <c r="S904">
        <v>1</v>
      </c>
      <c r="T904">
        <v>0</v>
      </c>
    </row>
    <row r="905" spans="1:20" x14ac:dyDescent="0.25">
      <c r="A905">
        <v>28112</v>
      </c>
      <c r="B905" s="1">
        <v>37152</v>
      </c>
      <c r="C905" s="1">
        <v>37500</v>
      </c>
      <c r="D905" t="s">
        <v>27</v>
      </c>
      <c r="E905" t="s">
        <v>28</v>
      </c>
      <c r="F905" s="10">
        <v>65839</v>
      </c>
      <c r="G905" s="10">
        <v>64785.01</v>
      </c>
      <c r="H905">
        <v>3.6949999999999998</v>
      </c>
      <c r="I905" s="11">
        <v>2.9</v>
      </c>
      <c r="K905" s="9">
        <f t="shared" si="42"/>
        <v>190933.1</v>
      </c>
      <c r="L905" s="12">
        <f t="shared" si="43"/>
        <v>-52342.004999999997</v>
      </c>
      <c r="M905" s="12">
        <f t="shared" si="44"/>
        <v>-51504.082949999996</v>
      </c>
      <c r="N905" t="s">
        <v>29</v>
      </c>
      <c r="O905" t="s">
        <v>38</v>
      </c>
      <c r="P905" t="s">
        <v>12</v>
      </c>
      <c r="Q905" t="s">
        <v>27</v>
      </c>
      <c r="R905" t="s">
        <v>28</v>
      </c>
      <c r="S905">
        <v>1</v>
      </c>
      <c r="T905">
        <v>0</v>
      </c>
    </row>
    <row r="906" spans="1:20" x14ac:dyDescent="0.25">
      <c r="A906">
        <v>28115</v>
      </c>
      <c r="B906" s="1">
        <v>37152</v>
      </c>
      <c r="C906" s="1">
        <v>37500</v>
      </c>
      <c r="D906" t="s">
        <v>27</v>
      </c>
      <c r="E906" t="s">
        <v>28</v>
      </c>
      <c r="F906" s="10">
        <v>46309</v>
      </c>
      <c r="G906" s="10">
        <v>45567.66</v>
      </c>
      <c r="H906">
        <v>3.6949999999999998</v>
      </c>
      <c r="I906" s="11">
        <v>2.9</v>
      </c>
      <c r="K906" s="9">
        <f t="shared" si="42"/>
        <v>134296.1</v>
      </c>
      <c r="L906" s="12">
        <f t="shared" si="43"/>
        <v>-36815.654999999999</v>
      </c>
      <c r="M906" s="12">
        <f t="shared" si="44"/>
        <v>-36226.289700000001</v>
      </c>
      <c r="N906" t="s">
        <v>29</v>
      </c>
      <c r="O906" t="s">
        <v>38</v>
      </c>
      <c r="P906" t="s">
        <v>12</v>
      </c>
      <c r="Q906" t="s">
        <v>27</v>
      </c>
      <c r="R906" t="s">
        <v>28</v>
      </c>
      <c r="S906">
        <v>1</v>
      </c>
      <c r="T906">
        <v>0</v>
      </c>
    </row>
    <row r="907" spans="1:20" x14ac:dyDescent="0.25">
      <c r="A907">
        <v>28116</v>
      </c>
      <c r="B907" s="1">
        <v>37152</v>
      </c>
      <c r="C907" s="1">
        <v>37500</v>
      </c>
      <c r="D907" t="s">
        <v>27</v>
      </c>
      <c r="E907" t="s">
        <v>28</v>
      </c>
      <c r="F907" s="10">
        <v>2950</v>
      </c>
      <c r="G907" s="10">
        <v>2902.77</v>
      </c>
      <c r="H907">
        <v>3.6949999999999998</v>
      </c>
      <c r="I907" s="11">
        <v>2.9</v>
      </c>
      <c r="K907" s="9">
        <f t="shared" si="42"/>
        <v>8555</v>
      </c>
      <c r="L907" s="12">
        <f t="shared" si="43"/>
        <v>-2345.25</v>
      </c>
      <c r="M907" s="12">
        <f t="shared" si="44"/>
        <v>-2307.7021499999996</v>
      </c>
      <c r="N907" t="s">
        <v>29</v>
      </c>
      <c r="O907" t="s">
        <v>38</v>
      </c>
      <c r="P907" t="s">
        <v>12</v>
      </c>
      <c r="Q907" t="s">
        <v>27</v>
      </c>
      <c r="R907" t="s">
        <v>28</v>
      </c>
      <c r="S907">
        <v>1</v>
      </c>
      <c r="T907">
        <v>0</v>
      </c>
    </row>
    <row r="908" spans="1:20" x14ac:dyDescent="0.25">
      <c r="A908">
        <v>28134</v>
      </c>
      <c r="B908" s="1">
        <v>37153</v>
      </c>
      <c r="C908" s="1">
        <v>37500</v>
      </c>
      <c r="D908" t="s">
        <v>27</v>
      </c>
      <c r="E908" t="s">
        <v>28</v>
      </c>
      <c r="F908" s="10">
        <v>16546</v>
      </c>
      <c r="G908" s="10">
        <v>16281.12</v>
      </c>
      <c r="H908">
        <v>3.5409999999999999</v>
      </c>
      <c r="I908" s="11">
        <v>2.9</v>
      </c>
      <c r="K908" s="9">
        <f t="shared" si="42"/>
        <v>47983.4</v>
      </c>
      <c r="L908" s="12">
        <f t="shared" si="43"/>
        <v>-10605.986000000001</v>
      </c>
      <c r="M908" s="12">
        <f t="shared" si="44"/>
        <v>-10436.197920000001</v>
      </c>
      <c r="N908" t="s">
        <v>29</v>
      </c>
      <c r="O908" t="s">
        <v>38</v>
      </c>
      <c r="P908" t="s">
        <v>12</v>
      </c>
      <c r="Q908" t="s">
        <v>27</v>
      </c>
      <c r="R908" t="s">
        <v>28</v>
      </c>
      <c r="S908">
        <v>1</v>
      </c>
      <c r="T908">
        <v>0</v>
      </c>
    </row>
    <row r="909" spans="1:20" x14ac:dyDescent="0.25">
      <c r="A909">
        <v>28136</v>
      </c>
      <c r="B909" s="1">
        <v>37153</v>
      </c>
      <c r="C909" s="1">
        <v>37500</v>
      </c>
      <c r="D909" t="s">
        <v>27</v>
      </c>
      <c r="E909" t="s">
        <v>28</v>
      </c>
      <c r="F909" s="10">
        <v>83264</v>
      </c>
      <c r="G909" s="10">
        <v>81931.06</v>
      </c>
      <c r="H909">
        <v>3.1840000000000002</v>
      </c>
      <c r="I909" s="11">
        <v>2.9</v>
      </c>
      <c r="K909" s="9">
        <f t="shared" si="42"/>
        <v>241465.60000000001</v>
      </c>
      <c r="L909" s="12">
        <f t="shared" si="43"/>
        <v>-23646.976000000021</v>
      </c>
      <c r="M909" s="12">
        <f t="shared" si="44"/>
        <v>-23268.421040000019</v>
      </c>
      <c r="N909" t="s">
        <v>29</v>
      </c>
      <c r="O909" t="s">
        <v>38</v>
      </c>
      <c r="P909" t="s">
        <v>12</v>
      </c>
      <c r="Q909" t="s">
        <v>27</v>
      </c>
      <c r="R909" t="s">
        <v>28</v>
      </c>
      <c r="S909">
        <v>1</v>
      </c>
      <c r="T909">
        <v>0</v>
      </c>
    </row>
    <row r="910" spans="1:20" x14ac:dyDescent="0.25">
      <c r="A910">
        <v>28141</v>
      </c>
      <c r="B910" s="1">
        <v>37153</v>
      </c>
      <c r="C910" s="1">
        <v>37500</v>
      </c>
      <c r="D910" t="s">
        <v>27</v>
      </c>
      <c r="E910" t="s">
        <v>28</v>
      </c>
      <c r="F910" s="10">
        <v>2149</v>
      </c>
      <c r="G910" s="10">
        <v>2114.6</v>
      </c>
      <c r="H910">
        <v>3.1840000000000002</v>
      </c>
      <c r="I910" s="11">
        <v>2.9</v>
      </c>
      <c r="K910" s="9">
        <f t="shared" si="42"/>
        <v>6232.0999999999995</v>
      </c>
      <c r="L910" s="12">
        <f t="shared" si="43"/>
        <v>-610.31600000000049</v>
      </c>
      <c r="M910" s="12">
        <f t="shared" si="44"/>
        <v>-600.54640000000052</v>
      </c>
      <c r="N910" t="s">
        <v>29</v>
      </c>
      <c r="O910" t="s">
        <v>38</v>
      </c>
      <c r="P910" t="s">
        <v>12</v>
      </c>
      <c r="Q910" t="s">
        <v>27</v>
      </c>
      <c r="R910" t="s">
        <v>28</v>
      </c>
      <c r="S910">
        <v>1</v>
      </c>
      <c r="T910">
        <v>0</v>
      </c>
    </row>
    <row r="911" spans="1:20" x14ac:dyDescent="0.25">
      <c r="A911">
        <v>28143</v>
      </c>
      <c r="B911" s="1">
        <v>37153</v>
      </c>
      <c r="C911" s="1">
        <v>37500</v>
      </c>
      <c r="D911" t="s">
        <v>27</v>
      </c>
      <c r="E911" t="s">
        <v>28</v>
      </c>
      <c r="F911" s="10">
        <v>3046</v>
      </c>
      <c r="G911" s="10">
        <v>2997.24</v>
      </c>
      <c r="H911">
        <v>3.1840000000000002</v>
      </c>
      <c r="I911" s="11">
        <v>2.9</v>
      </c>
      <c r="K911" s="9">
        <f t="shared" si="42"/>
        <v>8833.4</v>
      </c>
      <c r="L911" s="12">
        <f t="shared" si="43"/>
        <v>-865.06400000000076</v>
      </c>
      <c r="M911" s="12">
        <f t="shared" si="44"/>
        <v>-851.21616000000074</v>
      </c>
      <c r="N911" t="s">
        <v>29</v>
      </c>
      <c r="O911" t="s">
        <v>38</v>
      </c>
      <c r="P911" t="s">
        <v>12</v>
      </c>
      <c r="Q911" t="s">
        <v>27</v>
      </c>
      <c r="R911" t="s">
        <v>28</v>
      </c>
      <c r="S911">
        <v>1</v>
      </c>
      <c r="T911">
        <v>0</v>
      </c>
    </row>
    <row r="912" spans="1:20" x14ac:dyDescent="0.25">
      <c r="A912">
        <v>28144</v>
      </c>
      <c r="B912" s="1">
        <v>37153</v>
      </c>
      <c r="C912" s="1">
        <v>37500</v>
      </c>
      <c r="D912" t="s">
        <v>27</v>
      </c>
      <c r="E912" t="s">
        <v>28</v>
      </c>
      <c r="F912" s="10">
        <v>426</v>
      </c>
      <c r="G912" s="10">
        <v>419.18</v>
      </c>
      <c r="H912">
        <v>3.1840000000000002</v>
      </c>
      <c r="I912" s="11">
        <v>2.9</v>
      </c>
      <c r="K912" s="9">
        <f t="shared" si="42"/>
        <v>1235.3999999999999</v>
      </c>
      <c r="L912" s="12">
        <f t="shared" si="43"/>
        <v>-120.98400000000011</v>
      </c>
      <c r="M912" s="12">
        <f t="shared" si="44"/>
        <v>-119.04712000000011</v>
      </c>
      <c r="N912" t="s">
        <v>29</v>
      </c>
      <c r="O912" t="s">
        <v>38</v>
      </c>
      <c r="P912" t="s">
        <v>12</v>
      </c>
      <c r="Q912" t="s">
        <v>27</v>
      </c>
      <c r="R912" t="s">
        <v>28</v>
      </c>
      <c r="S912">
        <v>1</v>
      </c>
      <c r="T912">
        <v>0</v>
      </c>
    </row>
    <row r="913" spans="1:20" x14ac:dyDescent="0.25">
      <c r="A913">
        <v>28333</v>
      </c>
      <c r="B913" s="1">
        <v>37161</v>
      </c>
      <c r="C913" s="1">
        <v>37500</v>
      </c>
      <c r="D913" t="s">
        <v>27</v>
      </c>
      <c r="E913" t="s">
        <v>28</v>
      </c>
      <c r="F913" s="10">
        <v>53581</v>
      </c>
      <c r="G913" s="10">
        <v>52723.24</v>
      </c>
      <c r="H913">
        <v>2.952</v>
      </c>
      <c r="I913" s="11">
        <v>2.9</v>
      </c>
      <c r="K913" s="9">
        <f t="shared" si="42"/>
        <v>155384.9</v>
      </c>
      <c r="L913" s="12">
        <f t="shared" si="43"/>
        <v>-2786.2120000000023</v>
      </c>
      <c r="M913" s="12">
        <f t="shared" si="44"/>
        <v>-2741.6084800000021</v>
      </c>
      <c r="N913" t="s">
        <v>29</v>
      </c>
      <c r="O913" t="s">
        <v>38</v>
      </c>
      <c r="P913" t="s">
        <v>12</v>
      </c>
      <c r="Q913" t="s">
        <v>27</v>
      </c>
      <c r="R913" t="s">
        <v>28</v>
      </c>
      <c r="S913">
        <v>1</v>
      </c>
      <c r="T913">
        <v>0</v>
      </c>
    </row>
    <row r="914" spans="1:20" x14ac:dyDescent="0.25">
      <c r="A914">
        <v>28334</v>
      </c>
      <c r="B914" s="1">
        <v>37161</v>
      </c>
      <c r="C914" s="1">
        <v>37500</v>
      </c>
      <c r="D914" t="s">
        <v>27</v>
      </c>
      <c r="E914" t="s">
        <v>28</v>
      </c>
      <c r="F914" s="10">
        <v>5572</v>
      </c>
      <c r="G914" s="10">
        <v>5482.8</v>
      </c>
      <c r="H914">
        <v>2.952</v>
      </c>
      <c r="I914" s="11">
        <v>2.9</v>
      </c>
      <c r="K914" s="9">
        <f t="shared" si="42"/>
        <v>16158.8</v>
      </c>
      <c r="L914" s="12">
        <f t="shared" si="43"/>
        <v>-289.74400000000026</v>
      </c>
      <c r="M914" s="12">
        <f t="shared" si="44"/>
        <v>-285.10560000000027</v>
      </c>
      <c r="N914" t="s">
        <v>29</v>
      </c>
      <c r="O914" t="s">
        <v>38</v>
      </c>
      <c r="P914" t="s">
        <v>12</v>
      </c>
      <c r="Q914" t="s">
        <v>27</v>
      </c>
      <c r="R914" t="s">
        <v>28</v>
      </c>
      <c r="S914">
        <v>1</v>
      </c>
      <c r="T914">
        <v>0</v>
      </c>
    </row>
    <row r="915" spans="1:20" x14ac:dyDescent="0.25">
      <c r="A915">
        <v>25098</v>
      </c>
      <c r="B915" s="1">
        <v>37049</v>
      </c>
      <c r="C915" s="1">
        <v>37530</v>
      </c>
      <c r="D915" t="s">
        <v>36</v>
      </c>
      <c r="E915" t="s">
        <v>28</v>
      </c>
      <c r="F915" s="10">
        <v>145674</v>
      </c>
      <c r="G915" s="10">
        <v>143018.14000000001</v>
      </c>
      <c r="H915">
        <v>0.26500000000000001</v>
      </c>
      <c r="I915" s="11">
        <v>0.17</v>
      </c>
      <c r="K915" s="9">
        <f t="shared" si="42"/>
        <v>24764.58</v>
      </c>
      <c r="L915" s="12">
        <f t="shared" si="43"/>
        <v>-13839.03</v>
      </c>
      <c r="M915" s="12">
        <f t="shared" si="44"/>
        <v>-13586.723300000001</v>
      </c>
      <c r="N915" t="s">
        <v>37</v>
      </c>
      <c r="O915" t="s">
        <v>38</v>
      </c>
      <c r="P915" t="s">
        <v>27</v>
      </c>
      <c r="Q915" t="s">
        <v>39</v>
      </c>
      <c r="R915" t="s">
        <v>28</v>
      </c>
      <c r="S915">
        <v>1</v>
      </c>
      <c r="T915">
        <v>0</v>
      </c>
    </row>
    <row r="916" spans="1:20" x14ac:dyDescent="0.25">
      <c r="A916">
        <v>25442</v>
      </c>
      <c r="B916" s="1">
        <v>37071</v>
      </c>
      <c r="C916" s="1">
        <v>37530</v>
      </c>
      <c r="D916" t="s">
        <v>36</v>
      </c>
      <c r="E916" t="s">
        <v>28</v>
      </c>
      <c r="F916" s="10">
        <v>170977</v>
      </c>
      <c r="G916" s="10">
        <v>167859.83</v>
      </c>
      <c r="H916">
        <v>0.18</v>
      </c>
      <c r="I916" s="11">
        <v>0.17</v>
      </c>
      <c r="K916" s="9">
        <f t="shared" si="42"/>
        <v>29066.090000000004</v>
      </c>
      <c r="L916" s="12">
        <f t="shared" si="43"/>
        <v>-1709.7699999999968</v>
      </c>
      <c r="M916" s="12">
        <f t="shared" si="44"/>
        <v>-1678.5982999999967</v>
      </c>
      <c r="N916" t="s">
        <v>37</v>
      </c>
      <c r="O916" t="s">
        <v>38</v>
      </c>
      <c r="P916" t="s">
        <v>27</v>
      </c>
      <c r="Q916" t="s">
        <v>39</v>
      </c>
      <c r="R916" t="s">
        <v>28</v>
      </c>
      <c r="S916">
        <v>1</v>
      </c>
      <c r="T916">
        <v>0</v>
      </c>
    </row>
    <row r="917" spans="1:20" x14ac:dyDescent="0.25">
      <c r="A917">
        <v>20890</v>
      </c>
      <c r="B917" s="1">
        <v>36836</v>
      </c>
      <c r="C917" s="1">
        <v>37530</v>
      </c>
      <c r="D917" t="s">
        <v>42</v>
      </c>
      <c r="E917" t="s">
        <v>28</v>
      </c>
      <c r="F917" s="10">
        <v>113</v>
      </c>
      <c r="G917" s="10">
        <v>110.94</v>
      </c>
      <c r="H917">
        <v>-2.5000000000000001E-2</v>
      </c>
      <c r="I917" s="11">
        <v>-1.4999999999999999E-2</v>
      </c>
      <c r="K917" s="9">
        <f t="shared" si="42"/>
        <v>-1.6949999999999998</v>
      </c>
      <c r="L917" s="12">
        <f t="shared" si="43"/>
        <v>1.1300000000000001</v>
      </c>
      <c r="M917" s="12">
        <f t="shared" si="44"/>
        <v>1.1094000000000002</v>
      </c>
      <c r="N917" t="s">
        <v>37</v>
      </c>
      <c r="O917" t="s">
        <v>38</v>
      </c>
      <c r="P917" t="s">
        <v>27</v>
      </c>
      <c r="Q917" t="s">
        <v>43</v>
      </c>
      <c r="R917" t="s">
        <v>28</v>
      </c>
      <c r="S917">
        <v>1</v>
      </c>
      <c r="T917">
        <v>0</v>
      </c>
    </row>
    <row r="918" spans="1:20" x14ac:dyDescent="0.25">
      <c r="A918">
        <v>27284</v>
      </c>
      <c r="B918" s="1">
        <v>37123</v>
      </c>
      <c r="C918" s="1">
        <v>37530</v>
      </c>
      <c r="D918" t="s">
        <v>42</v>
      </c>
      <c r="E918" t="s">
        <v>28</v>
      </c>
      <c r="F918" s="10">
        <v>334027</v>
      </c>
      <c r="G918" s="10">
        <v>327937.18</v>
      </c>
      <c r="H918">
        <v>-1.2500000000000001E-2</v>
      </c>
      <c r="I918" s="11">
        <v>-1.4999999999999999E-2</v>
      </c>
      <c r="K918" s="9">
        <f t="shared" si="42"/>
        <v>-5010.4049999999997</v>
      </c>
      <c r="L918" s="12">
        <f t="shared" si="43"/>
        <v>-835.06749999999954</v>
      </c>
      <c r="M918" s="12">
        <f t="shared" si="44"/>
        <v>-819.84294999999952</v>
      </c>
      <c r="N918" t="s">
        <v>37</v>
      </c>
      <c r="O918" t="s">
        <v>38</v>
      </c>
      <c r="P918" t="s">
        <v>27</v>
      </c>
      <c r="Q918" t="s">
        <v>43</v>
      </c>
      <c r="R918" t="s">
        <v>28</v>
      </c>
      <c r="S918">
        <v>1</v>
      </c>
      <c r="T918">
        <v>0</v>
      </c>
    </row>
    <row r="919" spans="1:20" x14ac:dyDescent="0.25">
      <c r="A919">
        <v>9941</v>
      </c>
      <c r="B919" s="1">
        <v>36714</v>
      </c>
      <c r="C919" s="1">
        <v>37530</v>
      </c>
      <c r="D919" t="s">
        <v>44</v>
      </c>
      <c r="E919" t="s">
        <v>28</v>
      </c>
      <c r="F919" s="10">
        <v>-3968</v>
      </c>
      <c r="G919" s="10">
        <v>-3895.66</v>
      </c>
      <c r="H919">
        <v>-0.04</v>
      </c>
      <c r="I919" s="11">
        <v>-0.05</v>
      </c>
      <c r="K919" s="9">
        <f t="shared" si="42"/>
        <v>198.4</v>
      </c>
      <c r="L919" s="12">
        <f t="shared" si="43"/>
        <v>39.680000000000007</v>
      </c>
      <c r="M919" s="12">
        <f t="shared" si="44"/>
        <v>38.956600000000009</v>
      </c>
      <c r="N919" t="s">
        <v>37</v>
      </c>
      <c r="O919" t="s">
        <v>38</v>
      </c>
      <c r="P919" t="s">
        <v>27</v>
      </c>
      <c r="Q919" t="s">
        <v>45</v>
      </c>
      <c r="R919" t="s">
        <v>28</v>
      </c>
      <c r="S919">
        <v>0</v>
      </c>
      <c r="T919">
        <v>0</v>
      </c>
    </row>
    <row r="920" spans="1:20" x14ac:dyDescent="0.25">
      <c r="A920">
        <v>9952</v>
      </c>
      <c r="B920" s="1">
        <v>36714</v>
      </c>
      <c r="C920" s="1">
        <v>37530</v>
      </c>
      <c r="D920" t="s">
        <v>46</v>
      </c>
      <c r="E920" t="s">
        <v>28</v>
      </c>
      <c r="F920" s="10">
        <v>3596</v>
      </c>
      <c r="G920" s="10">
        <v>3530.44</v>
      </c>
      <c r="H920">
        <v>0.42</v>
      </c>
      <c r="I920" s="11">
        <v>0.38</v>
      </c>
      <c r="K920" s="9">
        <f t="shared" si="42"/>
        <v>1366.48</v>
      </c>
      <c r="L920" s="12">
        <f t="shared" si="43"/>
        <v>-143.83999999999992</v>
      </c>
      <c r="M920" s="12">
        <f t="shared" si="44"/>
        <v>-141.21759999999992</v>
      </c>
      <c r="N920" t="s">
        <v>37</v>
      </c>
      <c r="O920" t="s">
        <v>38</v>
      </c>
      <c r="P920" t="s">
        <v>27</v>
      </c>
      <c r="Q920" t="s">
        <v>47</v>
      </c>
      <c r="R920" t="s">
        <v>28</v>
      </c>
      <c r="S920">
        <v>1</v>
      </c>
      <c r="T920">
        <v>0</v>
      </c>
    </row>
    <row r="921" spans="1:20" x14ac:dyDescent="0.25">
      <c r="A921">
        <v>27285</v>
      </c>
      <c r="B921" s="1">
        <v>37123</v>
      </c>
      <c r="C921" s="1">
        <v>37530</v>
      </c>
      <c r="D921" t="s">
        <v>48</v>
      </c>
      <c r="E921" t="s">
        <v>28</v>
      </c>
      <c r="F921" s="10">
        <v>87167</v>
      </c>
      <c r="G921" s="10">
        <v>85577.81</v>
      </c>
      <c r="H921">
        <v>7.2499999999999995E-2</v>
      </c>
      <c r="I921" s="11">
        <v>4.4999999999999998E-2</v>
      </c>
      <c r="K921" s="9">
        <f t="shared" si="42"/>
        <v>3922.5149999999999</v>
      </c>
      <c r="L921" s="12">
        <f t="shared" si="43"/>
        <v>-2397.0924999999997</v>
      </c>
      <c r="M921" s="12">
        <f t="shared" si="44"/>
        <v>-2353.3897749999996</v>
      </c>
      <c r="N921" t="s">
        <v>37</v>
      </c>
      <c r="O921" t="s">
        <v>38</v>
      </c>
      <c r="P921" t="s">
        <v>27</v>
      </c>
      <c r="Q921" t="s">
        <v>49</v>
      </c>
      <c r="R921" t="s">
        <v>28</v>
      </c>
      <c r="S921">
        <v>1</v>
      </c>
      <c r="T921">
        <v>0</v>
      </c>
    </row>
    <row r="922" spans="1:20" x14ac:dyDescent="0.25">
      <c r="A922">
        <v>22124</v>
      </c>
      <c r="B922" s="1">
        <v>36908</v>
      </c>
      <c r="C922" s="1">
        <v>37530</v>
      </c>
      <c r="D922" t="s">
        <v>27</v>
      </c>
      <c r="E922" t="s">
        <v>28</v>
      </c>
      <c r="F922" s="10">
        <v>-120000</v>
      </c>
      <c r="G922" s="10">
        <v>-117812.22</v>
      </c>
      <c r="H922">
        <v>4.5599999999999996</v>
      </c>
      <c r="I922" s="11">
        <v>2.89</v>
      </c>
      <c r="K922" s="9">
        <f t="shared" si="42"/>
        <v>-346800</v>
      </c>
      <c r="L922" s="12">
        <f t="shared" si="43"/>
        <v>200399.99999999994</v>
      </c>
      <c r="M922" s="12">
        <f t="shared" si="44"/>
        <v>196746.40739999994</v>
      </c>
      <c r="N922" t="s">
        <v>29</v>
      </c>
      <c r="O922" t="s">
        <v>38</v>
      </c>
      <c r="P922" t="s">
        <v>12</v>
      </c>
      <c r="Q922" t="s">
        <v>27</v>
      </c>
      <c r="R922" t="s">
        <v>28</v>
      </c>
      <c r="S922">
        <v>0</v>
      </c>
      <c r="T922">
        <v>0</v>
      </c>
    </row>
    <row r="923" spans="1:20" x14ac:dyDescent="0.25">
      <c r="A923">
        <v>24215</v>
      </c>
      <c r="B923" s="1">
        <v>36999</v>
      </c>
      <c r="C923" s="1">
        <v>37530</v>
      </c>
      <c r="D923" t="s">
        <v>27</v>
      </c>
      <c r="E923" t="s">
        <v>28</v>
      </c>
      <c r="F923" s="10">
        <v>-34713</v>
      </c>
      <c r="G923" s="10">
        <v>-34080.129999999997</v>
      </c>
      <c r="H923">
        <v>4.577</v>
      </c>
      <c r="I923" s="11">
        <v>2.89</v>
      </c>
      <c r="K923" s="9">
        <f t="shared" si="42"/>
        <v>-100320.57</v>
      </c>
      <c r="L923" s="12">
        <f t="shared" si="43"/>
        <v>58560.830999999991</v>
      </c>
      <c r="M923" s="12">
        <f t="shared" si="44"/>
        <v>57493.179309999992</v>
      </c>
      <c r="N923" t="s">
        <v>29</v>
      </c>
      <c r="O923" t="s">
        <v>38</v>
      </c>
      <c r="P923" t="s">
        <v>12</v>
      </c>
      <c r="Q923" t="s">
        <v>27</v>
      </c>
      <c r="R923" t="s">
        <v>28</v>
      </c>
      <c r="S923">
        <v>0</v>
      </c>
      <c r="T923">
        <v>0</v>
      </c>
    </row>
    <row r="924" spans="1:20" x14ac:dyDescent="0.25">
      <c r="A924">
        <v>25042</v>
      </c>
      <c r="B924" s="1">
        <v>37047</v>
      </c>
      <c r="C924" s="1">
        <v>37530</v>
      </c>
      <c r="D924" t="s">
        <v>27</v>
      </c>
      <c r="E924" t="s">
        <v>28</v>
      </c>
      <c r="F924" s="10">
        <v>-45739</v>
      </c>
      <c r="G924" s="10">
        <v>-44905.11</v>
      </c>
      <c r="H924">
        <v>4.5350000000000001</v>
      </c>
      <c r="I924" s="11">
        <v>2.89</v>
      </c>
      <c r="K924" s="9">
        <f t="shared" si="42"/>
        <v>-132185.71</v>
      </c>
      <c r="L924" s="12">
        <f t="shared" si="43"/>
        <v>75240.654999999999</v>
      </c>
      <c r="M924" s="12">
        <f t="shared" si="44"/>
        <v>73868.90595</v>
      </c>
      <c r="N924" t="s">
        <v>29</v>
      </c>
      <c r="O924" t="s">
        <v>38</v>
      </c>
      <c r="P924" t="s">
        <v>12</v>
      </c>
      <c r="Q924" t="s">
        <v>27</v>
      </c>
      <c r="R924" t="s">
        <v>28</v>
      </c>
      <c r="S924">
        <v>0</v>
      </c>
      <c r="T924">
        <v>0</v>
      </c>
    </row>
    <row r="925" spans="1:20" x14ac:dyDescent="0.25">
      <c r="A925">
        <v>25058</v>
      </c>
      <c r="B925" s="1">
        <v>37048</v>
      </c>
      <c r="C925" s="1">
        <v>37530</v>
      </c>
      <c r="D925" t="s">
        <v>27</v>
      </c>
      <c r="E925" t="s">
        <v>28</v>
      </c>
      <c r="F925" s="10">
        <v>-24622</v>
      </c>
      <c r="G925" s="10">
        <v>-24173.1</v>
      </c>
      <c r="H925">
        <v>4.5880000000000001</v>
      </c>
      <c r="I925" s="11">
        <v>2.89</v>
      </c>
      <c r="K925" s="9">
        <f t="shared" si="42"/>
        <v>-71157.58</v>
      </c>
      <c r="L925" s="12">
        <f t="shared" si="43"/>
        <v>41808.155999999995</v>
      </c>
      <c r="M925" s="12">
        <f t="shared" si="44"/>
        <v>41045.923799999997</v>
      </c>
      <c r="N925" t="s">
        <v>29</v>
      </c>
      <c r="O925" t="s">
        <v>38</v>
      </c>
      <c r="P925" t="s">
        <v>12</v>
      </c>
      <c r="Q925" t="s">
        <v>27</v>
      </c>
      <c r="R925" t="s">
        <v>28</v>
      </c>
      <c r="S925">
        <v>0</v>
      </c>
      <c r="T925">
        <v>0</v>
      </c>
    </row>
    <row r="926" spans="1:20" x14ac:dyDescent="0.25">
      <c r="A926">
        <v>26682</v>
      </c>
      <c r="B926" s="1">
        <v>37083</v>
      </c>
      <c r="C926" s="1">
        <v>37530</v>
      </c>
      <c r="D926" t="s">
        <v>27</v>
      </c>
      <c r="E926" t="s">
        <v>28</v>
      </c>
      <c r="F926" s="10">
        <v>-70000</v>
      </c>
      <c r="G926" s="10">
        <v>-68723.789999999994</v>
      </c>
      <c r="H926">
        <v>3.81</v>
      </c>
      <c r="I926" s="11">
        <v>2.89</v>
      </c>
      <c r="K926" s="9">
        <f t="shared" si="42"/>
        <v>-202300</v>
      </c>
      <c r="L926" s="12">
        <f t="shared" si="43"/>
        <v>64399.999999999993</v>
      </c>
      <c r="M926" s="12">
        <f t="shared" si="44"/>
        <v>63225.886799999986</v>
      </c>
      <c r="N926" t="s">
        <v>29</v>
      </c>
      <c r="O926" t="s">
        <v>38</v>
      </c>
      <c r="P926" t="s">
        <v>12</v>
      </c>
      <c r="Q926" t="s">
        <v>27</v>
      </c>
      <c r="R926" t="s">
        <v>28</v>
      </c>
      <c r="S926">
        <v>0</v>
      </c>
      <c r="T926">
        <v>0</v>
      </c>
    </row>
    <row r="927" spans="1:20" x14ac:dyDescent="0.25">
      <c r="A927">
        <v>28125</v>
      </c>
      <c r="B927" s="1">
        <v>37153</v>
      </c>
      <c r="C927" s="1">
        <v>37530</v>
      </c>
      <c r="D927" t="s">
        <v>27</v>
      </c>
      <c r="E927" t="s">
        <v>28</v>
      </c>
      <c r="F927" s="10">
        <v>-55240</v>
      </c>
      <c r="G927" s="10">
        <v>-54232.89</v>
      </c>
      <c r="H927">
        <v>3.62</v>
      </c>
      <c r="I927" s="11">
        <v>2.89</v>
      </c>
      <c r="K927" s="9">
        <f t="shared" si="42"/>
        <v>-159643.6</v>
      </c>
      <c r="L927" s="12">
        <f t="shared" si="43"/>
        <v>40325.199999999997</v>
      </c>
      <c r="M927" s="12">
        <f t="shared" si="44"/>
        <v>39590.009699999995</v>
      </c>
      <c r="N927" t="s">
        <v>29</v>
      </c>
      <c r="O927" t="s">
        <v>38</v>
      </c>
      <c r="P927" t="s">
        <v>12</v>
      </c>
      <c r="Q927" t="s">
        <v>27</v>
      </c>
      <c r="R927" t="s">
        <v>28</v>
      </c>
      <c r="S927">
        <v>0</v>
      </c>
      <c r="T927">
        <v>0</v>
      </c>
    </row>
    <row r="928" spans="1:20" x14ac:dyDescent="0.25">
      <c r="A928">
        <v>28126</v>
      </c>
      <c r="B928" s="1">
        <v>37153</v>
      </c>
      <c r="C928" s="1">
        <v>37530</v>
      </c>
      <c r="D928" t="s">
        <v>27</v>
      </c>
      <c r="E928" t="s">
        <v>28</v>
      </c>
      <c r="F928" s="10">
        <v>-15180</v>
      </c>
      <c r="G928" s="10">
        <v>-14903.25</v>
      </c>
      <c r="H928">
        <v>3.62</v>
      </c>
      <c r="I928" s="11">
        <v>2.89</v>
      </c>
      <c r="K928" s="9">
        <f t="shared" si="42"/>
        <v>-43870.200000000004</v>
      </c>
      <c r="L928" s="12">
        <f t="shared" si="43"/>
        <v>11081.4</v>
      </c>
      <c r="M928" s="12">
        <f t="shared" si="44"/>
        <v>10879.372499999999</v>
      </c>
      <c r="N928" t="s">
        <v>29</v>
      </c>
      <c r="O928" t="s">
        <v>38</v>
      </c>
      <c r="P928" t="s">
        <v>12</v>
      </c>
      <c r="Q928" t="s">
        <v>27</v>
      </c>
      <c r="R928" t="s">
        <v>28</v>
      </c>
      <c r="S928">
        <v>0</v>
      </c>
      <c r="T928">
        <v>0</v>
      </c>
    </row>
    <row r="929" spans="1:20" x14ac:dyDescent="0.25">
      <c r="A929">
        <v>28457</v>
      </c>
      <c r="B929" s="1">
        <v>37180</v>
      </c>
      <c r="C929" s="1">
        <v>37530</v>
      </c>
      <c r="D929" t="s">
        <v>27</v>
      </c>
      <c r="E929" t="s">
        <v>28</v>
      </c>
      <c r="F929" s="10">
        <v>-1000000</v>
      </c>
      <c r="G929" s="10">
        <v>-981768.49</v>
      </c>
      <c r="H929">
        <v>3.0525000000000002</v>
      </c>
      <c r="I929" s="11">
        <v>2.89</v>
      </c>
      <c r="K929" s="9">
        <f t="shared" si="42"/>
        <v>-2890000</v>
      </c>
      <c r="L929" s="12">
        <f t="shared" si="43"/>
        <v>162500.00000000009</v>
      </c>
      <c r="M929" s="12">
        <f t="shared" si="44"/>
        <v>159537.37962500009</v>
      </c>
      <c r="N929" t="s">
        <v>29</v>
      </c>
      <c r="O929" t="s">
        <v>38</v>
      </c>
      <c r="P929" t="s">
        <v>12</v>
      </c>
      <c r="Q929" t="s">
        <v>27</v>
      </c>
      <c r="R929" t="s">
        <v>28</v>
      </c>
      <c r="S929">
        <v>0</v>
      </c>
      <c r="T929">
        <v>0</v>
      </c>
    </row>
    <row r="930" spans="1:20" x14ac:dyDescent="0.25">
      <c r="A930">
        <v>28463</v>
      </c>
      <c r="B930" s="1">
        <v>37182</v>
      </c>
      <c r="C930" s="1">
        <v>37530</v>
      </c>
      <c r="D930" t="s">
        <v>27</v>
      </c>
      <c r="E930" t="s">
        <v>28</v>
      </c>
      <c r="F930" s="10">
        <v>-200000</v>
      </c>
      <c r="G930" s="10">
        <v>-196353.7</v>
      </c>
      <c r="H930">
        <v>2.99</v>
      </c>
      <c r="I930" s="11">
        <v>2.89</v>
      </c>
      <c r="K930" s="9">
        <f t="shared" si="42"/>
        <v>-578000</v>
      </c>
      <c r="L930" s="12">
        <f t="shared" si="43"/>
        <v>20000.000000000018</v>
      </c>
      <c r="M930" s="12">
        <f t="shared" si="44"/>
        <v>19635.370000000017</v>
      </c>
      <c r="N930" t="s">
        <v>29</v>
      </c>
      <c r="O930" t="s">
        <v>38</v>
      </c>
      <c r="P930" t="s">
        <v>12</v>
      </c>
      <c r="Q930" t="s">
        <v>27</v>
      </c>
      <c r="R930" t="s">
        <v>28</v>
      </c>
      <c r="S930">
        <v>0</v>
      </c>
      <c r="T930">
        <v>0</v>
      </c>
    </row>
    <row r="931" spans="1:20" x14ac:dyDescent="0.25">
      <c r="A931">
        <v>28523</v>
      </c>
      <c r="B931" s="1">
        <v>37188</v>
      </c>
      <c r="C931" s="1">
        <v>37530</v>
      </c>
      <c r="D931" t="s">
        <v>27</v>
      </c>
      <c r="E931" t="s">
        <v>28</v>
      </c>
      <c r="F931" s="10">
        <v>-450000</v>
      </c>
      <c r="G931" s="10">
        <v>-441795.82</v>
      </c>
      <c r="H931">
        <v>3.125</v>
      </c>
      <c r="I931" s="11">
        <v>2.89</v>
      </c>
      <c r="K931" s="9">
        <f t="shared" si="42"/>
        <v>-1300500</v>
      </c>
      <c r="L931" s="12">
        <f t="shared" si="43"/>
        <v>105749.99999999994</v>
      </c>
      <c r="M931" s="12">
        <f t="shared" si="44"/>
        <v>103822.01769999995</v>
      </c>
      <c r="N931" t="s">
        <v>29</v>
      </c>
      <c r="O931" t="s">
        <v>38</v>
      </c>
      <c r="P931" t="s">
        <v>12</v>
      </c>
      <c r="Q931" t="s">
        <v>27</v>
      </c>
      <c r="R931" t="s">
        <v>28</v>
      </c>
      <c r="S931">
        <v>0</v>
      </c>
      <c r="T931">
        <v>0</v>
      </c>
    </row>
    <row r="932" spans="1:20" x14ac:dyDescent="0.25">
      <c r="A932">
        <v>9917</v>
      </c>
      <c r="B932" s="1">
        <v>36714</v>
      </c>
      <c r="C932" s="1">
        <v>37530</v>
      </c>
      <c r="D932" t="s">
        <v>27</v>
      </c>
      <c r="E932" t="s">
        <v>28</v>
      </c>
      <c r="F932" s="10">
        <v>113</v>
      </c>
      <c r="G932" s="10">
        <v>110.94</v>
      </c>
      <c r="H932">
        <v>2.6789000000000001</v>
      </c>
      <c r="I932" s="11">
        <v>2.91</v>
      </c>
      <c r="K932" s="9">
        <f t="shared" si="42"/>
        <v>328.83000000000004</v>
      </c>
      <c r="L932" s="12">
        <f t="shared" si="43"/>
        <v>26.114300000000011</v>
      </c>
      <c r="M932" s="12">
        <f t="shared" si="44"/>
        <v>25.638234000000008</v>
      </c>
      <c r="N932" t="s">
        <v>29</v>
      </c>
      <c r="O932" t="s">
        <v>38</v>
      </c>
      <c r="P932" t="s">
        <v>12</v>
      </c>
      <c r="Q932" t="s">
        <v>27</v>
      </c>
      <c r="R932" t="s">
        <v>28</v>
      </c>
      <c r="S932">
        <v>1</v>
      </c>
      <c r="T932">
        <v>0</v>
      </c>
    </row>
    <row r="933" spans="1:20" x14ac:dyDescent="0.25">
      <c r="A933">
        <v>22243</v>
      </c>
      <c r="B933" s="1">
        <v>36917</v>
      </c>
      <c r="C933" s="1">
        <v>37530</v>
      </c>
      <c r="D933" t="s">
        <v>27</v>
      </c>
      <c r="E933" t="s">
        <v>28</v>
      </c>
      <c r="F933" s="10">
        <v>10000</v>
      </c>
      <c r="G933" s="10">
        <v>9817.68</v>
      </c>
      <c r="H933">
        <v>4.3449999999999998</v>
      </c>
      <c r="I933" s="11">
        <v>2.91</v>
      </c>
      <c r="K933" s="9">
        <f t="shared" si="42"/>
        <v>29100</v>
      </c>
      <c r="L933" s="12">
        <f t="shared" si="43"/>
        <v>-14349.999999999996</v>
      </c>
      <c r="M933" s="12">
        <f t="shared" si="44"/>
        <v>-14088.370799999997</v>
      </c>
      <c r="N933" t="s">
        <v>29</v>
      </c>
      <c r="O933" t="s">
        <v>38</v>
      </c>
      <c r="P933" t="s">
        <v>12</v>
      </c>
      <c r="Q933" t="s">
        <v>27</v>
      </c>
      <c r="R933" t="s">
        <v>28</v>
      </c>
      <c r="S933">
        <v>1</v>
      </c>
      <c r="T933">
        <v>0</v>
      </c>
    </row>
    <row r="934" spans="1:20" x14ac:dyDescent="0.25">
      <c r="A934">
        <v>22256</v>
      </c>
      <c r="B934" s="1">
        <v>36917</v>
      </c>
      <c r="C934" s="1">
        <v>37530</v>
      </c>
      <c r="D934" t="s">
        <v>27</v>
      </c>
      <c r="E934" t="s">
        <v>28</v>
      </c>
      <c r="F934" s="10">
        <v>100000</v>
      </c>
      <c r="G934" s="10">
        <v>98176.85</v>
      </c>
      <c r="H934">
        <v>4.34</v>
      </c>
      <c r="I934" s="11">
        <v>2.91</v>
      </c>
      <c r="K934" s="9">
        <f t="shared" si="42"/>
        <v>291000</v>
      </c>
      <c r="L934" s="12">
        <f t="shared" si="43"/>
        <v>-142999.99999999997</v>
      </c>
      <c r="M934" s="12">
        <f t="shared" si="44"/>
        <v>-140392.89549999998</v>
      </c>
      <c r="N934" t="s">
        <v>29</v>
      </c>
      <c r="O934" t="s">
        <v>38</v>
      </c>
      <c r="P934" t="s">
        <v>12</v>
      </c>
      <c r="Q934" t="s">
        <v>27</v>
      </c>
      <c r="R934" t="s">
        <v>28</v>
      </c>
      <c r="S934">
        <v>1</v>
      </c>
      <c r="T934">
        <v>0</v>
      </c>
    </row>
    <row r="935" spans="1:20" x14ac:dyDescent="0.25">
      <c r="A935">
        <v>22259</v>
      </c>
      <c r="B935" s="1">
        <v>36917</v>
      </c>
      <c r="C935" s="1">
        <v>37530</v>
      </c>
      <c r="D935" t="s">
        <v>27</v>
      </c>
      <c r="E935" t="s">
        <v>28</v>
      </c>
      <c r="F935" s="10">
        <v>60000</v>
      </c>
      <c r="G935" s="10">
        <v>58906.11</v>
      </c>
      <c r="H935">
        <v>4.625</v>
      </c>
      <c r="I935" s="11">
        <v>2.91</v>
      </c>
      <c r="K935" s="9">
        <f t="shared" si="42"/>
        <v>174600</v>
      </c>
      <c r="L935" s="12">
        <f t="shared" si="43"/>
        <v>-102899.99999999999</v>
      </c>
      <c r="M935" s="12">
        <f t="shared" si="44"/>
        <v>-101023.97864999999</v>
      </c>
      <c r="N935" t="s">
        <v>29</v>
      </c>
      <c r="O935" t="s">
        <v>38</v>
      </c>
      <c r="P935" t="s">
        <v>12</v>
      </c>
      <c r="Q935" t="s">
        <v>27</v>
      </c>
      <c r="R935" t="s">
        <v>28</v>
      </c>
      <c r="S935">
        <v>1</v>
      </c>
      <c r="T935">
        <v>0</v>
      </c>
    </row>
    <row r="936" spans="1:20" x14ac:dyDescent="0.25">
      <c r="A936">
        <v>22260</v>
      </c>
      <c r="B936" s="1">
        <v>36917</v>
      </c>
      <c r="C936" s="1">
        <v>37530</v>
      </c>
      <c r="D936" t="s">
        <v>27</v>
      </c>
      <c r="E936" t="s">
        <v>28</v>
      </c>
      <c r="F936" s="10">
        <v>10000</v>
      </c>
      <c r="G936" s="10">
        <v>9817.68</v>
      </c>
      <c r="H936">
        <v>4.625</v>
      </c>
      <c r="I936" s="11">
        <v>2.91</v>
      </c>
      <c r="K936" s="9">
        <f t="shared" si="42"/>
        <v>29100</v>
      </c>
      <c r="L936" s="12">
        <f t="shared" si="43"/>
        <v>-17150</v>
      </c>
      <c r="M936" s="12">
        <f t="shared" si="44"/>
        <v>-16837.321199999998</v>
      </c>
      <c r="N936" t="s">
        <v>29</v>
      </c>
      <c r="O936" t="s">
        <v>38</v>
      </c>
      <c r="P936" t="s">
        <v>12</v>
      </c>
      <c r="Q936" t="s">
        <v>27</v>
      </c>
      <c r="R936" t="s">
        <v>28</v>
      </c>
      <c r="S936">
        <v>1</v>
      </c>
      <c r="T936">
        <v>0</v>
      </c>
    </row>
    <row r="937" spans="1:20" x14ac:dyDescent="0.25">
      <c r="A937">
        <v>22261</v>
      </c>
      <c r="B937" s="1">
        <v>36917</v>
      </c>
      <c r="C937" s="1">
        <v>37530</v>
      </c>
      <c r="D937" t="s">
        <v>27</v>
      </c>
      <c r="E937" t="s">
        <v>28</v>
      </c>
      <c r="F937" s="10">
        <v>40000</v>
      </c>
      <c r="G937" s="10">
        <v>39270.74</v>
      </c>
      <c r="H937">
        <v>4.625</v>
      </c>
      <c r="I937" s="11">
        <v>2.91</v>
      </c>
      <c r="K937" s="9">
        <f t="shared" si="42"/>
        <v>116400</v>
      </c>
      <c r="L937" s="12">
        <f t="shared" si="43"/>
        <v>-68600</v>
      </c>
      <c r="M937" s="12">
        <f t="shared" si="44"/>
        <v>-67349.319099999993</v>
      </c>
      <c r="N937" t="s">
        <v>29</v>
      </c>
      <c r="O937" t="s">
        <v>38</v>
      </c>
      <c r="P937" t="s">
        <v>12</v>
      </c>
      <c r="Q937" t="s">
        <v>27</v>
      </c>
      <c r="R937" t="s">
        <v>28</v>
      </c>
      <c r="S937">
        <v>1</v>
      </c>
      <c r="T937">
        <v>0</v>
      </c>
    </row>
    <row r="938" spans="1:20" x14ac:dyDescent="0.25">
      <c r="A938">
        <v>22570</v>
      </c>
      <c r="B938" s="1">
        <v>36938</v>
      </c>
      <c r="C938" s="1">
        <v>37530</v>
      </c>
      <c r="D938" t="s">
        <v>27</v>
      </c>
      <c r="E938" t="s">
        <v>28</v>
      </c>
      <c r="F938" s="10">
        <v>50000</v>
      </c>
      <c r="G938" s="10">
        <v>49088.42</v>
      </c>
      <c r="H938">
        <v>4.4749999999999996</v>
      </c>
      <c r="I938" s="11">
        <v>2.91</v>
      </c>
      <c r="K938" s="9">
        <f t="shared" si="42"/>
        <v>145500</v>
      </c>
      <c r="L938" s="12">
        <f t="shared" si="43"/>
        <v>-78249.999999999971</v>
      </c>
      <c r="M938" s="12">
        <f t="shared" si="44"/>
        <v>-76823.377299999978</v>
      </c>
      <c r="N938" t="s">
        <v>29</v>
      </c>
      <c r="O938" t="s">
        <v>38</v>
      </c>
      <c r="P938" t="s">
        <v>12</v>
      </c>
      <c r="Q938" t="s">
        <v>27</v>
      </c>
      <c r="R938" t="s">
        <v>28</v>
      </c>
      <c r="S938">
        <v>1</v>
      </c>
      <c r="T938">
        <v>0</v>
      </c>
    </row>
    <row r="939" spans="1:20" x14ac:dyDescent="0.25">
      <c r="A939">
        <v>22571</v>
      </c>
      <c r="B939" s="1">
        <v>36938</v>
      </c>
      <c r="C939" s="1">
        <v>37530</v>
      </c>
      <c r="D939" t="s">
        <v>27</v>
      </c>
      <c r="E939" t="s">
        <v>28</v>
      </c>
      <c r="F939" s="10">
        <v>50000</v>
      </c>
      <c r="G939" s="10">
        <v>49088.42</v>
      </c>
      <c r="H939">
        <v>4.4749999999999996</v>
      </c>
      <c r="I939" s="11">
        <v>2.91</v>
      </c>
      <c r="K939" s="9">
        <f t="shared" si="42"/>
        <v>145500</v>
      </c>
      <c r="L939" s="12">
        <f t="shared" si="43"/>
        <v>-78249.999999999971</v>
      </c>
      <c r="M939" s="12">
        <f t="shared" si="44"/>
        <v>-76823.377299999978</v>
      </c>
      <c r="N939" t="s">
        <v>29</v>
      </c>
      <c r="O939" t="s">
        <v>38</v>
      </c>
      <c r="P939" t="s">
        <v>12</v>
      </c>
      <c r="Q939" t="s">
        <v>27</v>
      </c>
      <c r="R939" t="s">
        <v>28</v>
      </c>
      <c r="S939">
        <v>1</v>
      </c>
      <c r="T939">
        <v>0</v>
      </c>
    </row>
    <row r="940" spans="1:20" x14ac:dyDescent="0.25">
      <c r="A940">
        <v>22572</v>
      </c>
      <c r="B940" s="1">
        <v>36938</v>
      </c>
      <c r="C940" s="1">
        <v>37530</v>
      </c>
      <c r="D940" t="s">
        <v>27</v>
      </c>
      <c r="E940" t="s">
        <v>28</v>
      </c>
      <c r="F940" s="10">
        <v>75000</v>
      </c>
      <c r="G940" s="10">
        <v>73632.639999999999</v>
      </c>
      <c r="H940">
        <v>4.4749999999999996</v>
      </c>
      <c r="I940" s="11">
        <v>2.91</v>
      </c>
      <c r="K940" s="9">
        <f t="shared" si="42"/>
        <v>218250</v>
      </c>
      <c r="L940" s="12">
        <f t="shared" si="43"/>
        <v>-117374.99999999996</v>
      </c>
      <c r="M940" s="12">
        <f t="shared" si="44"/>
        <v>-115235.08159999996</v>
      </c>
      <c r="N940" t="s">
        <v>29</v>
      </c>
      <c r="O940" t="s">
        <v>38</v>
      </c>
      <c r="P940" t="s">
        <v>12</v>
      </c>
      <c r="Q940" t="s">
        <v>27</v>
      </c>
      <c r="R940" t="s">
        <v>28</v>
      </c>
      <c r="S940">
        <v>1</v>
      </c>
      <c r="T940">
        <v>0</v>
      </c>
    </row>
    <row r="941" spans="1:20" x14ac:dyDescent="0.25">
      <c r="A941">
        <v>22573</v>
      </c>
      <c r="B941" s="1">
        <v>36938</v>
      </c>
      <c r="C941" s="1">
        <v>37530</v>
      </c>
      <c r="D941" t="s">
        <v>27</v>
      </c>
      <c r="E941" t="s">
        <v>28</v>
      </c>
      <c r="F941" s="10">
        <v>45000</v>
      </c>
      <c r="G941" s="10">
        <v>44179.58</v>
      </c>
      <c r="H941">
        <v>4.4749999999999996</v>
      </c>
      <c r="I941" s="11">
        <v>2.91</v>
      </c>
      <c r="K941" s="9">
        <f t="shared" si="42"/>
        <v>130950</v>
      </c>
      <c r="L941" s="12">
        <f t="shared" si="43"/>
        <v>-70424.999999999971</v>
      </c>
      <c r="M941" s="12">
        <f t="shared" si="44"/>
        <v>-69141.042699999976</v>
      </c>
      <c r="N941" t="s">
        <v>29</v>
      </c>
      <c r="O941" t="s">
        <v>38</v>
      </c>
      <c r="P941" t="s">
        <v>12</v>
      </c>
      <c r="Q941" t="s">
        <v>27</v>
      </c>
      <c r="R941" t="s">
        <v>28</v>
      </c>
      <c r="S941">
        <v>1</v>
      </c>
      <c r="T941">
        <v>0</v>
      </c>
    </row>
    <row r="942" spans="1:20" x14ac:dyDescent="0.25">
      <c r="A942">
        <v>22574</v>
      </c>
      <c r="B942" s="1">
        <v>36938</v>
      </c>
      <c r="C942" s="1">
        <v>37530</v>
      </c>
      <c r="D942" t="s">
        <v>27</v>
      </c>
      <c r="E942" t="s">
        <v>28</v>
      </c>
      <c r="F942" s="10">
        <v>5000</v>
      </c>
      <c r="G942" s="10">
        <v>4908.84</v>
      </c>
      <c r="H942">
        <v>4.4749999999999996</v>
      </c>
      <c r="I942" s="11">
        <v>2.91</v>
      </c>
      <c r="K942" s="9">
        <f t="shared" si="42"/>
        <v>14550</v>
      </c>
      <c r="L942" s="12">
        <f t="shared" si="43"/>
        <v>-7824.9999999999973</v>
      </c>
      <c r="M942" s="12">
        <f t="shared" si="44"/>
        <v>-7682.3345999999974</v>
      </c>
      <c r="N942" t="s">
        <v>29</v>
      </c>
      <c r="O942" t="s">
        <v>38</v>
      </c>
      <c r="P942" t="s">
        <v>12</v>
      </c>
      <c r="Q942" t="s">
        <v>27</v>
      </c>
      <c r="R942" t="s">
        <v>28</v>
      </c>
      <c r="S942">
        <v>1</v>
      </c>
      <c r="T942">
        <v>0</v>
      </c>
    </row>
    <row r="943" spans="1:20" x14ac:dyDescent="0.25">
      <c r="A943">
        <v>22576</v>
      </c>
      <c r="B943" s="1">
        <v>36938</v>
      </c>
      <c r="C943" s="1">
        <v>37530</v>
      </c>
      <c r="D943" t="s">
        <v>27</v>
      </c>
      <c r="E943" t="s">
        <v>28</v>
      </c>
      <c r="F943" s="10">
        <v>110000</v>
      </c>
      <c r="G943" s="10">
        <v>107994.53</v>
      </c>
      <c r="H943">
        <v>4.4749999999999996</v>
      </c>
      <c r="I943" s="11">
        <v>2.91</v>
      </c>
      <c r="K943" s="9">
        <f t="shared" si="42"/>
        <v>320100</v>
      </c>
      <c r="L943" s="12">
        <f t="shared" si="43"/>
        <v>-172149.99999999994</v>
      </c>
      <c r="M943" s="12">
        <f t="shared" si="44"/>
        <v>-169011.43944999995</v>
      </c>
      <c r="N943" t="s">
        <v>29</v>
      </c>
      <c r="O943" t="s">
        <v>38</v>
      </c>
      <c r="P943" t="s">
        <v>12</v>
      </c>
      <c r="Q943" t="s">
        <v>27</v>
      </c>
      <c r="R943" t="s">
        <v>28</v>
      </c>
      <c r="S943">
        <v>1</v>
      </c>
      <c r="T943">
        <v>0</v>
      </c>
    </row>
    <row r="944" spans="1:20" x14ac:dyDescent="0.25">
      <c r="A944">
        <v>22640</v>
      </c>
      <c r="B944" s="1">
        <v>36942</v>
      </c>
      <c r="C944" s="1">
        <v>37530</v>
      </c>
      <c r="D944" t="s">
        <v>27</v>
      </c>
      <c r="E944" t="s">
        <v>28</v>
      </c>
      <c r="F944" s="10">
        <v>65000</v>
      </c>
      <c r="G944" s="10">
        <v>63814.95</v>
      </c>
      <c r="H944">
        <v>4.47</v>
      </c>
      <c r="I944" s="11">
        <v>2.91</v>
      </c>
      <c r="K944" s="9">
        <f t="shared" si="42"/>
        <v>189150</v>
      </c>
      <c r="L944" s="12">
        <f t="shared" si="43"/>
        <v>-101399.99999999997</v>
      </c>
      <c r="M944" s="12">
        <f t="shared" si="44"/>
        <v>-99551.321999999971</v>
      </c>
      <c r="N944" t="s">
        <v>29</v>
      </c>
      <c r="O944" t="s">
        <v>38</v>
      </c>
      <c r="P944" t="s">
        <v>12</v>
      </c>
      <c r="Q944" t="s">
        <v>27</v>
      </c>
      <c r="R944" t="s">
        <v>28</v>
      </c>
      <c r="S944">
        <v>1</v>
      </c>
      <c r="T944">
        <v>0</v>
      </c>
    </row>
    <row r="945" spans="1:20" x14ac:dyDescent="0.25">
      <c r="A945">
        <v>22641</v>
      </c>
      <c r="B945" s="1">
        <v>36942</v>
      </c>
      <c r="C945" s="1">
        <v>37530</v>
      </c>
      <c r="D945" t="s">
        <v>27</v>
      </c>
      <c r="E945" t="s">
        <v>28</v>
      </c>
      <c r="F945" s="10">
        <v>25000</v>
      </c>
      <c r="G945" s="10">
        <v>24544.21</v>
      </c>
      <c r="H945">
        <v>4.47</v>
      </c>
      <c r="I945" s="11">
        <v>2.91</v>
      </c>
      <c r="K945" s="9">
        <f t="shared" si="42"/>
        <v>72750</v>
      </c>
      <c r="L945" s="12">
        <f t="shared" si="43"/>
        <v>-38999.999999999993</v>
      </c>
      <c r="M945" s="12">
        <f t="shared" si="44"/>
        <v>-38288.967599999989</v>
      </c>
      <c r="N945" t="s">
        <v>29</v>
      </c>
      <c r="O945" t="s">
        <v>38</v>
      </c>
      <c r="P945" t="s">
        <v>12</v>
      </c>
      <c r="Q945" t="s">
        <v>27</v>
      </c>
      <c r="R945" t="s">
        <v>28</v>
      </c>
      <c r="S945">
        <v>1</v>
      </c>
      <c r="T945">
        <v>0</v>
      </c>
    </row>
    <row r="946" spans="1:20" x14ac:dyDescent="0.25">
      <c r="A946">
        <v>23777</v>
      </c>
      <c r="B946" s="1">
        <v>36969</v>
      </c>
      <c r="C946" s="1">
        <v>37530</v>
      </c>
      <c r="D946" t="s">
        <v>27</v>
      </c>
      <c r="E946" t="s">
        <v>28</v>
      </c>
      <c r="F946" s="10">
        <v>37717</v>
      </c>
      <c r="G946" s="10">
        <v>37029.360000000001</v>
      </c>
      <c r="H946">
        <v>4.5069999999999997</v>
      </c>
      <c r="I946" s="11">
        <v>2.91</v>
      </c>
      <c r="K946" s="9">
        <f t="shared" si="42"/>
        <v>109756.47</v>
      </c>
      <c r="L946" s="12">
        <f t="shared" si="43"/>
        <v>-60234.048999999985</v>
      </c>
      <c r="M946" s="12">
        <f t="shared" si="44"/>
        <v>-59135.887919999986</v>
      </c>
      <c r="N946" t="s">
        <v>29</v>
      </c>
      <c r="O946" t="s">
        <v>38</v>
      </c>
      <c r="P946" t="s">
        <v>12</v>
      </c>
      <c r="Q946" t="s">
        <v>27</v>
      </c>
      <c r="R946" t="s">
        <v>28</v>
      </c>
      <c r="S946">
        <v>1</v>
      </c>
      <c r="T946">
        <v>0</v>
      </c>
    </row>
    <row r="947" spans="1:20" x14ac:dyDescent="0.25">
      <c r="A947">
        <v>23778</v>
      </c>
      <c r="B947" s="1">
        <v>36969</v>
      </c>
      <c r="C947" s="1">
        <v>37530</v>
      </c>
      <c r="D947" t="s">
        <v>27</v>
      </c>
      <c r="E947" t="s">
        <v>28</v>
      </c>
      <c r="F947" s="10">
        <v>17000</v>
      </c>
      <c r="G947" s="10">
        <v>16690.060000000001</v>
      </c>
      <c r="H947">
        <v>4.5069999999999997</v>
      </c>
      <c r="I947" s="11">
        <v>2.91</v>
      </c>
      <c r="K947" s="9">
        <f t="shared" si="42"/>
        <v>49470</v>
      </c>
      <c r="L947" s="12">
        <f t="shared" si="43"/>
        <v>-27148.999999999993</v>
      </c>
      <c r="M947" s="12">
        <f t="shared" si="44"/>
        <v>-26654.025819999995</v>
      </c>
      <c r="N947" t="s">
        <v>29</v>
      </c>
      <c r="O947" t="s">
        <v>38</v>
      </c>
      <c r="P947" t="s">
        <v>12</v>
      </c>
      <c r="Q947" t="s">
        <v>27</v>
      </c>
      <c r="R947" t="s">
        <v>28</v>
      </c>
      <c r="S947">
        <v>1</v>
      </c>
      <c r="T947">
        <v>0</v>
      </c>
    </row>
    <row r="948" spans="1:20" x14ac:dyDescent="0.25">
      <c r="A948">
        <v>23779</v>
      </c>
      <c r="B948" s="1">
        <v>36969</v>
      </c>
      <c r="C948" s="1">
        <v>37530</v>
      </c>
      <c r="D948" t="s">
        <v>27</v>
      </c>
      <c r="E948" t="s">
        <v>28</v>
      </c>
      <c r="F948" s="10">
        <v>1300</v>
      </c>
      <c r="G948" s="10">
        <v>1276.3</v>
      </c>
      <c r="H948">
        <v>4.5069999999999997</v>
      </c>
      <c r="I948" s="11">
        <v>2.91</v>
      </c>
      <c r="K948" s="9">
        <f t="shared" si="42"/>
        <v>3783</v>
      </c>
      <c r="L948" s="12">
        <f t="shared" si="43"/>
        <v>-2076.0999999999995</v>
      </c>
      <c r="M948" s="12">
        <f t="shared" si="44"/>
        <v>-2038.2510999999993</v>
      </c>
      <c r="N948" t="s">
        <v>29</v>
      </c>
      <c r="O948" t="s">
        <v>38</v>
      </c>
      <c r="P948" t="s">
        <v>12</v>
      </c>
      <c r="Q948" t="s">
        <v>27</v>
      </c>
      <c r="R948" t="s">
        <v>28</v>
      </c>
      <c r="S948">
        <v>1</v>
      </c>
      <c r="T948">
        <v>0</v>
      </c>
    </row>
    <row r="949" spans="1:20" x14ac:dyDescent="0.25">
      <c r="A949">
        <v>23781</v>
      </c>
      <c r="B949" s="1">
        <v>36969</v>
      </c>
      <c r="C949" s="1">
        <v>37530</v>
      </c>
      <c r="D949" t="s">
        <v>27</v>
      </c>
      <c r="E949" t="s">
        <v>28</v>
      </c>
      <c r="F949" s="10">
        <v>10700</v>
      </c>
      <c r="G949" s="10">
        <v>10504.92</v>
      </c>
      <c r="H949">
        <v>4.5069999999999997</v>
      </c>
      <c r="I949" s="11">
        <v>2.91</v>
      </c>
      <c r="K949" s="9">
        <f t="shared" si="42"/>
        <v>31137</v>
      </c>
      <c r="L949" s="12">
        <f t="shared" si="43"/>
        <v>-17087.899999999994</v>
      </c>
      <c r="M949" s="12">
        <f t="shared" si="44"/>
        <v>-16776.357239999994</v>
      </c>
      <c r="N949" t="s">
        <v>29</v>
      </c>
      <c r="O949" t="s">
        <v>38</v>
      </c>
      <c r="P949" t="s">
        <v>12</v>
      </c>
      <c r="Q949" t="s">
        <v>27</v>
      </c>
      <c r="R949" t="s">
        <v>28</v>
      </c>
      <c r="S949">
        <v>1</v>
      </c>
      <c r="T949">
        <v>0</v>
      </c>
    </row>
    <row r="950" spans="1:20" x14ac:dyDescent="0.25">
      <c r="A950">
        <v>23783</v>
      </c>
      <c r="B950" s="1">
        <v>36969</v>
      </c>
      <c r="C950" s="1">
        <v>37530</v>
      </c>
      <c r="D950" t="s">
        <v>27</v>
      </c>
      <c r="E950" t="s">
        <v>28</v>
      </c>
      <c r="F950" s="10">
        <v>4000</v>
      </c>
      <c r="G950" s="10">
        <v>3927.07</v>
      </c>
      <c r="H950">
        <v>4.5069999999999997</v>
      </c>
      <c r="I950" s="11">
        <v>2.91</v>
      </c>
      <c r="K950" s="9">
        <f t="shared" si="42"/>
        <v>11640</v>
      </c>
      <c r="L950" s="12">
        <f t="shared" si="43"/>
        <v>-6387.9999999999982</v>
      </c>
      <c r="M950" s="12">
        <f t="shared" si="44"/>
        <v>-6271.530789999998</v>
      </c>
      <c r="N950" t="s">
        <v>29</v>
      </c>
      <c r="O950" t="s">
        <v>38</v>
      </c>
      <c r="P950" t="s">
        <v>12</v>
      </c>
      <c r="Q950" t="s">
        <v>27</v>
      </c>
      <c r="R950" t="s">
        <v>28</v>
      </c>
      <c r="S950">
        <v>1</v>
      </c>
      <c r="T950">
        <v>0</v>
      </c>
    </row>
    <row r="951" spans="1:20" x14ac:dyDescent="0.25">
      <c r="A951">
        <v>23799</v>
      </c>
      <c r="B951" s="1">
        <v>36969</v>
      </c>
      <c r="C951" s="1">
        <v>37530</v>
      </c>
      <c r="D951" t="s">
        <v>27</v>
      </c>
      <c r="E951" t="s">
        <v>28</v>
      </c>
      <c r="F951" s="10">
        <v>22236</v>
      </c>
      <c r="G951" s="10">
        <v>21830.6</v>
      </c>
      <c r="H951">
        <v>4.5910000000000002</v>
      </c>
      <c r="I951" s="11">
        <v>2.91</v>
      </c>
      <c r="K951" s="9">
        <f t="shared" si="42"/>
        <v>64706.76</v>
      </c>
      <c r="L951" s="12">
        <f t="shared" si="43"/>
        <v>-37378.716</v>
      </c>
      <c r="M951" s="12">
        <f t="shared" si="44"/>
        <v>-36697.238599999997</v>
      </c>
      <c r="N951" t="s">
        <v>29</v>
      </c>
      <c r="O951" t="s">
        <v>38</v>
      </c>
      <c r="P951" t="s">
        <v>12</v>
      </c>
      <c r="Q951" t="s">
        <v>27</v>
      </c>
      <c r="R951" t="s">
        <v>28</v>
      </c>
      <c r="S951">
        <v>1</v>
      </c>
      <c r="T951">
        <v>0</v>
      </c>
    </row>
    <row r="952" spans="1:20" x14ac:dyDescent="0.25">
      <c r="A952">
        <v>23919</v>
      </c>
      <c r="B952" s="1">
        <v>36980</v>
      </c>
      <c r="C952" s="1">
        <v>37530</v>
      </c>
      <c r="D952" t="s">
        <v>27</v>
      </c>
      <c r="E952" t="s">
        <v>28</v>
      </c>
      <c r="F952" s="10">
        <v>4755</v>
      </c>
      <c r="G952" s="10">
        <v>4668.3100000000004</v>
      </c>
      <c r="H952">
        <v>4.6040000000000001</v>
      </c>
      <c r="I952" s="11">
        <v>2.91</v>
      </c>
      <c r="K952" s="9">
        <f t="shared" si="42"/>
        <v>13837.050000000001</v>
      </c>
      <c r="L952" s="12">
        <f t="shared" si="43"/>
        <v>-8054.9699999999993</v>
      </c>
      <c r="M952" s="12">
        <f t="shared" si="44"/>
        <v>-7908.1171400000003</v>
      </c>
      <c r="N952" t="s">
        <v>29</v>
      </c>
      <c r="O952" t="s">
        <v>38</v>
      </c>
      <c r="P952" t="s">
        <v>12</v>
      </c>
      <c r="Q952" t="s">
        <v>27</v>
      </c>
      <c r="R952" t="s">
        <v>28</v>
      </c>
      <c r="S952">
        <v>1</v>
      </c>
      <c r="T952">
        <v>0</v>
      </c>
    </row>
    <row r="953" spans="1:20" x14ac:dyDescent="0.25">
      <c r="A953">
        <v>24140</v>
      </c>
      <c r="B953" s="1">
        <v>36992</v>
      </c>
      <c r="C953" s="1">
        <v>37530</v>
      </c>
      <c r="D953" t="s">
        <v>27</v>
      </c>
      <c r="E953" t="s">
        <v>28</v>
      </c>
      <c r="F953" s="10">
        <v>24600</v>
      </c>
      <c r="G953" s="10">
        <v>24151.5</v>
      </c>
      <c r="H953">
        <v>4.66</v>
      </c>
      <c r="I953" s="11">
        <v>2.91</v>
      </c>
      <c r="K953" s="9">
        <f t="shared" si="42"/>
        <v>71586</v>
      </c>
      <c r="L953" s="12">
        <f t="shared" si="43"/>
        <v>-43050</v>
      </c>
      <c r="M953" s="12">
        <f t="shared" si="44"/>
        <v>-42265.125</v>
      </c>
      <c r="N953" t="s">
        <v>29</v>
      </c>
      <c r="O953" t="s">
        <v>38</v>
      </c>
      <c r="P953" t="s">
        <v>12</v>
      </c>
      <c r="Q953" t="s">
        <v>27</v>
      </c>
      <c r="R953" t="s">
        <v>28</v>
      </c>
      <c r="S953">
        <v>1</v>
      </c>
      <c r="T953">
        <v>0</v>
      </c>
    </row>
    <row r="954" spans="1:20" x14ac:dyDescent="0.25">
      <c r="A954">
        <v>24193</v>
      </c>
      <c r="B954" s="1">
        <v>36998</v>
      </c>
      <c r="C954" s="1">
        <v>37530</v>
      </c>
      <c r="D954" t="s">
        <v>27</v>
      </c>
      <c r="E954" t="s">
        <v>28</v>
      </c>
      <c r="F954" s="10">
        <v>38788</v>
      </c>
      <c r="G954" s="10">
        <v>38080.839999999997</v>
      </c>
      <c r="H954">
        <v>4.7560000000000002</v>
      </c>
      <c r="I954" s="11">
        <v>2.91</v>
      </c>
      <c r="K954" s="9">
        <f t="shared" si="42"/>
        <v>112873.08</v>
      </c>
      <c r="L954" s="12">
        <f t="shared" si="43"/>
        <v>-71602.648000000001</v>
      </c>
      <c r="M954" s="12">
        <f t="shared" si="44"/>
        <v>-70297.230639999994</v>
      </c>
      <c r="N954" t="s">
        <v>29</v>
      </c>
      <c r="O954" t="s">
        <v>38</v>
      </c>
      <c r="P954" t="s">
        <v>12</v>
      </c>
      <c r="Q954" t="s">
        <v>27</v>
      </c>
      <c r="R954" t="s">
        <v>28</v>
      </c>
      <c r="S954">
        <v>1</v>
      </c>
      <c r="T954">
        <v>0</v>
      </c>
    </row>
    <row r="955" spans="1:20" x14ac:dyDescent="0.25">
      <c r="A955">
        <v>24224</v>
      </c>
      <c r="B955" s="1">
        <v>36999</v>
      </c>
      <c r="C955" s="1">
        <v>37530</v>
      </c>
      <c r="D955" t="s">
        <v>27</v>
      </c>
      <c r="E955" t="s">
        <v>28</v>
      </c>
      <c r="F955" s="10">
        <v>31225</v>
      </c>
      <c r="G955" s="10">
        <v>30655.72</v>
      </c>
      <c r="H955">
        <v>4.6360000000000001</v>
      </c>
      <c r="I955" s="11">
        <v>2.91</v>
      </c>
      <c r="K955" s="9">
        <f t="shared" si="42"/>
        <v>90864.75</v>
      </c>
      <c r="L955" s="12">
        <f t="shared" si="43"/>
        <v>-53894.35</v>
      </c>
      <c r="M955" s="12">
        <f t="shared" si="44"/>
        <v>-52911.772720000001</v>
      </c>
      <c r="N955" t="s">
        <v>29</v>
      </c>
      <c r="O955" t="s">
        <v>38</v>
      </c>
      <c r="P955" t="s">
        <v>12</v>
      </c>
      <c r="Q955" t="s">
        <v>27</v>
      </c>
      <c r="R955" t="s">
        <v>28</v>
      </c>
      <c r="S955">
        <v>1</v>
      </c>
      <c r="T955">
        <v>0</v>
      </c>
    </row>
    <row r="956" spans="1:20" x14ac:dyDescent="0.25">
      <c r="A956">
        <v>24448</v>
      </c>
      <c r="B956" s="1">
        <v>37007</v>
      </c>
      <c r="C956" s="1">
        <v>37530</v>
      </c>
      <c r="D956" t="s">
        <v>27</v>
      </c>
      <c r="E956" t="s">
        <v>28</v>
      </c>
      <c r="F956" s="10">
        <v>34000</v>
      </c>
      <c r="G956" s="10">
        <v>33380.129999999997</v>
      </c>
      <c r="H956">
        <v>4.66</v>
      </c>
      <c r="I956" s="11">
        <v>2.91</v>
      </c>
      <c r="K956" s="9">
        <f t="shared" si="42"/>
        <v>98940</v>
      </c>
      <c r="L956" s="12">
        <f t="shared" si="43"/>
        <v>-59500</v>
      </c>
      <c r="M956" s="12">
        <f t="shared" si="44"/>
        <v>-58415.227499999994</v>
      </c>
      <c r="N956" t="s">
        <v>29</v>
      </c>
      <c r="O956" t="s">
        <v>38</v>
      </c>
      <c r="P956" t="s">
        <v>12</v>
      </c>
      <c r="Q956" t="s">
        <v>27</v>
      </c>
      <c r="R956" t="s">
        <v>28</v>
      </c>
      <c r="S956">
        <v>1</v>
      </c>
      <c r="T956">
        <v>0</v>
      </c>
    </row>
    <row r="957" spans="1:20" x14ac:dyDescent="0.25">
      <c r="A957">
        <v>24454</v>
      </c>
      <c r="B957" s="1">
        <v>37007</v>
      </c>
      <c r="C957" s="1">
        <v>37530</v>
      </c>
      <c r="D957" t="s">
        <v>27</v>
      </c>
      <c r="E957" t="s">
        <v>28</v>
      </c>
      <c r="F957" s="10">
        <v>234</v>
      </c>
      <c r="G957" s="10">
        <v>229.73</v>
      </c>
      <c r="H957">
        <v>4.5880000000000001</v>
      </c>
      <c r="I957" s="11">
        <v>2.91</v>
      </c>
      <c r="K957" s="9">
        <f t="shared" si="42"/>
        <v>680.94</v>
      </c>
      <c r="L957" s="12">
        <f t="shared" si="43"/>
        <v>-392.65199999999999</v>
      </c>
      <c r="M957" s="12">
        <f t="shared" si="44"/>
        <v>-385.48693999999995</v>
      </c>
      <c r="N957" t="s">
        <v>29</v>
      </c>
      <c r="O957" t="s">
        <v>38</v>
      </c>
      <c r="P957" t="s">
        <v>12</v>
      </c>
      <c r="Q957" t="s">
        <v>27</v>
      </c>
      <c r="R957" t="s">
        <v>28</v>
      </c>
      <c r="S957">
        <v>1</v>
      </c>
      <c r="T957">
        <v>0</v>
      </c>
    </row>
    <row r="958" spans="1:20" x14ac:dyDescent="0.25">
      <c r="A958">
        <v>24748</v>
      </c>
      <c r="B958" s="1">
        <v>37028</v>
      </c>
      <c r="C958" s="1">
        <v>37530</v>
      </c>
      <c r="D958" t="s">
        <v>27</v>
      </c>
      <c r="E958" t="s">
        <v>28</v>
      </c>
      <c r="F958" s="10">
        <v>58166</v>
      </c>
      <c r="G958" s="10">
        <v>57105.55</v>
      </c>
      <c r="H958">
        <v>4.3310000000000004</v>
      </c>
      <c r="I958" s="11">
        <v>2.91</v>
      </c>
      <c r="K958" s="9">
        <f t="shared" si="42"/>
        <v>169263.06</v>
      </c>
      <c r="L958" s="12">
        <f t="shared" si="43"/>
        <v>-82653.886000000013</v>
      </c>
      <c r="M958" s="12">
        <f t="shared" si="44"/>
        <v>-81146.986550000016</v>
      </c>
      <c r="N958" t="s">
        <v>29</v>
      </c>
      <c r="O958" t="s">
        <v>38</v>
      </c>
      <c r="P958" t="s">
        <v>12</v>
      </c>
      <c r="Q958" t="s">
        <v>27</v>
      </c>
      <c r="R958" t="s">
        <v>28</v>
      </c>
      <c r="S958">
        <v>1</v>
      </c>
      <c r="T958">
        <v>0</v>
      </c>
    </row>
    <row r="959" spans="1:20" x14ac:dyDescent="0.25">
      <c r="A959">
        <v>24826</v>
      </c>
      <c r="B959" s="1">
        <v>37034</v>
      </c>
      <c r="C959" s="1">
        <v>37530</v>
      </c>
      <c r="D959" t="s">
        <v>27</v>
      </c>
      <c r="E959" t="s">
        <v>28</v>
      </c>
      <c r="F959" s="10">
        <v>400000</v>
      </c>
      <c r="G959" s="10">
        <v>392707.4</v>
      </c>
      <c r="H959">
        <v>4.1900000000000004</v>
      </c>
      <c r="I959" s="11">
        <v>2.91</v>
      </c>
      <c r="K959" s="9">
        <f t="shared" si="42"/>
        <v>1164000</v>
      </c>
      <c r="L959" s="12">
        <f t="shared" si="43"/>
        <v>-512000.00000000012</v>
      </c>
      <c r="M959" s="12">
        <f t="shared" si="44"/>
        <v>-502665.47200000013</v>
      </c>
      <c r="N959" t="s">
        <v>29</v>
      </c>
      <c r="O959" t="s">
        <v>38</v>
      </c>
      <c r="P959" t="s">
        <v>12</v>
      </c>
      <c r="Q959" t="s">
        <v>27</v>
      </c>
      <c r="R959" t="s">
        <v>28</v>
      </c>
      <c r="S959">
        <v>1</v>
      </c>
      <c r="T959">
        <v>0</v>
      </c>
    </row>
    <row r="960" spans="1:20" x14ac:dyDescent="0.25">
      <c r="A960">
        <v>24869</v>
      </c>
      <c r="B960" s="1">
        <v>37035</v>
      </c>
      <c r="C960" s="1">
        <v>37530</v>
      </c>
      <c r="D960" t="s">
        <v>27</v>
      </c>
      <c r="E960" t="s">
        <v>28</v>
      </c>
      <c r="F960" s="10">
        <v>6000</v>
      </c>
      <c r="G960" s="10">
        <v>5890.61</v>
      </c>
      <c r="H960">
        <v>4.3108000000000004</v>
      </c>
      <c r="I960" s="11">
        <v>2.91</v>
      </c>
      <c r="K960" s="9">
        <f t="shared" si="42"/>
        <v>17460</v>
      </c>
      <c r="L960" s="12">
        <f t="shared" si="43"/>
        <v>-8404.8000000000011</v>
      </c>
      <c r="M960" s="12">
        <f t="shared" si="44"/>
        <v>-8251.5664880000004</v>
      </c>
      <c r="N960" t="s">
        <v>29</v>
      </c>
      <c r="O960" t="s">
        <v>38</v>
      </c>
      <c r="P960" t="s">
        <v>12</v>
      </c>
      <c r="Q960" t="s">
        <v>27</v>
      </c>
      <c r="R960" t="s">
        <v>28</v>
      </c>
      <c r="S960">
        <v>1</v>
      </c>
      <c r="T960">
        <v>0</v>
      </c>
    </row>
    <row r="961" spans="1:20" x14ac:dyDescent="0.25">
      <c r="A961">
        <v>24870</v>
      </c>
      <c r="B961" s="1">
        <v>37035</v>
      </c>
      <c r="C961" s="1">
        <v>37530</v>
      </c>
      <c r="D961" t="s">
        <v>27</v>
      </c>
      <c r="E961" t="s">
        <v>28</v>
      </c>
      <c r="F961" s="10">
        <v>8714</v>
      </c>
      <c r="G961" s="10">
        <v>8555.1299999999992</v>
      </c>
      <c r="H961">
        <v>4.3108000000000004</v>
      </c>
      <c r="I961" s="11">
        <v>2.91</v>
      </c>
      <c r="K961" s="9">
        <f t="shared" si="42"/>
        <v>25357.74</v>
      </c>
      <c r="L961" s="12">
        <f t="shared" si="43"/>
        <v>-12206.571200000002</v>
      </c>
      <c r="M961" s="12">
        <f t="shared" si="44"/>
        <v>-11984.026104</v>
      </c>
      <c r="N961" t="s">
        <v>29</v>
      </c>
      <c r="O961" t="s">
        <v>38</v>
      </c>
      <c r="P961" t="s">
        <v>12</v>
      </c>
      <c r="Q961" t="s">
        <v>27</v>
      </c>
      <c r="R961" t="s">
        <v>28</v>
      </c>
      <c r="S961">
        <v>1</v>
      </c>
      <c r="T961">
        <v>0</v>
      </c>
    </row>
    <row r="962" spans="1:20" x14ac:dyDescent="0.25">
      <c r="A962">
        <v>25038</v>
      </c>
      <c r="B962" s="1">
        <v>37046</v>
      </c>
      <c r="C962" s="1">
        <v>37530</v>
      </c>
      <c r="D962" t="s">
        <v>27</v>
      </c>
      <c r="E962" t="s">
        <v>28</v>
      </c>
      <c r="F962" s="10">
        <v>16431</v>
      </c>
      <c r="G962" s="10">
        <v>16131.44</v>
      </c>
      <c r="H962">
        <v>4.0490000000000004</v>
      </c>
      <c r="I962" s="11">
        <v>2.91</v>
      </c>
      <c r="K962" s="9">
        <f t="shared" ref="K962:K1025" si="45">F962*I962</f>
        <v>47814.21</v>
      </c>
      <c r="L962" s="12">
        <f t="shared" ref="L962:L1025" si="46">(+I962-H962)*F962</f>
        <v>-18714.909000000003</v>
      </c>
      <c r="M962" s="12">
        <f t="shared" ref="M962:M1025" si="47">(+I962-H962)*G962</f>
        <v>-18373.710160000006</v>
      </c>
      <c r="N962" t="s">
        <v>29</v>
      </c>
      <c r="O962" t="s">
        <v>38</v>
      </c>
      <c r="P962" t="s">
        <v>12</v>
      </c>
      <c r="Q962" t="s">
        <v>27</v>
      </c>
      <c r="R962" t="s">
        <v>28</v>
      </c>
      <c r="S962">
        <v>1</v>
      </c>
      <c r="T962">
        <v>0</v>
      </c>
    </row>
    <row r="963" spans="1:20" x14ac:dyDescent="0.25">
      <c r="A963">
        <v>25059</v>
      </c>
      <c r="B963" s="1">
        <v>37048</v>
      </c>
      <c r="C963" s="1">
        <v>37530</v>
      </c>
      <c r="D963" t="s">
        <v>27</v>
      </c>
      <c r="E963" t="s">
        <v>28</v>
      </c>
      <c r="F963" s="10">
        <v>48598</v>
      </c>
      <c r="G963" s="10">
        <v>47711.99</v>
      </c>
      <c r="H963">
        <v>4.3029999999999999</v>
      </c>
      <c r="I963" s="11">
        <v>2.91</v>
      </c>
      <c r="K963" s="9">
        <f t="shared" si="45"/>
        <v>141420.18</v>
      </c>
      <c r="L963" s="12">
        <f t="shared" si="46"/>
        <v>-67697.013999999996</v>
      </c>
      <c r="M963" s="12">
        <f t="shared" si="47"/>
        <v>-66462.802069999991</v>
      </c>
      <c r="N963" t="s">
        <v>29</v>
      </c>
      <c r="O963" t="s">
        <v>38</v>
      </c>
      <c r="P963" t="s">
        <v>12</v>
      </c>
      <c r="Q963" t="s">
        <v>27</v>
      </c>
      <c r="R963" t="s">
        <v>28</v>
      </c>
      <c r="S963">
        <v>1</v>
      </c>
      <c r="T963">
        <v>0</v>
      </c>
    </row>
    <row r="964" spans="1:20" x14ac:dyDescent="0.25">
      <c r="A964">
        <v>25068</v>
      </c>
      <c r="B964" s="1">
        <v>37048</v>
      </c>
      <c r="C964" s="1">
        <v>37530</v>
      </c>
      <c r="D964" t="s">
        <v>27</v>
      </c>
      <c r="E964" t="s">
        <v>28</v>
      </c>
      <c r="F964" s="10">
        <v>21386</v>
      </c>
      <c r="G964" s="10">
        <v>20996.1</v>
      </c>
      <c r="H964">
        <v>4.0549999999999997</v>
      </c>
      <c r="I964" s="11">
        <v>2.91</v>
      </c>
      <c r="K964" s="9">
        <f t="shared" si="45"/>
        <v>62233.26</v>
      </c>
      <c r="L964" s="12">
        <f t="shared" si="46"/>
        <v>-24486.96999999999</v>
      </c>
      <c r="M964" s="12">
        <f t="shared" si="47"/>
        <v>-24040.534499999991</v>
      </c>
      <c r="N964" t="s">
        <v>29</v>
      </c>
      <c r="O964" t="s">
        <v>38</v>
      </c>
      <c r="P964" t="s">
        <v>12</v>
      </c>
      <c r="Q964" t="s">
        <v>27</v>
      </c>
      <c r="R964" t="s">
        <v>28</v>
      </c>
      <c r="S964">
        <v>1</v>
      </c>
      <c r="T964">
        <v>0</v>
      </c>
    </row>
    <row r="965" spans="1:20" x14ac:dyDescent="0.25">
      <c r="A965">
        <v>25071</v>
      </c>
      <c r="B965" s="1">
        <v>37048</v>
      </c>
      <c r="C965" s="1">
        <v>37530</v>
      </c>
      <c r="D965" t="s">
        <v>27</v>
      </c>
      <c r="E965" t="s">
        <v>28</v>
      </c>
      <c r="F965" s="10">
        <v>19289</v>
      </c>
      <c r="G965" s="10">
        <v>18937.330000000002</v>
      </c>
      <c r="H965">
        <v>4.5890000000000004</v>
      </c>
      <c r="I965" s="11">
        <v>2.91</v>
      </c>
      <c r="K965" s="9">
        <f t="shared" si="45"/>
        <v>56130.990000000005</v>
      </c>
      <c r="L965" s="12">
        <f t="shared" si="46"/>
        <v>-32386.231000000003</v>
      </c>
      <c r="M965" s="12">
        <f t="shared" si="47"/>
        <v>-31795.777070000007</v>
      </c>
      <c r="N965" t="s">
        <v>29</v>
      </c>
      <c r="O965" t="s">
        <v>38</v>
      </c>
      <c r="P965" t="s">
        <v>12</v>
      </c>
      <c r="Q965" t="s">
        <v>27</v>
      </c>
      <c r="R965" t="s">
        <v>28</v>
      </c>
      <c r="S965">
        <v>1</v>
      </c>
      <c r="T965">
        <v>0</v>
      </c>
    </row>
    <row r="966" spans="1:20" x14ac:dyDescent="0.25">
      <c r="A966">
        <v>25181</v>
      </c>
      <c r="B966" s="1">
        <v>37055</v>
      </c>
      <c r="C966" s="1">
        <v>37530</v>
      </c>
      <c r="D966" t="s">
        <v>27</v>
      </c>
      <c r="E966" t="s">
        <v>28</v>
      </c>
      <c r="F966" s="10">
        <v>26500</v>
      </c>
      <c r="G966" s="10">
        <v>26016.87</v>
      </c>
      <c r="H966">
        <v>4.1639999999999997</v>
      </c>
      <c r="I966" s="11">
        <v>2.91</v>
      </c>
      <c r="K966" s="9">
        <f t="shared" si="45"/>
        <v>77115</v>
      </c>
      <c r="L966" s="12">
        <f t="shared" si="46"/>
        <v>-33230.999999999985</v>
      </c>
      <c r="M966" s="12">
        <f t="shared" si="47"/>
        <v>-32625.154979999988</v>
      </c>
      <c r="N966" t="s">
        <v>29</v>
      </c>
      <c r="O966" t="s">
        <v>38</v>
      </c>
      <c r="P966" t="s">
        <v>12</v>
      </c>
      <c r="Q966" t="s">
        <v>27</v>
      </c>
      <c r="R966" t="s">
        <v>28</v>
      </c>
      <c r="S966">
        <v>1</v>
      </c>
      <c r="T966">
        <v>0</v>
      </c>
    </row>
    <row r="967" spans="1:20" x14ac:dyDescent="0.25">
      <c r="A967">
        <v>25182</v>
      </c>
      <c r="B967" s="1">
        <v>37055</v>
      </c>
      <c r="C967" s="1">
        <v>37530</v>
      </c>
      <c r="D967" t="s">
        <v>27</v>
      </c>
      <c r="E967" t="s">
        <v>28</v>
      </c>
      <c r="F967" s="10">
        <v>32766</v>
      </c>
      <c r="G967" s="10">
        <v>32168.63</v>
      </c>
      <c r="H967">
        <v>4.1639999999999997</v>
      </c>
      <c r="I967" s="11">
        <v>2.91</v>
      </c>
      <c r="K967" s="9">
        <f t="shared" si="45"/>
        <v>95349.06</v>
      </c>
      <c r="L967" s="12">
        <f t="shared" si="46"/>
        <v>-41088.563999999984</v>
      </c>
      <c r="M967" s="12">
        <f t="shared" si="47"/>
        <v>-40339.462019999984</v>
      </c>
      <c r="N967" t="s">
        <v>29</v>
      </c>
      <c r="O967" t="s">
        <v>38</v>
      </c>
      <c r="P967" t="s">
        <v>12</v>
      </c>
      <c r="Q967" t="s">
        <v>27</v>
      </c>
      <c r="R967" t="s">
        <v>28</v>
      </c>
      <c r="S967">
        <v>1</v>
      </c>
      <c r="T967">
        <v>0</v>
      </c>
    </row>
    <row r="968" spans="1:20" x14ac:dyDescent="0.25">
      <c r="A968">
        <v>26646</v>
      </c>
      <c r="B968" s="1">
        <v>37081</v>
      </c>
      <c r="C968" s="1">
        <v>37530</v>
      </c>
      <c r="D968" t="s">
        <v>27</v>
      </c>
      <c r="E968" t="s">
        <v>28</v>
      </c>
      <c r="F968" s="10">
        <v>33153</v>
      </c>
      <c r="G968" s="10">
        <v>32548.57</v>
      </c>
      <c r="H968">
        <v>3.786</v>
      </c>
      <c r="I968" s="11">
        <v>2.91</v>
      </c>
      <c r="K968" s="9">
        <f t="shared" si="45"/>
        <v>96475.23000000001</v>
      </c>
      <c r="L968" s="12">
        <f t="shared" si="46"/>
        <v>-29042.027999999995</v>
      </c>
      <c r="M968" s="12">
        <f t="shared" si="47"/>
        <v>-28512.547319999998</v>
      </c>
      <c r="N968" t="s">
        <v>29</v>
      </c>
      <c r="O968" t="s">
        <v>38</v>
      </c>
      <c r="P968" t="s">
        <v>12</v>
      </c>
      <c r="Q968" t="s">
        <v>27</v>
      </c>
      <c r="R968" t="s">
        <v>28</v>
      </c>
      <c r="S968">
        <v>1</v>
      </c>
      <c r="T968">
        <v>0</v>
      </c>
    </row>
    <row r="969" spans="1:20" x14ac:dyDescent="0.25">
      <c r="A969">
        <v>26703</v>
      </c>
      <c r="B969" s="1">
        <v>37085</v>
      </c>
      <c r="C969" s="1">
        <v>37530</v>
      </c>
      <c r="D969" t="s">
        <v>27</v>
      </c>
      <c r="E969" t="s">
        <v>28</v>
      </c>
      <c r="F969" s="10">
        <v>70000</v>
      </c>
      <c r="G969" s="10">
        <v>68723.789999999994</v>
      </c>
      <c r="H969">
        <v>3.75</v>
      </c>
      <c r="I969" s="11">
        <v>2.91</v>
      </c>
      <c r="K969" s="9">
        <f t="shared" si="45"/>
        <v>203700</v>
      </c>
      <c r="L969" s="12">
        <f t="shared" si="46"/>
        <v>-58799.999999999993</v>
      </c>
      <c r="M969" s="12">
        <f t="shared" si="47"/>
        <v>-57727.983599999985</v>
      </c>
      <c r="N969" t="s">
        <v>29</v>
      </c>
      <c r="O969" t="s">
        <v>38</v>
      </c>
      <c r="P969" t="s">
        <v>12</v>
      </c>
      <c r="Q969" t="s">
        <v>27</v>
      </c>
      <c r="R969" t="s">
        <v>28</v>
      </c>
      <c r="S969">
        <v>1</v>
      </c>
      <c r="T969">
        <v>0</v>
      </c>
    </row>
    <row r="970" spans="1:20" x14ac:dyDescent="0.25">
      <c r="A970">
        <v>26849</v>
      </c>
      <c r="B970" s="1">
        <v>37098</v>
      </c>
      <c r="C970" s="1">
        <v>37530</v>
      </c>
      <c r="D970" t="s">
        <v>27</v>
      </c>
      <c r="E970" t="s">
        <v>28</v>
      </c>
      <c r="F970" s="10">
        <v>23507</v>
      </c>
      <c r="G970" s="10">
        <v>23078.43</v>
      </c>
      <c r="H970">
        <v>3.7250000000000001</v>
      </c>
      <c r="I970" s="11">
        <v>2.91</v>
      </c>
      <c r="K970" s="9">
        <f t="shared" si="45"/>
        <v>68405.37000000001</v>
      </c>
      <c r="L970" s="12">
        <f t="shared" si="46"/>
        <v>-19158.204999999998</v>
      </c>
      <c r="M970" s="12">
        <f t="shared" si="47"/>
        <v>-18808.920449999998</v>
      </c>
      <c r="N970" t="s">
        <v>29</v>
      </c>
      <c r="O970" t="s">
        <v>38</v>
      </c>
      <c r="P970" t="s">
        <v>12</v>
      </c>
      <c r="Q970" t="s">
        <v>27</v>
      </c>
      <c r="R970" t="s">
        <v>28</v>
      </c>
      <c r="S970">
        <v>1</v>
      </c>
      <c r="T970">
        <v>0</v>
      </c>
    </row>
    <row r="971" spans="1:20" x14ac:dyDescent="0.25">
      <c r="A971">
        <v>26851</v>
      </c>
      <c r="B971" s="1">
        <v>37099</v>
      </c>
      <c r="C971" s="1">
        <v>37530</v>
      </c>
      <c r="D971" t="s">
        <v>27</v>
      </c>
      <c r="E971" t="s">
        <v>28</v>
      </c>
      <c r="F971" s="10">
        <v>55705</v>
      </c>
      <c r="G971" s="10">
        <v>54689.41</v>
      </c>
      <c r="H971">
        <v>3.665</v>
      </c>
      <c r="I971" s="11">
        <v>2.91</v>
      </c>
      <c r="K971" s="9">
        <f t="shared" si="45"/>
        <v>162101.55000000002</v>
      </c>
      <c r="L971" s="12">
        <f t="shared" si="46"/>
        <v>-42057.274999999994</v>
      </c>
      <c r="M971" s="12">
        <f t="shared" si="47"/>
        <v>-41290.504549999998</v>
      </c>
      <c r="N971" t="s">
        <v>29</v>
      </c>
      <c r="O971" t="s">
        <v>38</v>
      </c>
      <c r="P971" t="s">
        <v>12</v>
      </c>
      <c r="Q971" t="s">
        <v>27</v>
      </c>
      <c r="R971" t="s">
        <v>28</v>
      </c>
      <c r="S971">
        <v>1</v>
      </c>
      <c r="T971">
        <v>0</v>
      </c>
    </row>
    <row r="972" spans="1:20" x14ac:dyDescent="0.25">
      <c r="A972">
        <v>27127</v>
      </c>
      <c r="B972" s="1">
        <v>37118</v>
      </c>
      <c r="C972" s="1">
        <v>37530</v>
      </c>
      <c r="D972" t="s">
        <v>27</v>
      </c>
      <c r="E972" t="s">
        <v>28</v>
      </c>
      <c r="F972" s="10">
        <v>103000</v>
      </c>
      <c r="G972" s="10">
        <v>101122.15</v>
      </c>
      <c r="H972">
        <v>3.6520000000000001</v>
      </c>
      <c r="I972" s="11">
        <v>2.91</v>
      </c>
      <c r="K972" s="9">
        <f t="shared" si="45"/>
        <v>299730</v>
      </c>
      <c r="L972" s="12">
        <f t="shared" si="46"/>
        <v>-76426</v>
      </c>
      <c r="M972" s="12">
        <f t="shared" si="47"/>
        <v>-75032.635299999994</v>
      </c>
      <c r="N972" t="s">
        <v>29</v>
      </c>
      <c r="O972" t="s">
        <v>38</v>
      </c>
      <c r="P972" t="s">
        <v>12</v>
      </c>
      <c r="Q972" t="s">
        <v>27</v>
      </c>
      <c r="R972" t="s">
        <v>28</v>
      </c>
      <c r="S972">
        <v>1</v>
      </c>
      <c r="T972">
        <v>0</v>
      </c>
    </row>
    <row r="973" spans="1:20" x14ac:dyDescent="0.25">
      <c r="A973">
        <v>27131</v>
      </c>
      <c r="B973" s="1">
        <v>37118</v>
      </c>
      <c r="C973" s="1">
        <v>37530</v>
      </c>
      <c r="D973" t="s">
        <v>27</v>
      </c>
      <c r="E973" t="s">
        <v>28</v>
      </c>
      <c r="F973" s="10">
        <v>8680</v>
      </c>
      <c r="G973" s="10">
        <v>8521.75</v>
      </c>
      <c r="H973">
        <v>3.6520000000000001</v>
      </c>
      <c r="I973" s="11">
        <v>2.91</v>
      </c>
      <c r="K973" s="9">
        <f t="shared" si="45"/>
        <v>25258.800000000003</v>
      </c>
      <c r="L973" s="12">
        <f t="shared" si="46"/>
        <v>-6440.5599999999995</v>
      </c>
      <c r="M973" s="12">
        <f t="shared" si="47"/>
        <v>-6323.1385</v>
      </c>
      <c r="N973" t="s">
        <v>29</v>
      </c>
      <c r="O973" t="s">
        <v>38</v>
      </c>
      <c r="P973" t="s">
        <v>12</v>
      </c>
      <c r="Q973" t="s">
        <v>27</v>
      </c>
      <c r="R973" t="s">
        <v>28</v>
      </c>
      <c r="S973">
        <v>1</v>
      </c>
      <c r="T973">
        <v>0</v>
      </c>
    </row>
    <row r="974" spans="1:20" x14ac:dyDescent="0.25">
      <c r="A974">
        <v>28058</v>
      </c>
      <c r="B974" s="1">
        <v>37144</v>
      </c>
      <c r="C974" s="1">
        <v>37530</v>
      </c>
      <c r="D974" t="s">
        <v>27</v>
      </c>
      <c r="E974" t="s">
        <v>28</v>
      </c>
      <c r="F974" s="10">
        <v>54398</v>
      </c>
      <c r="G974" s="10">
        <v>53406.239999999998</v>
      </c>
      <c r="H974">
        <v>3.7301000000000002</v>
      </c>
      <c r="I974" s="11">
        <v>2.91</v>
      </c>
      <c r="K974" s="9">
        <f t="shared" si="45"/>
        <v>158298.18000000002</v>
      </c>
      <c r="L974" s="12">
        <f t="shared" si="46"/>
        <v>-44611.799800000001</v>
      </c>
      <c r="M974" s="12">
        <f t="shared" si="47"/>
        <v>-43798.457424</v>
      </c>
      <c r="N974" t="s">
        <v>29</v>
      </c>
      <c r="O974" t="s">
        <v>38</v>
      </c>
      <c r="P974" t="s">
        <v>12</v>
      </c>
      <c r="Q974" t="s">
        <v>27</v>
      </c>
      <c r="R974" t="s">
        <v>28</v>
      </c>
      <c r="S974">
        <v>1</v>
      </c>
      <c r="T974">
        <v>0</v>
      </c>
    </row>
    <row r="975" spans="1:20" x14ac:dyDescent="0.25">
      <c r="A975">
        <v>28094</v>
      </c>
      <c r="B975" s="1">
        <v>37152</v>
      </c>
      <c r="C975" s="1">
        <v>37530</v>
      </c>
      <c r="D975" t="s">
        <v>27</v>
      </c>
      <c r="E975" t="s">
        <v>28</v>
      </c>
      <c r="F975" s="10">
        <v>6500</v>
      </c>
      <c r="G975" s="10">
        <v>6381.5</v>
      </c>
      <c r="H975">
        <v>3.62</v>
      </c>
      <c r="I975" s="11">
        <v>2.91</v>
      </c>
      <c r="K975" s="9">
        <f t="shared" si="45"/>
        <v>18915</v>
      </c>
      <c r="L975" s="12">
        <f t="shared" si="46"/>
        <v>-4615</v>
      </c>
      <c r="M975" s="12">
        <f t="shared" si="47"/>
        <v>-4530.8649999999998</v>
      </c>
      <c r="N975" t="s">
        <v>29</v>
      </c>
      <c r="O975" t="s">
        <v>38</v>
      </c>
      <c r="P975" t="s">
        <v>12</v>
      </c>
      <c r="Q975" t="s">
        <v>27</v>
      </c>
      <c r="R975" t="s">
        <v>28</v>
      </c>
      <c r="S975">
        <v>1</v>
      </c>
      <c r="T975">
        <v>0</v>
      </c>
    </row>
    <row r="976" spans="1:20" x14ac:dyDescent="0.25">
      <c r="A976">
        <v>28096</v>
      </c>
      <c r="B976" s="1">
        <v>37152</v>
      </c>
      <c r="C976" s="1">
        <v>37530</v>
      </c>
      <c r="D976" t="s">
        <v>27</v>
      </c>
      <c r="E976" t="s">
        <v>28</v>
      </c>
      <c r="F976" s="10">
        <v>3500</v>
      </c>
      <c r="G976" s="10">
        <v>3436.19</v>
      </c>
      <c r="H976">
        <v>3.62</v>
      </c>
      <c r="I976" s="11">
        <v>2.91</v>
      </c>
      <c r="K976" s="9">
        <f t="shared" si="45"/>
        <v>10185</v>
      </c>
      <c r="L976" s="12">
        <f t="shared" si="46"/>
        <v>-2485</v>
      </c>
      <c r="M976" s="12">
        <f t="shared" si="47"/>
        <v>-2439.6949</v>
      </c>
      <c r="N976" t="s">
        <v>29</v>
      </c>
      <c r="O976" t="s">
        <v>38</v>
      </c>
      <c r="P976" t="s">
        <v>12</v>
      </c>
      <c r="Q976" t="s">
        <v>27</v>
      </c>
      <c r="R976" t="s">
        <v>28</v>
      </c>
      <c r="S976">
        <v>1</v>
      </c>
      <c r="T976">
        <v>0</v>
      </c>
    </row>
    <row r="977" spans="1:20" x14ac:dyDescent="0.25">
      <c r="A977">
        <v>28097</v>
      </c>
      <c r="B977" s="1">
        <v>37152</v>
      </c>
      <c r="C977" s="1">
        <v>37530</v>
      </c>
      <c r="D977" t="s">
        <v>27</v>
      </c>
      <c r="E977" t="s">
        <v>28</v>
      </c>
      <c r="F977" s="10">
        <v>42715</v>
      </c>
      <c r="G977" s="10">
        <v>41936.239999999998</v>
      </c>
      <c r="H977">
        <v>3.62</v>
      </c>
      <c r="I977" s="11">
        <v>2.91</v>
      </c>
      <c r="K977" s="9">
        <f t="shared" si="45"/>
        <v>124300.65000000001</v>
      </c>
      <c r="L977" s="12">
        <f t="shared" si="46"/>
        <v>-30327.649999999998</v>
      </c>
      <c r="M977" s="12">
        <f t="shared" si="47"/>
        <v>-29774.730399999997</v>
      </c>
      <c r="N977" t="s">
        <v>29</v>
      </c>
      <c r="O977" t="s">
        <v>38</v>
      </c>
      <c r="P977" t="s">
        <v>12</v>
      </c>
      <c r="Q977" t="s">
        <v>27</v>
      </c>
      <c r="R977" t="s">
        <v>28</v>
      </c>
      <c r="S977">
        <v>1</v>
      </c>
      <c r="T977">
        <v>0</v>
      </c>
    </row>
    <row r="978" spans="1:20" x14ac:dyDescent="0.25">
      <c r="A978">
        <v>28112</v>
      </c>
      <c r="B978" s="1">
        <v>37152</v>
      </c>
      <c r="C978" s="1">
        <v>37530</v>
      </c>
      <c r="D978" t="s">
        <v>27</v>
      </c>
      <c r="E978" t="s">
        <v>28</v>
      </c>
      <c r="F978" s="10">
        <v>102632</v>
      </c>
      <c r="G978" s="10">
        <v>100760.86</v>
      </c>
      <c r="H978">
        <v>3.7069999999999999</v>
      </c>
      <c r="I978" s="11">
        <v>2.91</v>
      </c>
      <c r="K978" s="9">
        <f t="shared" si="45"/>
        <v>298659.12</v>
      </c>
      <c r="L978" s="12">
        <f t="shared" si="46"/>
        <v>-81797.703999999969</v>
      </c>
      <c r="M978" s="12">
        <f t="shared" si="47"/>
        <v>-80306.405419999966</v>
      </c>
      <c r="N978" t="s">
        <v>29</v>
      </c>
      <c r="O978" t="s">
        <v>38</v>
      </c>
      <c r="P978" t="s">
        <v>12</v>
      </c>
      <c r="Q978" t="s">
        <v>27</v>
      </c>
      <c r="R978" t="s">
        <v>28</v>
      </c>
      <c r="S978">
        <v>1</v>
      </c>
      <c r="T978">
        <v>0</v>
      </c>
    </row>
    <row r="979" spans="1:20" x14ac:dyDescent="0.25">
      <c r="A979">
        <v>28115</v>
      </c>
      <c r="B979" s="1">
        <v>37152</v>
      </c>
      <c r="C979" s="1">
        <v>37530</v>
      </c>
      <c r="D979" t="s">
        <v>27</v>
      </c>
      <c r="E979" t="s">
        <v>28</v>
      </c>
      <c r="F979" s="10">
        <v>54128</v>
      </c>
      <c r="G979" s="10">
        <v>53141.17</v>
      </c>
      <c r="H979">
        <v>3.7069999999999999</v>
      </c>
      <c r="I979" s="11">
        <v>2.91</v>
      </c>
      <c r="K979" s="9">
        <f t="shared" si="45"/>
        <v>157512.48000000001</v>
      </c>
      <c r="L979" s="12">
        <f t="shared" si="46"/>
        <v>-43140.015999999981</v>
      </c>
      <c r="M979" s="12">
        <f t="shared" si="47"/>
        <v>-42353.512489999986</v>
      </c>
      <c r="N979" t="s">
        <v>29</v>
      </c>
      <c r="O979" t="s">
        <v>38</v>
      </c>
      <c r="P979" t="s">
        <v>12</v>
      </c>
      <c r="Q979" t="s">
        <v>27</v>
      </c>
      <c r="R979" t="s">
        <v>28</v>
      </c>
      <c r="S979">
        <v>1</v>
      </c>
      <c r="T979">
        <v>0</v>
      </c>
    </row>
    <row r="980" spans="1:20" x14ac:dyDescent="0.25">
      <c r="A980">
        <v>28132</v>
      </c>
      <c r="B980" s="1">
        <v>37153</v>
      </c>
      <c r="C980" s="1">
        <v>37530</v>
      </c>
      <c r="D980" t="s">
        <v>27</v>
      </c>
      <c r="E980" t="s">
        <v>28</v>
      </c>
      <c r="F980" s="10">
        <v>4773</v>
      </c>
      <c r="G980" s="10">
        <v>4685.9799999999996</v>
      </c>
      <c r="H980">
        <v>3.1385999999999998</v>
      </c>
      <c r="I980" s="11">
        <v>2.91</v>
      </c>
      <c r="K980" s="9">
        <f t="shared" si="45"/>
        <v>13889.43</v>
      </c>
      <c r="L980" s="12">
        <f t="shared" si="46"/>
        <v>-1091.1077999999986</v>
      </c>
      <c r="M980" s="12">
        <f t="shared" si="47"/>
        <v>-1071.2150279999985</v>
      </c>
      <c r="N980" t="s">
        <v>29</v>
      </c>
      <c r="O980" t="s">
        <v>38</v>
      </c>
      <c r="P980" t="s">
        <v>12</v>
      </c>
      <c r="Q980" t="s">
        <v>27</v>
      </c>
      <c r="R980" t="s">
        <v>28</v>
      </c>
      <c r="S980">
        <v>1</v>
      </c>
      <c r="T980">
        <v>0</v>
      </c>
    </row>
    <row r="981" spans="1:20" x14ac:dyDescent="0.25">
      <c r="A981">
        <v>28134</v>
      </c>
      <c r="B981" s="1">
        <v>37153</v>
      </c>
      <c r="C981" s="1">
        <v>37530</v>
      </c>
      <c r="D981" t="s">
        <v>27</v>
      </c>
      <c r="E981" t="s">
        <v>28</v>
      </c>
      <c r="F981" s="10">
        <v>76077</v>
      </c>
      <c r="G981" s="10">
        <v>74690</v>
      </c>
      <c r="H981">
        <v>3.5470000000000002</v>
      </c>
      <c r="I981" s="11">
        <v>2.91</v>
      </c>
      <c r="K981" s="9">
        <f t="shared" si="45"/>
        <v>221384.07</v>
      </c>
      <c r="L981" s="12">
        <f t="shared" si="46"/>
        <v>-48461.048999999999</v>
      </c>
      <c r="M981" s="12">
        <f t="shared" si="47"/>
        <v>-47577.53</v>
      </c>
      <c r="N981" t="s">
        <v>29</v>
      </c>
      <c r="O981" t="s">
        <v>38</v>
      </c>
      <c r="P981" t="s">
        <v>12</v>
      </c>
      <c r="Q981" t="s">
        <v>27</v>
      </c>
      <c r="R981" t="s">
        <v>28</v>
      </c>
      <c r="S981">
        <v>1</v>
      </c>
      <c r="T981">
        <v>0</v>
      </c>
    </row>
    <row r="982" spans="1:20" x14ac:dyDescent="0.25">
      <c r="A982">
        <v>28136</v>
      </c>
      <c r="B982" s="1">
        <v>37153</v>
      </c>
      <c r="C982" s="1">
        <v>37530</v>
      </c>
      <c r="D982" t="s">
        <v>27</v>
      </c>
      <c r="E982" t="s">
        <v>28</v>
      </c>
      <c r="F982" s="10">
        <v>61532</v>
      </c>
      <c r="G982" s="10">
        <v>60410.18</v>
      </c>
      <c r="H982">
        <v>3.198</v>
      </c>
      <c r="I982" s="11">
        <v>2.91</v>
      </c>
      <c r="K982" s="9">
        <f t="shared" si="45"/>
        <v>179058.12</v>
      </c>
      <c r="L982" s="12">
        <f t="shared" si="46"/>
        <v>-17721.215999999989</v>
      </c>
      <c r="M982" s="12">
        <f t="shared" si="47"/>
        <v>-17398.131839999987</v>
      </c>
      <c r="N982" t="s">
        <v>29</v>
      </c>
      <c r="O982" t="s">
        <v>38</v>
      </c>
      <c r="P982" t="s">
        <v>12</v>
      </c>
      <c r="Q982" t="s">
        <v>27</v>
      </c>
      <c r="R982" t="s">
        <v>28</v>
      </c>
      <c r="S982">
        <v>1</v>
      </c>
      <c r="T982">
        <v>0</v>
      </c>
    </row>
    <row r="983" spans="1:20" x14ac:dyDescent="0.25">
      <c r="A983">
        <v>28137</v>
      </c>
      <c r="B983" s="1">
        <v>37153</v>
      </c>
      <c r="C983" s="1">
        <v>37530</v>
      </c>
      <c r="D983" t="s">
        <v>27</v>
      </c>
      <c r="E983" t="s">
        <v>28</v>
      </c>
      <c r="F983" s="10">
        <v>10266</v>
      </c>
      <c r="G983" s="10">
        <v>10078.84</v>
      </c>
      <c r="H983">
        <v>3.198</v>
      </c>
      <c r="I983" s="11">
        <v>2.91</v>
      </c>
      <c r="K983" s="9">
        <f t="shared" si="45"/>
        <v>29874.06</v>
      </c>
      <c r="L983" s="12">
        <f t="shared" si="46"/>
        <v>-2956.6079999999979</v>
      </c>
      <c r="M983" s="12">
        <f t="shared" si="47"/>
        <v>-2902.7059199999981</v>
      </c>
      <c r="N983" t="s">
        <v>29</v>
      </c>
      <c r="O983" t="s">
        <v>38</v>
      </c>
      <c r="P983" t="s">
        <v>12</v>
      </c>
      <c r="Q983" t="s">
        <v>27</v>
      </c>
      <c r="R983" t="s">
        <v>28</v>
      </c>
      <c r="S983">
        <v>1</v>
      </c>
      <c r="T983">
        <v>0</v>
      </c>
    </row>
    <row r="984" spans="1:20" x14ac:dyDescent="0.25">
      <c r="A984">
        <v>28141</v>
      </c>
      <c r="B984" s="1">
        <v>37153</v>
      </c>
      <c r="C984" s="1">
        <v>37530</v>
      </c>
      <c r="D984" t="s">
        <v>27</v>
      </c>
      <c r="E984" t="s">
        <v>28</v>
      </c>
      <c r="F984" s="10">
        <v>870</v>
      </c>
      <c r="G984" s="10">
        <v>854.14</v>
      </c>
      <c r="H984">
        <v>3.198</v>
      </c>
      <c r="I984" s="11">
        <v>2.91</v>
      </c>
      <c r="K984" s="9">
        <f t="shared" si="45"/>
        <v>2531.7000000000003</v>
      </c>
      <c r="L984" s="12">
        <f t="shared" si="46"/>
        <v>-250.55999999999983</v>
      </c>
      <c r="M984" s="12">
        <f t="shared" si="47"/>
        <v>-245.99231999999984</v>
      </c>
      <c r="N984" t="s">
        <v>29</v>
      </c>
      <c r="O984" t="s">
        <v>38</v>
      </c>
      <c r="P984" t="s">
        <v>12</v>
      </c>
      <c r="Q984" t="s">
        <v>27</v>
      </c>
      <c r="R984" t="s">
        <v>28</v>
      </c>
      <c r="S984">
        <v>1</v>
      </c>
      <c r="T984">
        <v>0</v>
      </c>
    </row>
    <row r="985" spans="1:20" x14ac:dyDescent="0.25">
      <c r="A985">
        <v>28142</v>
      </c>
      <c r="B985" s="1">
        <v>37153</v>
      </c>
      <c r="C985" s="1">
        <v>37530</v>
      </c>
      <c r="D985" t="s">
        <v>27</v>
      </c>
      <c r="E985" t="s">
        <v>28</v>
      </c>
      <c r="F985" s="10">
        <v>87667</v>
      </c>
      <c r="G985" s="10">
        <v>86068.7</v>
      </c>
      <c r="H985">
        <v>3.198</v>
      </c>
      <c r="I985" s="11">
        <v>2.91</v>
      </c>
      <c r="K985" s="9">
        <f t="shared" si="45"/>
        <v>255110.97</v>
      </c>
      <c r="L985" s="12">
        <f t="shared" si="46"/>
        <v>-25248.095999999983</v>
      </c>
      <c r="M985" s="12">
        <f t="shared" si="47"/>
        <v>-24787.785599999985</v>
      </c>
      <c r="N985" t="s">
        <v>29</v>
      </c>
      <c r="O985" t="s">
        <v>38</v>
      </c>
      <c r="P985" t="s">
        <v>12</v>
      </c>
      <c r="Q985" t="s">
        <v>27</v>
      </c>
      <c r="R985" t="s">
        <v>28</v>
      </c>
      <c r="S985">
        <v>1</v>
      </c>
      <c r="T985">
        <v>0</v>
      </c>
    </row>
    <row r="986" spans="1:20" x14ac:dyDescent="0.25">
      <c r="A986">
        <v>28143</v>
      </c>
      <c r="B986" s="1">
        <v>37153</v>
      </c>
      <c r="C986" s="1">
        <v>37530</v>
      </c>
      <c r="D986" t="s">
        <v>27</v>
      </c>
      <c r="E986" t="s">
        <v>28</v>
      </c>
      <c r="F986" s="10">
        <v>5142</v>
      </c>
      <c r="G986" s="10">
        <v>5048.25</v>
      </c>
      <c r="H986">
        <v>3.198</v>
      </c>
      <c r="I986" s="11">
        <v>2.91</v>
      </c>
      <c r="K986" s="9">
        <f t="shared" si="45"/>
        <v>14963.220000000001</v>
      </c>
      <c r="L986" s="12">
        <f t="shared" si="46"/>
        <v>-1480.895999999999</v>
      </c>
      <c r="M986" s="12">
        <f t="shared" si="47"/>
        <v>-1453.895999999999</v>
      </c>
      <c r="N986" t="s">
        <v>29</v>
      </c>
      <c r="O986" t="s">
        <v>38</v>
      </c>
      <c r="P986" t="s">
        <v>12</v>
      </c>
      <c r="Q986" t="s">
        <v>27</v>
      </c>
      <c r="R986" t="s">
        <v>28</v>
      </c>
      <c r="S986">
        <v>1</v>
      </c>
      <c r="T986">
        <v>0</v>
      </c>
    </row>
    <row r="987" spans="1:20" x14ac:dyDescent="0.25">
      <c r="A987">
        <v>28144</v>
      </c>
      <c r="B987" s="1">
        <v>37153</v>
      </c>
      <c r="C987" s="1">
        <v>37530</v>
      </c>
      <c r="D987" t="s">
        <v>27</v>
      </c>
      <c r="E987" t="s">
        <v>28</v>
      </c>
      <c r="F987" s="10">
        <v>288</v>
      </c>
      <c r="G987" s="10">
        <v>282.75</v>
      </c>
      <c r="H987">
        <v>3.198</v>
      </c>
      <c r="I987" s="11">
        <v>2.91</v>
      </c>
      <c r="K987" s="9">
        <f t="shared" si="45"/>
        <v>838.08</v>
      </c>
      <c r="L987" s="12">
        <f t="shared" si="46"/>
        <v>-82.943999999999946</v>
      </c>
      <c r="M987" s="12">
        <f t="shared" si="47"/>
        <v>-81.431999999999945</v>
      </c>
      <c r="N987" t="s">
        <v>29</v>
      </c>
      <c r="O987" t="s">
        <v>38</v>
      </c>
      <c r="P987" t="s">
        <v>12</v>
      </c>
      <c r="Q987" t="s">
        <v>27</v>
      </c>
      <c r="R987" t="s">
        <v>28</v>
      </c>
      <c r="S987">
        <v>1</v>
      </c>
      <c r="T987">
        <v>0</v>
      </c>
    </row>
    <row r="988" spans="1:20" x14ac:dyDescent="0.25">
      <c r="A988">
        <v>28333</v>
      </c>
      <c r="B988" s="1">
        <v>37161</v>
      </c>
      <c r="C988" s="1">
        <v>37530</v>
      </c>
      <c r="D988" t="s">
        <v>27</v>
      </c>
      <c r="E988" t="s">
        <v>28</v>
      </c>
      <c r="F988" s="10">
        <v>114548</v>
      </c>
      <c r="G988" s="10">
        <v>112459.62</v>
      </c>
      <c r="H988">
        <v>2.964</v>
      </c>
      <c r="I988" s="11">
        <v>2.91</v>
      </c>
      <c r="K988" s="9">
        <f t="shared" si="45"/>
        <v>333334.68</v>
      </c>
      <c r="L988" s="12">
        <f t="shared" si="46"/>
        <v>-6185.5919999999796</v>
      </c>
      <c r="M988" s="12">
        <f t="shared" si="47"/>
        <v>-6072.8194799999801</v>
      </c>
      <c r="N988" t="s">
        <v>29</v>
      </c>
      <c r="O988" t="s">
        <v>38</v>
      </c>
      <c r="P988" t="s">
        <v>12</v>
      </c>
      <c r="Q988" t="s">
        <v>27</v>
      </c>
      <c r="R988" t="s">
        <v>28</v>
      </c>
      <c r="S988">
        <v>1</v>
      </c>
      <c r="T988">
        <v>0</v>
      </c>
    </row>
    <row r="989" spans="1:20" x14ac:dyDescent="0.25">
      <c r="A989">
        <v>28334</v>
      </c>
      <c r="B989" s="1">
        <v>37161</v>
      </c>
      <c r="C989" s="1">
        <v>37530</v>
      </c>
      <c r="D989" t="s">
        <v>27</v>
      </c>
      <c r="E989" t="s">
        <v>28</v>
      </c>
      <c r="F989" s="10">
        <v>12775</v>
      </c>
      <c r="G989" s="10">
        <v>12542.09</v>
      </c>
      <c r="H989">
        <v>2.964</v>
      </c>
      <c r="I989" s="11">
        <v>2.91</v>
      </c>
      <c r="K989" s="9">
        <f t="shared" si="45"/>
        <v>37175.25</v>
      </c>
      <c r="L989" s="12">
        <f t="shared" si="46"/>
        <v>-689.84999999999775</v>
      </c>
      <c r="M989" s="12">
        <f t="shared" si="47"/>
        <v>-677.27285999999788</v>
      </c>
      <c r="N989" t="s">
        <v>29</v>
      </c>
      <c r="O989" t="s">
        <v>38</v>
      </c>
      <c r="P989" t="s">
        <v>12</v>
      </c>
      <c r="Q989" t="s">
        <v>27</v>
      </c>
      <c r="R989" t="s">
        <v>28</v>
      </c>
      <c r="S989">
        <v>1</v>
      </c>
      <c r="T989">
        <v>0</v>
      </c>
    </row>
    <row r="990" spans="1:20" x14ac:dyDescent="0.25">
      <c r="A990">
        <v>25098</v>
      </c>
      <c r="B990" s="1">
        <v>37049</v>
      </c>
      <c r="C990" s="1">
        <v>37561</v>
      </c>
      <c r="D990" t="s">
        <v>36</v>
      </c>
      <c r="E990" t="s">
        <v>28</v>
      </c>
      <c r="F990" s="10">
        <v>187985</v>
      </c>
      <c r="G990" s="10">
        <v>184088.28</v>
      </c>
      <c r="H990">
        <v>0.26500000000000001</v>
      </c>
      <c r="I990" s="11">
        <v>0.21</v>
      </c>
      <c r="K990" s="9">
        <f t="shared" si="45"/>
        <v>39476.85</v>
      </c>
      <c r="L990" s="12">
        <f t="shared" si="46"/>
        <v>-10339.175000000005</v>
      </c>
      <c r="M990" s="12">
        <f t="shared" si="47"/>
        <v>-10124.855400000004</v>
      </c>
      <c r="N990" t="s">
        <v>37</v>
      </c>
      <c r="O990" t="s">
        <v>38</v>
      </c>
      <c r="P990" t="s">
        <v>27</v>
      </c>
      <c r="Q990" t="s">
        <v>39</v>
      </c>
      <c r="R990" t="s">
        <v>28</v>
      </c>
      <c r="S990">
        <v>1</v>
      </c>
      <c r="T990">
        <v>0</v>
      </c>
    </row>
    <row r="991" spans="1:20" x14ac:dyDescent="0.25">
      <c r="A991">
        <v>25442</v>
      </c>
      <c r="B991" s="1">
        <v>37071</v>
      </c>
      <c r="C991" s="1">
        <v>37561</v>
      </c>
      <c r="D991" t="s">
        <v>36</v>
      </c>
      <c r="E991" t="s">
        <v>28</v>
      </c>
      <c r="F991" s="10">
        <v>228603</v>
      </c>
      <c r="G991" s="10">
        <v>223864.31</v>
      </c>
      <c r="H991">
        <v>0.26500000000000001</v>
      </c>
      <c r="I991" s="11">
        <v>0.21</v>
      </c>
      <c r="K991" s="9">
        <f t="shared" si="45"/>
        <v>48006.63</v>
      </c>
      <c r="L991" s="12">
        <f t="shared" si="46"/>
        <v>-12573.165000000005</v>
      </c>
      <c r="M991" s="12">
        <f t="shared" si="47"/>
        <v>-12312.537050000004</v>
      </c>
      <c r="N991" t="s">
        <v>37</v>
      </c>
      <c r="O991" t="s">
        <v>38</v>
      </c>
      <c r="P991" t="s">
        <v>27</v>
      </c>
      <c r="Q991" t="s">
        <v>39</v>
      </c>
      <c r="R991" t="s">
        <v>28</v>
      </c>
      <c r="S991">
        <v>1</v>
      </c>
      <c r="T991">
        <v>0</v>
      </c>
    </row>
    <row r="992" spans="1:20" x14ac:dyDescent="0.25">
      <c r="A992">
        <v>20890</v>
      </c>
      <c r="B992" s="1">
        <v>36836</v>
      </c>
      <c r="C992" s="1">
        <v>37561</v>
      </c>
      <c r="D992" t="s">
        <v>42</v>
      </c>
      <c r="E992" t="s">
        <v>28</v>
      </c>
      <c r="F992" s="10">
        <v>204</v>
      </c>
      <c r="G992" s="10">
        <v>199.77</v>
      </c>
      <c r="H992">
        <v>-2.5000000000000001E-2</v>
      </c>
      <c r="I992" s="11">
        <v>-1.4999999999999999E-2</v>
      </c>
      <c r="K992" s="9">
        <f t="shared" si="45"/>
        <v>-3.06</v>
      </c>
      <c r="L992" s="12">
        <f t="shared" si="46"/>
        <v>2.0400000000000005</v>
      </c>
      <c r="M992" s="12">
        <f t="shared" si="47"/>
        <v>1.9977000000000005</v>
      </c>
      <c r="N992" t="s">
        <v>37</v>
      </c>
      <c r="O992" t="s">
        <v>38</v>
      </c>
      <c r="P992" t="s">
        <v>27</v>
      </c>
      <c r="Q992" t="s">
        <v>43</v>
      </c>
      <c r="R992" t="s">
        <v>28</v>
      </c>
      <c r="S992">
        <v>1</v>
      </c>
      <c r="T992">
        <v>0</v>
      </c>
    </row>
    <row r="993" spans="1:20" x14ac:dyDescent="0.25">
      <c r="A993">
        <v>22627</v>
      </c>
      <c r="B993" s="1">
        <v>36942</v>
      </c>
      <c r="C993" s="1">
        <v>37561</v>
      </c>
      <c r="D993" t="s">
        <v>42</v>
      </c>
      <c r="E993" t="s">
        <v>28</v>
      </c>
      <c r="F993" s="10">
        <v>100000</v>
      </c>
      <c r="G993" s="10">
        <v>97927.11</v>
      </c>
      <c r="H993">
        <v>0</v>
      </c>
      <c r="I993" s="11">
        <v>-1.4999999999999999E-2</v>
      </c>
      <c r="K993" s="9">
        <f t="shared" si="45"/>
        <v>-1500</v>
      </c>
      <c r="L993" s="12">
        <f t="shared" si="46"/>
        <v>-1500</v>
      </c>
      <c r="M993" s="12">
        <f t="shared" si="47"/>
        <v>-1468.9066499999999</v>
      </c>
      <c r="N993" t="s">
        <v>37</v>
      </c>
      <c r="O993" t="s">
        <v>38</v>
      </c>
      <c r="P993" t="s">
        <v>27</v>
      </c>
      <c r="Q993" t="s">
        <v>43</v>
      </c>
      <c r="R993" t="s">
        <v>28</v>
      </c>
      <c r="S993">
        <v>1</v>
      </c>
      <c r="T993">
        <v>0</v>
      </c>
    </row>
    <row r="994" spans="1:20" x14ac:dyDescent="0.25">
      <c r="A994">
        <v>22628</v>
      </c>
      <c r="B994" s="1">
        <v>36942</v>
      </c>
      <c r="C994" s="1">
        <v>37561</v>
      </c>
      <c r="D994" t="s">
        <v>42</v>
      </c>
      <c r="E994" t="s">
        <v>28</v>
      </c>
      <c r="F994" s="10">
        <v>100000</v>
      </c>
      <c r="G994" s="10">
        <v>97927.11</v>
      </c>
      <c r="H994">
        <v>0</v>
      </c>
      <c r="I994" s="11">
        <v>-1.4999999999999999E-2</v>
      </c>
      <c r="K994" s="9">
        <f t="shared" si="45"/>
        <v>-1500</v>
      </c>
      <c r="L994" s="12">
        <f t="shared" si="46"/>
        <v>-1500</v>
      </c>
      <c r="M994" s="12">
        <f t="shared" si="47"/>
        <v>-1468.9066499999999</v>
      </c>
      <c r="N994" t="s">
        <v>37</v>
      </c>
      <c r="O994" t="s">
        <v>38</v>
      </c>
      <c r="P994" t="s">
        <v>27</v>
      </c>
      <c r="Q994" t="s">
        <v>43</v>
      </c>
      <c r="R994" t="s">
        <v>28</v>
      </c>
      <c r="S994">
        <v>1</v>
      </c>
      <c r="T994">
        <v>0</v>
      </c>
    </row>
    <row r="995" spans="1:20" x14ac:dyDescent="0.25">
      <c r="A995">
        <v>27284</v>
      </c>
      <c r="B995" s="1">
        <v>37123</v>
      </c>
      <c r="C995" s="1">
        <v>37561</v>
      </c>
      <c r="D995" t="s">
        <v>42</v>
      </c>
      <c r="E995" t="s">
        <v>28</v>
      </c>
      <c r="F995" s="10">
        <v>429703</v>
      </c>
      <c r="G995" s="10">
        <v>420795.73</v>
      </c>
      <c r="H995">
        <v>-1.2500000000000001E-2</v>
      </c>
      <c r="I995" s="11">
        <v>-1.4999999999999999E-2</v>
      </c>
      <c r="K995" s="9">
        <f t="shared" si="45"/>
        <v>-6445.5450000000001</v>
      </c>
      <c r="L995" s="12">
        <f t="shared" si="46"/>
        <v>-1074.2574999999995</v>
      </c>
      <c r="M995" s="12">
        <f t="shared" si="47"/>
        <v>-1051.9893249999993</v>
      </c>
      <c r="N995" t="s">
        <v>37</v>
      </c>
      <c r="O995" t="s">
        <v>38</v>
      </c>
      <c r="P995" t="s">
        <v>27</v>
      </c>
      <c r="Q995" t="s">
        <v>43</v>
      </c>
      <c r="R995" t="s">
        <v>28</v>
      </c>
      <c r="S995">
        <v>1</v>
      </c>
      <c r="T995">
        <v>0</v>
      </c>
    </row>
    <row r="996" spans="1:20" x14ac:dyDescent="0.25">
      <c r="A996">
        <v>9941</v>
      </c>
      <c r="B996" s="1">
        <v>36714</v>
      </c>
      <c r="C996" s="1">
        <v>37561</v>
      </c>
      <c r="D996" t="s">
        <v>44</v>
      </c>
      <c r="E996" t="s">
        <v>28</v>
      </c>
      <c r="F996" s="10">
        <v>-3840</v>
      </c>
      <c r="G996" s="10">
        <v>-3760.4</v>
      </c>
      <c r="H996">
        <v>-4.4999999999999998E-2</v>
      </c>
      <c r="I996" s="11">
        <v>-0.05</v>
      </c>
      <c r="K996" s="9">
        <f t="shared" si="45"/>
        <v>192</v>
      </c>
      <c r="L996" s="12">
        <f t="shared" si="46"/>
        <v>19.200000000000017</v>
      </c>
      <c r="M996" s="12">
        <f t="shared" si="47"/>
        <v>18.802000000000017</v>
      </c>
      <c r="N996" t="s">
        <v>37</v>
      </c>
      <c r="O996" t="s">
        <v>38</v>
      </c>
      <c r="P996" t="s">
        <v>27</v>
      </c>
      <c r="Q996" t="s">
        <v>45</v>
      </c>
      <c r="R996" t="s">
        <v>28</v>
      </c>
      <c r="S996">
        <v>0</v>
      </c>
      <c r="T996">
        <v>0</v>
      </c>
    </row>
    <row r="997" spans="1:20" x14ac:dyDescent="0.25">
      <c r="A997">
        <v>9952</v>
      </c>
      <c r="B997" s="1">
        <v>36714</v>
      </c>
      <c r="C997" s="1">
        <v>37561</v>
      </c>
      <c r="D997" t="s">
        <v>46</v>
      </c>
      <c r="E997" t="s">
        <v>28</v>
      </c>
      <c r="F997" s="10">
        <v>3480</v>
      </c>
      <c r="G997" s="10">
        <v>3407.86</v>
      </c>
      <c r="H997">
        <v>0.87</v>
      </c>
      <c r="I997" s="11">
        <v>0.44500000000000001</v>
      </c>
      <c r="K997" s="9">
        <f t="shared" si="45"/>
        <v>1548.6000000000001</v>
      </c>
      <c r="L997" s="12">
        <f t="shared" si="46"/>
        <v>-1479</v>
      </c>
      <c r="M997" s="12">
        <f t="shared" si="47"/>
        <v>-1448.3405</v>
      </c>
      <c r="N997" t="s">
        <v>37</v>
      </c>
      <c r="O997" t="s">
        <v>38</v>
      </c>
      <c r="P997" t="s">
        <v>27</v>
      </c>
      <c r="Q997" t="s">
        <v>47</v>
      </c>
      <c r="R997" t="s">
        <v>28</v>
      </c>
      <c r="S997">
        <v>1</v>
      </c>
      <c r="T997">
        <v>0</v>
      </c>
    </row>
    <row r="998" spans="1:20" x14ac:dyDescent="0.25">
      <c r="A998">
        <v>27285</v>
      </c>
      <c r="B998" s="1">
        <v>37123</v>
      </c>
      <c r="C998" s="1">
        <v>37561</v>
      </c>
      <c r="D998" t="s">
        <v>48</v>
      </c>
      <c r="E998" t="s">
        <v>28</v>
      </c>
      <c r="F998" s="10">
        <v>164324</v>
      </c>
      <c r="G998" s="10">
        <v>160917.74</v>
      </c>
      <c r="H998">
        <v>7.2499999999999995E-2</v>
      </c>
      <c r="I998" s="11">
        <v>4.4999999999999998E-2</v>
      </c>
      <c r="K998" s="9">
        <f t="shared" si="45"/>
        <v>7394.58</v>
      </c>
      <c r="L998" s="12">
        <f t="shared" si="46"/>
        <v>-4518.91</v>
      </c>
      <c r="M998" s="12">
        <f t="shared" si="47"/>
        <v>-4425.2378499999995</v>
      </c>
      <c r="N998" t="s">
        <v>37</v>
      </c>
      <c r="O998" t="s">
        <v>38</v>
      </c>
      <c r="P998" t="s">
        <v>27</v>
      </c>
      <c r="Q998" t="s">
        <v>49</v>
      </c>
      <c r="R998" t="s">
        <v>28</v>
      </c>
      <c r="S998">
        <v>1</v>
      </c>
      <c r="T998">
        <v>0</v>
      </c>
    </row>
    <row r="999" spans="1:20" x14ac:dyDescent="0.25">
      <c r="A999">
        <v>22124</v>
      </c>
      <c r="B999" s="1">
        <v>36908</v>
      </c>
      <c r="C999" s="1">
        <v>37561</v>
      </c>
      <c r="D999" t="s">
        <v>27</v>
      </c>
      <c r="E999" t="s">
        <v>28</v>
      </c>
      <c r="F999" s="10">
        <v>-140000</v>
      </c>
      <c r="G999" s="10">
        <v>-137097.95000000001</v>
      </c>
      <c r="H999">
        <v>4.665</v>
      </c>
      <c r="I999" s="11">
        <v>3.09</v>
      </c>
      <c r="K999" s="9">
        <f t="shared" si="45"/>
        <v>-432600</v>
      </c>
      <c r="L999" s="12">
        <f t="shared" si="46"/>
        <v>220500.00000000003</v>
      </c>
      <c r="M999" s="12">
        <f t="shared" si="47"/>
        <v>215929.27125000005</v>
      </c>
      <c r="N999" t="s">
        <v>29</v>
      </c>
      <c r="O999" t="s">
        <v>38</v>
      </c>
      <c r="P999" t="s">
        <v>12</v>
      </c>
      <c r="Q999" t="s">
        <v>27</v>
      </c>
      <c r="R999" t="s">
        <v>28</v>
      </c>
      <c r="S999">
        <v>0</v>
      </c>
      <c r="T999">
        <v>0</v>
      </c>
    </row>
    <row r="1000" spans="1:20" x14ac:dyDescent="0.25">
      <c r="A1000">
        <v>23923</v>
      </c>
      <c r="B1000" s="1">
        <v>36980</v>
      </c>
      <c r="C1000" s="1">
        <v>37561</v>
      </c>
      <c r="D1000" t="s">
        <v>27</v>
      </c>
      <c r="E1000" t="s">
        <v>28</v>
      </c>
      <c r="F1000" s="10">
        <v>-46000</v>
      </c>
      <c r="G1000" s="10">
        <v>-45046.47</v>
      </c>
      <c r="H1000">
        <v>4.63</v>
      </c>
      <c r="I1000" s="11">
        <v>3.09</v>
      </c>
      <c r="K1000" s="9">
        <f t="shared" si="45"/>
        <v>-142140</v>
      </c>
      <c r="L1000" s="12">
        <f t="shared" si="46"/>
        <v>70840</v>
      </c>
      <c r="M1000" s="12">
        <f t="shared" si="47"/>
        <v>69371.563800000004</v>
      </c>
      <c r="N1000" t="s">
        <v>29</v>
      </c>
      <c r="O1000" t="s">
        <v>38</v>
      </c>
      <c r="P1000" t="s">
        <v>12</v>
      </c>
      <c r="Q1000" t="s">
        <v>27</v>
      </c>
      <c r="R1000" t="s">
        <v>28</v>
      </c>
      <c r="S1000">
        <v>0</v>
      </c>
      <c r="T1000">
        <v>0</v>
      </c>
    </row>
    <row r="1001" spans="1:20" x14ac:dyDescent="0.25">
      <c r="A1001">
        <v>24215</v>
      </c>
      <c r="B1001" s="1">
        <v>36999</v>
      </c>
      <c r="C1001" s="1">
        <v>37561</v>
      </c>
      <c r="D1001" t="s">
        <v>27</v>
      </c>
      <c r="E1001" t="s">
        <v>28</v>
      </c>
      <c r="F1001" s="10">
        <v>-78736</v>
      </c>
      <c r="G1001" s="10">
        <v>-77103.89</v>
      </c>
      <c r="H1001">
        <v>4.6970000000000001</v>
      </c>
      <c r="I1001" s="11">
        <v>3.09</v>
      </c>
      <c r="K1001" s="9">
        <f t="shared" si="45"/>
        <v>-243294.24</v>
      </c>
      <c r="L1001" s="12">
        <f t="shared" si="46"/>
        <v>126528.75200000002</v>
      </c>
      <c r="M1001" s="12">
        <f t="shared" si="47"/>
        <v>123905.95123000002</v>
      </c>
      <c r="N1001" t="s">
        <v>29</v>
      </c>
      <c r="O1001" t="s">
        <v>38</v>
      </c>
      <c r="P1001" t="s">
        <v>12</v>
      </c>
      <c r="Q1001" t="s">
        <v>27</v>
      </c>
      <c r="R1001" t="s">
        <v>28</v>
      </c>
      <c r="S1001">
        <v>0</v>
      </c>
      <c r="T1001">
        <v>0</v>
      </c>
    </row>
    <row r="1002" spans="1:20" x14ac:dyDescent="0.25">
      <c r="A1002">
        <v>24828</v>
      </c>
      <c r="B1002" s="1">
        <v>37034</v>
      </c>
      <c r="C1002" s="1">
        <v>37561</v>
      </c>
      <c r="D1002" t="s">
        <v>27</v>
      </c>
      <c r="E1002" t="s">
        <v>28</v>
      </c>
      <c r="F1002" s="10">
        <v>-1000000</v>
      </c>
      <c r="G1002" s="10">
        <v>-979271.09</v>
      </c>
      <c r="H1002">
        <v>4.45</v>
      </c>
      <c r="I1002" s="11">
        <v>3.09</v>
      </c>
      <c r="K1002" s="9">
        <f t="shared" si="45"/>
        <v>-3090000</v>
      </c>
      <c r="L1002" s="12">
        <f t="shared" si="46"/>
        <v>1360000.0000000002</v>
      </c>
      <c r="M1002" s="12">
        <f t="shared" si="47"/>
        <v>1331808.6824000003</v>
      </c>
      <c r="N1002" t="s">
        <v>29</v>
      </c>
      <c r="O1002" t="s">
        <v>38</v>
      </c>
      <c r="P1002" t="s">
        <v>12</v>
      </c>
      <c r="Q1002" t="s">
        <v>27</v>
      </c>
      <c r="R1002" t="s">
        <v>28</v>
      </c>
      <c r="S1002">
        <v>0</v>
      </c>
      <c r="T1002">
        <v>0</v>
      </c>
    </row>
    <row r="1003" spans="1:20" x14ac:dyDescent="0.25">
      <c r="A1003">
        <v>25044</v>
      </c>
      <c r="B1003" s="1">
        <v>37047</v>
      </c>
      <c r="C1003" s="1">
        <v>37561</v>
      </c>
      <c r="D1003" t="s">
        <v>27</v>
      </c>
      <c r="E1003" t="s">
        <v>28</v>
      </c>
      <c r="F1003" s="10">
        <v>-17269</v>
      </c>
      <c r="G1003" s="10">
        <v>-16911.03</v>
      </c>
      <c r="H1003">
        <v>4.6500000000000004</v>
      </c>
      <c r="I1003" s="11">
        <v>3.09</v>
      </c>
      <c r="K1003" s="9">
        <f t="shared" si="45"/>
        <v>-53361.21</v>
      </c>
      <c r="L1003" s="12">
        <f t="shared" si="46"/>
        <v>26939.64000000001</v>
      </c>
      <c r="M1003" s="12">
        <f t="shared" si="47"/>
        <v>26381.206800000007</v>
      </c>
      <c r="N1003" t="s">
        <v>29</v>
      </c>
      <c r="O1003" t="s">
        <v>38</v>
      </c>
      <c r="P1003" t="s">
        <v>12</v>
      </c>
      <c r="Q1003" t="s">
        <v>27</v>
      </c>
      <c r="R1003" t="s">
        <v>28</v>
      </c>
      <c r="S1003">
        <v>0</v>
      </c>
      <c r="T1003">
        <v>0</v>
      </c>
    </row>
    <row r="1004" spans="1:20" x14ac:dyDescent="0.25">
      <c r="A1004">
        <v>25058</v>
      </c>
      <c r="B1004" s="1">
        <v>37048</v>
      </c>
      <c r="C1004" s="1">
        <v>37561</v>
      </c>
      <c r="D1004" t="s">
        <v>27</v>
      </c>
      <c r="E1004" t="s">
        <v>28</v>
      </c>
      <c r="F1004" s="10">
        <v>-51945</v>
      </c>
      <c r="G1004" s="10">
        <v>-50868.24</v>
      </c>
      <c r="H1004">
        <v>4.7080000000000002</v>
      </c>
      <c r="I1004" s="11">
        <v>3.09</v>
      </c>
      <c r="K1004" s="9">
        <f t="shared" si="45"/>
        <v>-160510.04999999999</v>
      </c>
      <c r="L1004" s="12">
        <f t="shared" si="46"/>
        <v>84047.010000000024</v>
      </c>
      <c r="M1004" s="12">
        <f t="shared" si="47"/>
        <v>82304.812320000012</v>
      </c>
      <c r="N1004" t="s">
        <v>29</v>
      </c>
      <c r="O1004" t="s">
        <v>38</v>
      </c>
      <c r="P1004" t="s">
        <v>12</v>
      </c>
      <c r="Q1004" t="s">
        <v>27</v>
      </c>
      <c r="R1004" t="s">
        <v>28</v>
      </c>
      <c r="S1004">
        <v>0</v>
      </c>
      <c r="T1004">
        <v>0</v>
      </c>
    </row>
    <row r="1005" spans="1:20" x14ac:dyDescent="0.25">
      <c r="A1005">
        <v>26682</v>
      </c>
      <c r="B1005" s="1">
        <v>37083</v>
      </c>
      <c r="C1005" s="1">
        <v>37561</v>
      </c>
      <c r="D1005" t="s">
        <v>27</v>
      </c>
      <c r="E1005" t="s">
        <v>28</v>
      </c>
      <c r="F1005" s="10">
        <v>-70000</v>
      </c>
      <c r="G1005" s="10">
        <v>-68548.98</v>
      </c>
      <c r="H1005">
        <v>3.81</v>
      </c>
      <c r="I1005" s="11">
        <v>3.09</v>
      </c>
      <c r="K1005" s="9">
        <f t="shared" si="45"/>
        <v>-216300</v>
      </c>
      <c r="L1005" s="12">
        <f t="shared" si="46"/>
        <v>50400.000000000015</v>
      </c>
      <c r="M1005" s="12">
        <f t="shared" si="47"/>
        <v>49355.265600000013</v>
      </c>
      <c r="N1005" t="s">
        <v>29</v>
      </c>
      <c r="O1005" t="s">
        <v>38</v>
      </c>
      <c r="P1005" t="s">
        <v>12</v>
      </c>
      <c r="Q1005" t="s">
        <v>27</v>
      </c>
      <c r="R1005" t="s">
        <v>28</v>
      </c>
      <c r="S1005">
        <v>0</v>
      </c>
      <c r="T1005">
        <v>0</v>
      </c>
    </row>
    <row r="1006" spans="1:20" x14ac:dyDescent="0.25">
      <c r="A1006">
        <v>28125</v>
      </c>
      <c r="B1006" s="1">
        <v>37153</v>
      </c>
      <c r="C1006" s="1">
        <v>37561</v>
      </c>
      <c r="D1006" t="s">
        <v>27</v>
      </c>
      <c r="E1006" t="s">
        <v>28</v>
      </c>
      <c r="F1006" s="10">
        <v>-140454</v>
      </c>
      <c r="G1006" s="10">
        <v>-137542.54</v>
      </c>
      <c r="H1006">
        <v>3.62</v>
      </c>
      <c r="I1006" s="11">
        <v>3.09</v>
      </c>
      <c r="K1006" s="9">
        <f t="shared" si="45"/>
        <v>-434002.86</v>
      </c>
      <c r="L1006" s="12">
        <f t="shared" si="46"/>
        <v>74440.620000000039</v>
      </c>
      <c r="M1006" s="12">
        <f t="shared" si="47"/>
        <v>72897.546200000041</v>
      </c>
      <c r="N1006" t="s">
        <v>29</v>
      </c>
      <c r="O1006" t="s">
        <v>38</v>
      </c>
      <c r="P1006" t="s">
        <v>12</v>
      </c>
      <c r="Q1006" t="s">
        <v>27</v>
      </c>
      <c r="R1006" t="s">
        <v>28</v>
      </c>
      <c r="S1006">
        <v>0</v>
      </c>
      <c r="T1006">
        <v>0</v>
      </c>
    </row>
    <row r="1007" spans="1:20" x14ac:dyDescent="0.25">
      <c r="A1007">
        <v>28126</v>
      </c>
      <c r="B1007" s="1">
        <v>37153</v>
      </c>
      <c r="C1007" s="1">
        <v>37561</v>
      </c>
      <c r="D1007" t="s">
        <v>27</v>
      </c>
      <c r="E1007" t="s">
        <v>28</v>
      </c>
      <c r="F1007" s="10">
        <v>-34524</v>
      </c>
      <c r="G1007" s="10">
        <v>-33808.36</v>
      </c>
      <c r="H1007">
        <v>3.62</v>
      </c>
      <c r="I1007" s="11">
        <v>3.09</v>
      </c>
      <c r="K1007" s="9">
        <f t="shared" si="45"/>
        <v>-106679.15999999999</v>
      </c>
      <c r="L1007" s="12">
        <f t="shared" si="46"/>
        <v>18297.720000000008</v>
      </c>
      <c r="M1007" s="12">
        <f t="shared" si="47"/>
        <v>17918.430800000009</v>
      </c>
      <c r="N1007" t="s">
        <v>29</v>
      </c>
      <c r="O1007" t="s">
        <v>38</v>
      </c>
      <c r="P1007" t="s">
        <v>12</v>
      </c>
      <c r="Q1007" t="s">
        <v>27</v>
      </c>
      <c r="R1007" t="s">
        <v>28</v>
      </c>
      <c r="S1007">
        <v>0</v>
      </c>
      <c r="T1007">
        <v>0</v>
      </c>
    </row>
    <row r="1008" spans="1:20" x14ac:dyDescent="0.25">
      <c r="A1008">
        <v>28457</v>
      </c>
      <c r="B1008" s="1">
        <v>37180</v>
      </c>
      <c r="C1008" s="1">
        <v>37561</v>
      </c>
      <c r="D1008" t="s">
        <v>27</v>
      </c>
      <c r="E1008" t="s">
        <v>28</v>
      </c>
      <c r="F1008" s="10">
        <v>-1000000</v>
      </c>
      <c r="G1008" s="10">
        <v>-979271.09</v>
      </c>
      <c r="H1008">
        <v>3.0525000000000002</v>
      </c>
      <c r="I1008" s="11">
        <v>3.09</v>
      </c>
      <c r="K1008" s="9">
        <f t="shared" si="45"/>
        <v>-3090000</v>
      </c>
      <c r="L1008" s="12">
        <f t="shared" si="46"/>
        <v>-37499.999999999643</v>
      </c>
      <c r="M1008" s="12">
        <f t="shared" si="47"/>
        <v>-36722.66587499965</v>
      </c>
      <c r="N1008" t="s">
        <v>29</v>
      </c>
      <c r="O1008" t="s">
        <v>38</v>
      </c>
      <c r="P1008" t="s">
        <v>12</v>
      </c>
      <c r="Q1008" t="s">
        <v>27</v>
      </c>
      <c r="R1008" t="s">
        <v>28</v>
      </c>
      <c r="S1008">
        <v>0</v>
      </c>
      <c r="T1008">
        <v>0</v>
      </c>
    </row>
    <row r="1009" spans="1:20" x14ac:dyDescent="0.25">
      <c r="A1009">
        <v>28463</v>
      </c>
      <c r="B1009" s="1">
        <v>37182</v>
      </c>
      <c r="C1009" s="1">
        <v>37561</v>
      </c>
      <c r="D1009" t="s">
        <v>27</v>
      </c>
      <c r="E1009" t="s">
        <v>28</v>
      </c>
      <c r="F1009" s="10">
        <v>-200000</v>
      </c>
      <c r="G1009" s="10">
        <v>-195854.22</v>
      </c>
      <c r="H1009">
        <v>2.99</v>
      </c>
      <c r="I1009" s="11">
        <v>3.09</v>
      </c>
      <c r="K1009" s="9">
        <f t="shared" si="45"/>
        <v>-618000</v>
      </c>
      <c r="L1009" s="12">
        <f t="shared" si="46"/>
        <v>-19999.999999999927</v>
      </c>
      <c r="M1009" s="12">
        <f t="shared" si="47"/>
        <v>-19585.42199999993</v>
      </c>
      <c r="N1009" t="s">
        <v>29</v>
      </c>
      <c r="O1009" t="s">
        <v>38</v>
      </c>
      <c r="P1009" t="s">
        <v>12</v>
      </c>
      <c r="Q1009" t="s">
        <v>27</v>
      </c>
      <c r="R1009" t="s">
        <v>28</v>
      </c>
      <c r="S1009">
        <v>0</v>
      </c>
      <c r="T1009">
        <v>0</v>
      </c>
    </row>
    <row r="1010" spans="1:20" x14ac:dyDescent="0.25">
      <c r="A1010">
        <v>28523</v>
      </c>
      <c r="B1010" s="1">
        <v>37188</v>
      </c>
      <c r="C1010" s="1">
        <v>37561</v>
      </c>
      <c r="D1010" t="s">
        <v>27</v>
      </c>
      <c r="E1010" t="s">
        <v>28</v>
      </c>
      <c r="F1010" s="10">
        <v>-200000</v>
      </c>
      <c r="G1010" s="10">
        <v>-195854.22</v>
      </c>
      <c r="H1010">
        <v>3.125</v>
      </c>
      <c r="I1010" s="11">
        <v>3.09</v>
      </c>
      <c r="K1010" s="9">
        <f t="shared" si="45"/>
        <v>-618000</v>
      </c>
      <c r="L1010" s="12">
        <f t="shared" si="46"/>
        <v>7000.0000000000282</v>
      </c>
      <c r="M1010" s="12">
        <f t="shared" si="47"/>
        <v>6854.8977000000277</v>
      </c>
      <c r="N1010" t="s">
        <v>29</v>
      </c>
      <c r="O1010" t="s">
        <v>38</v>
      </c>
      <c r="P1010" t="s">
        <v>12</v>
      </c>
      <c r="Q1010" t="s">
        <v>27</v>
      </c>
      <c r="R1010" t="s">
        <v>28</v>
      </c>
      <c r="S1010">
        <v>0</v>
      </c>
      <c r="T1010">
        <v>0</v>
      </c>
    </row>
    <row r="1011" spans="1:20" x14ac:dyDescent="0.25">
      <c r="A1011">
        <v>9917</v>
      </c>
      <c r="B1011" s="1">
        <v>36714</v>
      </c>
      <c r="C1011" s="1">
        <v>37561</v>
      </c>
      <c r="D1011" t="s">
        <v>27</v>
      </c>
      <c r="E1011" t="s">
        <v>28</v>
      </c>
      <c r="F1011" s="10">
        <v>204</v>
      </c>
      <c r="G1011" s="10">
        <v>199.77</v>
      </c>
      <c r="H1011">
        <v>2.7719</v>
      </c>
      <c r="I1011" s="11">
        <v>3.11</v>
      </c>
      <c r="K1011" s="9">
        <f t="shared" si="45"/>
        <v>634.43999999999994</v>
      </c>
      <c r="L1011" s="12">
        <f t="shared" si="46"/>
        <v>68.972399999999965</v>
      </c>
      <c r="M1011" s="12">
        <f t="shared" si="47"/>
        <v>67.542236999999972</v>
      </c>
      <c r="N1011" t="s">
        <v>29</v>
      </c>
      <c r="O1011" t="s">
        <v>38</v>
      </c>
      <c r="P1011" t="s">
        <v>12</v>
      </c>
      <c r="Q1011" t="s">
        <v>27</v>
      </c>
      <c r="R1011" t="s">
        <v>28</v>
      </c>
      <c r="S1011">
        <v>1</v>
      </c>
      <c r="T1011">
        <v>0</v>
      </c>
    </row>
    <row r="1012" spans="1:20" x14ac:dyDescent="0.25">
      <c r="A1012">
        <v>22186</v>
      </c>
      <c r="B1012" s="1">
        <v>36917</v>
      </c>
      <c r="C1012" s="1">
        <v>37561</v>
      </c>
      <c r="D1012" t="s">
        <v>27</v>
      </c>
      <c r="E1012" t="s">
        <v>28</v>
      </c>
      <c r="F1012" s="10">
        <v>37000</v>
      </c>
      <c r="G1012" s="10">
        <v>36233.03</v>
      </c>
      <c r="H1012">
        <v>4.63</v>
      </c>
      <c r="I1012" s="11">
        <v>3.11</v>
      </c>
      <c r="K1012" s="9">
        <f t="shared" si="45"/>
        <v>115070</v>
      </c>
      <c r="L1012" s="12">
        <f t="shared" si="46"/>
        <v>-56240</v>
      </c>
      <c r="M1012" s="12">
        <f t="shared" si="47"/>
        <v>-55074.205600000001</v>
      </c>
      <c r="N1012" t="s">
        <v>29</v>
      </c>
      <c r="O1012" t="s">
        <v>38</v>
      </c>
      <c r="P1012" t="s">
        <v>12</v>
      </c>
      <c r="Q1012" t="s">
        <v>27</v>
      </c>
      <c r="R1012" t="s">
        <v>28</v>
      </c>
      <c r="S1012">
        <v>1</v>
      </c>
      <c r="T1012">
        <v>0</v>
      </c>
    </row>
    <row r="1013" spans="1:20" x14ac:dyDescent="0.25">
      <c r="A1013">
        <v>22187</v>
      </c>
      <c r="B1013" s="1">
        <v>36917</v>
      </c>
      <c r="C1013" s="1">
        <v>37561</v>
      </c>
      <c r="D1013" t="s">
        <v>27</v>
      </c>
      <c r="E1013" t="s">
        <v>28</v>
      </c>
      <c r="F1013" s="10">
        <v>20000</v>
      </c>
      <c r="G1013" s="10">
        <v>19585.419999999998</v>
      </c>
      <c r="H1013">
        <v>4.63</v>
      </c>
      <c r="I1013" s="11">
        <v>3.11</v>
      </c>
      <c r="K1013" s="9">
        <f t="shared" si="45"/>
        <v>62200</v>
      </c>
      <c r="L1013" s="12">
        <f t="shared" si="46"/>
        <v>-30400</v>
      </c>
      <c r="M1013" s="12">
        <f t="shared" si="47"/>
        <v>-29769.838399999997</v>
      </c>
      <c r="N1013" t="s">
        <v>29</v>
      </c>
      <c r="O1013" t="s">
        <v>38</v>
      </c>
      <c r="P1013" t="s">
        <v>12</v>
      </c>
      <c r="Q1013" t="s">
        <v>27</v>
      </c>
      <c r="R1013" t="s">
        <v>28</v>
      </c>
      <c r="S1013">
        <v>1</v>
      </c>
      <c r="T1013">
        <v>0</v>
      </c>
    </row>
    <row r="1014" spans="1:20" x14ac:dyDescent="0.25">
      <c r="A1014">
        <v>22188</v>
      </c>
      <c r="B1014" s="1">
        <v>36917</v>
      </c>
      <c r="C1014" s="1">
        <v>37561</v>
      </c>
      <c r="D1014" t="s">
        <v>27</v>
      </c>
      <c r="E1014" t="s">
        <v>28</v>
      </c>
      <c r="F1014" s="10">
        <v>3000</v>
      </c>
      <c r="G1014" s="10">
        <v>2937.81</v>
      </c>
      <c r="H1014">
        <v>4.63</v>
      </c>
      <c r="I1014" s="11">
        <v>3.11</v>
      </c>
      <c r="K1014" s="9">
        <f t="shared" si="45"/>
        <v>9330</v>
      </c>
      <c r="L1014" s="12">
        <f t="shared" si="46"/>
        <v>-4560</v>
      </c>
      <c r="M1014" s="12">
        <f t="shared" si="47"/>
        <v>-4465.4712</v>
      </c>
      <c r="N1014" t="s">
        <v>29</v>
      </c>
      <c r="O1014" t="s">
        <v>38</v>
      </c>
      <c r="P1014" t="s">
        <v>12</v>
      </c>
      <c r="Q1014" t="s">
        <v>27</v>
      </c>
      <c r="R1014" t="s">
        <v>28</v>
      </c>
      <c r="S1014">
        <v>1</v>
      </c>
      <c r="T1014">
        <v>0</v>
      </c>
    </row>
    <row r="1015" spans="1:20" x14ac:dyDescent="0.25">
      <c r="A1015">
        <v>22253</v>
      </c>
      <c r="B1015" s="1">
        <v>36917</v>
      </c>
      <c r="C1015" s="1">
        <v>37561</v>
      </c>
      <c r="D1015" t="s">
        <v>27</v>
      </c>
      <c r="E1015" t="s">
        <v>28</v>
      </c>
      <c r="F1015" s="10">
        <v>10000</v>
      </c>
      <c r="G1015" s="10">
        <v>9792.7099999999991</v>
      </c>
      <c r="H1015">
        <v>4.49</v>
      </c>
      <c r="I1015" s="11">
        <v>3.11</v>
      </c>
      <c r="K1015" s="9">
        <f t="shared" si="45"/>
        <v>31100</v>
      </c>
      <c r="L1015" s="12">
        <f t="shared" si="46"/>
        <v>-13800.000000000004</v>
      </c>
      <c r="M1015" s="12">
        <f t="shared" si="47"/>
        <v>-13513.939800000002</v>
      </c>
      <c r="N1015" t="s">
        <v>29</v>
      </c>
      <c r="O1015" t="s">
        <v>38</v>
      </c>
      <c r="P1015" t="s">
        <v>12</v>
      </c>
      <c r="Q1015" t="s">
        <v>27</v>
      </c>
      <c r="R1015" t="s">
        <v>28</v>
      </c>
      <c r="S1015">
        <v>1</v>
      </c>
      <c r="T1015">
        <v>0</v>
      </c>
    </row>
    <row r="1016" spans="1:20" x14ac:dyDescent="0.25">
      <c r="A1016">
        <v>22254</v>
      </c>
      <c r="B1016" s="1">
        <v>36917</v>
      </c>
      <c r="C1016" s="1">
        <v>37561</v>
      </c>
      <c r="D1016" t="s">
        <v>27</v>
      </c>
      <c r="E1016" t="s">
        <v>28</v>
      </c>
      <c r="F1016" s="10">
        <v>10000</v>
      </c>
      <c r="G1016" s="10">
        <v>9792.7099999999991</v>
      </c>
      <c r="H1016">
        <v>4.49</v>
      </c>
      <c r="I1016" s="11">
        <v>3.11</v>
      </c>
      <c r="K1016" s="9">
        <f t="shared" si="45"/>
        <v>31100</v>
      </c>
      <c r="L1016" s="12">
        <f t="shared" si="46"/>
        <v>-13800.000000000004</v>
      </c>
      <c r="M1016" s="12">
        <f t="shared" si="47"/>
        <v>-13513.939800000002</v>
      </c>
      <c r="N1016" t="s">
        <v>29</v>
      </c>
      <c r="O1016" t="s">
        <v>38</v>
      </c>
      <c r="P1016" t="s">
        <v>12</v>
      </c>
      <c r="Q1016" t="s">
        <v>27</v>
      </c>
      <c r="R1016" t="s">
        <v>28</v>
      </c>
      <c r="S1016">
        <v>1</v>
      </c>
      <c r="T1016">
        <v>0</v>
      </c>
    </row>
    <row r="1017" spans="1:20" x14ac:dyDescent="0.25">
      <c r="A1017">
        <v>22259</v>
      </c>
      <c r="B1017" s="1">
        <v>36917</v>
      </c>
      <c r="C1017" s="1">
        <v>37561</v>
      </c>
      <c r="D1017" t="s">
        <v>27</v>
      </c>
      <c r="E1017" t="s">
        <v>28</v>
      </c>
      <c r="F1017" s="10">
        <v>110000</v>
      </c>
      <c r="G1017" s="10">
        <v>107719.82</v>
      </c>
      <c r="H1017">
        <v>4.625</v>
      </c>
      <c r="I1017" s="11">
        <v>3.11</v>
      </c>
      <c r="K1017" s="9">
        <f t="shared" si="45"/>
        <v>342100</v>
      </c>
      <c r="L1017" s="12">
        <f t="shared" si="46"/>
        <v>-166650</v>
      </c>
      <c r="M1017" s="12">
        <f t="shared" si="47"/>
        <v>-163195.52730000002</v>
      </c>
      <c r="N1017" t="s">
        <v>29</v>
      </c>
      <c r="O1017" t="s">
        <v>38</v>
      </c>
      <c r="P1017" t="s">
        <v>12</v>
      </c>
      <c r="Q1017" t="s">
        <v>27</v>
      </c>
      <c r="R1017" t="s">
        <v>28</v>
      </c>
      <c r="S1017">
        <v>1</v>
      </c>
      <c r="T1017">
        <v>0</v>
      </c>
    </row>
    <row r="1018" spans="1:20" x14ac:dyDescent="0.25">
      <c r="A1018">
        <v>22263</v>
      </c>
      <c r="B1018" s="1">
        <v>36917</v>
      </c>
      <c r="C1018" s="1">
        <v>37561</v>
      </c>
      <c r="D1018" t="s">
        <v>27</v>
      </c>
      <c r="E1018" t="s">
        <v>28</v>
      </c>
      <c r="F1018" s="10">
        <v>195000</v>
      </c>
      <c r="G1018" s="10">
        <v>190957.86</v>
      </c>
      <c r="H1018">
        <v>4.6550000000000002</v>
      </c>
      <c r="I1018" s="11">
        <v>3.11</v>
      </c>
      <c r="K1018" s="9">
        <f t="shared" si="45"/>
        <v>606450</v>
      </c>
      <c r="L1018" s="12">
        <f t="shared" si="46"/>
        <v>-301275.00000000006</v>
      </c>
      <c r="M1018" s="12">
        <f t="shared" si="47"/>
        <v>-295029.89370000007</v>
      </c>
      <c r="N1018" t="s">
        <v>29</v>
      </c>
      <c r="O1018" t="s">
        <v>38</v>
      </c>
      <c r="P1018" t="s">
        <v>12</v>
      </c>
      <c r="Q1018" t="s">
        <v>27</v>
      </c>
      <c r="R1018" t="s">
        <v>28</v>
      </c>
      <c r="S1018">
        <v>1</v>
      </c>
      <c r="T1018">
        <v>0</v>
      </c>
    </row>
    <row r="1019" spans="1:20" x14ac:dyDescent="0.25">
      <c r="A1019">
        <v>22264</v>
      </c>
      <c r="B1019" s="1">
        <v>36917</v>
      </c>
      <c r="C1019" s="1">
        <v>37561</v>
      </c>
      <c r="D1019" t="s">
        <v>27</v>
      </c>
      <c r="E1019" t="s">
        <v>28</v>
      </c>
      <c r="F1019" s="10">
        <v>65000</v>
      </c>
      <c r="G1019" s="10">
        <v>63652.62</v>
      </c>
      <c r="H1019">
        <v>4.6550000000000002</v>
      </c>
      <c r="I1019" s="11">
        <v>3.11</v>
      </c>
      <c r="K1019" s="9">
        <f t="shared" si="45"/>
        <v>202150</v>
      </c>
      <c r="L1019" s="12">
        <f t="shared" si="46"/>
        <v>-100425.00000000003</v>
      </c>
      <c r="M1019" s="12">
        <f t="shared" si="47"/>
        <v>-98343.297900000034</v>
      </c>
      <c r="N1019" t="s">
        <v>29</v>
      </c>
      <c r="O1019" t="s">
        <v>38</v>
      </c>
      <c r="P1019" t="s">
        <v>12</v>
      </c>
      <c r="Q1019" t="s">
        <v>27</v>
      </c>
      <c r="R1019" t="s">
        <v>28</v>
      </c>
      <c r="S1019">
        <v>1</v>
      </c>
      <c r="T1019">
        <v>0</v>
      </c>
    </row>
    <row r="1020" spans="1:20" x14ac:dyDescent="0.25">
      <c r="A1020">
        <v>22265</v>
      </c>
      <c r="B1020" s="1">
        <v>36917</v>
      </c>
      <c r="C1020" s="1">
        <v>37561</v>
      </c>
      <c r="D1020" t="s">
        <v>27</v>
      </c>
      <c r="E1020" t="s">
        <v>28</v>
      </c>
      <c r="F1020" s="10">
        <v>40000</v>
      </c>
      <c r="G1020" s="10">
        <v>39170.839999999997</v>
      </c>
      <c r="H1020">
        <v>4.6550000000000002</v>
      </c>
      <c r="I1020" s="11">
        <v>3.11</v>
      </c>
      <c r="K1020" s="9">
        <f t="shared" si="45"/>
        <v>124400</v>
      </c>
      <c r="L1020" s="12">
        <f t="shared" si="46"/>
        <v>-61800.000000000015</v>
      </c>
      <c r="M1020" s="12">
        <f t="shared" si="47"/>
        <v>-60518.947800000009</v>
      </c>
      <c r="N1020" t="s">
        <v>29</v>
      </c>
      <c r="O1020" t="s">
        <v>38</v>
      </c>
      <c r="P1020" t="s">
        <v>12</v>
      </c>
      <c r="Q1020" t="s">
        <v>27</v>
      </c>
      <c r="R1020" t="s">
        <v>28</v>
      </c>
      <c r="S1020">
        <v>1</v>
      </c>
      <c r="T1020">
        <v>0</v>
      </c>
    </row>
    <row r="1021" spans="1:20" x14ac:dyDescent="0.25">
      <c r="A1021">
        <v>22570</v>
      </c>
      <c r="B1021" s="1">
        <v>36938</v>
      </c>
      <c r="C1021" s="1">
        <v>37561</v>
      </c>
      <c r="D1021" t="s">
        <v>27</v>
      </c>
      <c r="E1021" t="s">
        <v>28</v>
      </c>
      <c r="F1021" s="10">
        <v>95000</v>
      </c>
      <c r="G1021" s="10">
        <v>93030.75</v>
      </c>
      <c r="H1021">
        <v>4.4749999999999996</v>
      </c>
      <c r="I1021" s="11">
        <v>3.11</v>
      </c>
      <c r="K1021" s="9">
        <f t="shared" si="45"/>
        <v>295450</v>
      </c>
      <c r="L1021" s="12">
        <f t="shared" si="46"/>
        <v>-129674.99999999997</v>
      </c>
      <c r="M1021" s="12">
        <f t="shared" si="47"/>
        <v>-126986.97374999998</v>
      </c>
      <c r="N1021" t="s">
        <v>29</v>
      </c>
      <c r="O1021" t="s">
        <v>38</v>
      </c>
      <c r="P1021" t="s">
        <v>12</v>
      </c>
      <c r="Q1021" t="s">
        <v>27</v>
      </c>
      <c r="R1021" t="s">
        <v>28</v>
      </c>
      <c r="S1021">
        <v>1</v>
      </c>
      <c r="T1021">
        <v>0</v>
      </c>
    </row>
    <row r="1022" spans="1:20" x14ac:dyDescent="0.25">
      <c r="A1022">
        <v>22571</v>
      </c>
      <c r="B1022" s="1">
        <v>36938</v>
      </c>
      <c r="C1022" s="1">
        <v>37561</v>
      </c>
      <c r="D1022" t="s">
        <v>27</v>
      </c>
      <c r="E1022" t="s">
        <v>28</v>
      </c>
      <c r="F1022" s="10">
        <v>85000</v>
      </c>
      <c r="G1022" s="10">
        <v>83238.039999999994</v>
      </c>
      <c r="H1022">
        <v>4.4749999999999996</v>
      </c>
      <c r="I1022" s="11">
        <v>3.11</v>
      </c>
      <c r="K1022" s="9">
        <f t="shared" si="45"/>
        <v>264350</v>
      </c>
      <c r="L1022" s="12">
        <f t="shared" si="46"/>
        <v>-116024.99999999999</v>
      </c>
      <c r="M1022" s="12">
        <f t="shared" si="47"/>
        <v>-113619.92459999997</v>
      </c>
      <c r="N1022" t="s">
        <v>29</v>
      </c>
      <c r="O1022" t="s">
        <v>38</v>
      </c>
      <c r="P1022" t="s">
        <v>12</v>
      </c>
      <c r="Q1022" t="s">
        <v>27</v>
      </c>
      <c r="R1022" t="s">
        <v>28</v>
      </c>
      <c r="S1022">
        <v>1</v>
      </c>
      <c r="T1022">
        <v>0</v>
      </c>
    </row>
    <row r="1023" spans="1:20" x14ac:dyDescent="0.25">
      <c r="A1023">
        <v>22572</v>
      </c>
      <c r="B1023" s="1">
        <v>36938</v>
      </c>
      <c r="C1023" s="1">
        <v>37561</v>
      </c>
      <c r="D1023" t="s">
        <v>27</v>
      </c>
      <c r="E1023" t="s">
        <v>28</v>
      </c>
      <c r="F1023" s="10">
        <v>45000</v>
      </c>
      <c r="G1023" s="10">
        <v>44067.199999999997</v>
      </c>
      <c r="H1023">
        <v>4.4749999999999996</v>
      </c>
      <c r="I1023" s="11">
        <v>3.11</v>
      </c>
      <c r="K1023" s="9">
        <f t="shared" si="45"/>
        <v>139950</v>
      </c>
      <c r="L1023" s="12">
        <f t="shared" si="46"/>
        <v>-61424.999999999993</v>
      </c>
      <c r="M1023" s="12">
        <f t="shared" si="47"/>
        <v>-60151.727999999988</v>
      </c>
      <c r="N1023" t="s">
        <v>29</v>
      </c>
      <c r="O1023" t="s">
        <v>38</v>
      </c>
      <c r="P1023" t="s">
        <v>12</v>
      </c>
      <c r="Q1023" t="s">
        <v>27</v>
      </c>
      <c r="R1023" t="s">
        <v>28</v>
      </c>
      <c r="S1023">
        <v>1</v>
      </c>
      <c r="T1023">
        <v>0</v>
      </c>
    </row>
    <row r="1024" spans="1:20" x14ac:dyDescent="0.25">
      <c r="A1024">
        <v>22644</v>
      </c>
      <c r="B1024" s="1">
        <v>36942</v>
      </c>
      <c r="C1024" s="1">
        <v>37561</v>
      </c>
      <c r="D1024" t="s">
        <v>27</v>
      </c>
      <c r="E1024" t="s">
        <v>28</v>
      </c>
      <c r="F1024" s="10">
        <v>35000</v>
      </c>
      <c r="G1024" s="10">
        <v>34274.49</v>
      </c>
      <c r="H1024">
        <v>4.6100000000000003</v>
      </c>
      <c r="I1024" s="11">
        <v>3.11</v>
      </c>
      <c r="K1024" s="9">
        <f t="shared" si="45"/>
        <v>108850</v>
      </c>
      <c r="L1024" s="12">
        <f t="shared" si="46"/>
        <v>-52500.000000000015</v>
      </c>
      <c r="M1024" s="12">
        <f t="shared" si="47"/>
        <v>-51411.735000000015</v>
      </c>
      <c r="N1024" t="s">
        <v>29</v>
      </c>
      <c r="O1024" t="s">
        <v>38</v>
      </c>
      <c r="P1024" t="s">
        <v>12</v>
      </c>
      <c r="Q1024" t="s">
        <v>27</v>
      </c>
      <c r="R1024" t="s">
        <v>28</v>
      </c>
      <c r="S1024">
        <v>1</v>
      </c>
      <c r="T1024">
        <v>0</v>
      </c>
    </row>
    <row r="1025" spans="1:20" x14ac:dyDescent="0.25">
      <c r="A1025">
        <v>22646</v>
      </c>
      <c r="B1025" s="1">
        <v>36942</v>
      </c>
      <c r="C1025" s="1">
        <v>37561</v>
      </c>
      <c r="D1025" t="s">
        <v>27</v>
      </c>
      <c r="E1025" t="s">
        <v>28</v>
      </c>
      <c r="F1025" s="10">
        <v>85000</v>
      </c>
      <c r="G1025" s="10">
        <v>83238.039999999994</v>
      </c>
      <c r="H1025">
        <v>4.6100000000000003</v>
      </c>
      <c r="I1025" s="11">
        <v>3.11</v>
      </c>
      <c r="K1025" s="9">
        <f t="shared" si="45"/>
        <v>264350</v>
      </c>
      <c r="L1025" s="12">
        <f t="shared" si="46"/>
        <v>-127500.00000000004</v>
      </c>
      <c r="M1025" s="12">
        <f t="shared" si="47"/>
        <v>-124857.06000000003</v>
      </c>
      <c r="N1025" t="s">
        <v>29</v>
      </c>
      <c r="O1025" t="s">
        <v>38</v>
      </c>
      <c r="P1025" t="s">
        <v>12</v>
      </c>
      <c r="Q1025" t="s">
        <v>27</v>
      </c>
      <c r="R1025" t="s">
        <v>28</v>
      </c>
      <c r="S1025">
        <v>1</v>
      </c>
      <c r="T1025">
        <v>0</v>
      </c>
    </row>
    <row r="1026" spans="1:20" x14ac:dyDescent="0.25">
      <c r="A1026">
        <v>23777</v>
      </c>
      <c r="B1026" s="1">
        <v>36969</v>
      </c>
      <c r="C1026" s="1">
        <v>37561</v>
      </c>
      <c r="D1026" t="s">
        <v>27</v>
      </c>
      <c r="E1026" t="s">
        <v>28</v>
      </c>
      <c r="F1026" s="10">
        <v>70955</v>
      </c>
      <c r="G1026" s="10">
        <v>69484.179999999993</v>
      </c>
      <c r="H1026">
        <v>4.6219999999999999</v>
      </c>
      <c r="I1026" s="11">
        <v>3.11</v>
      </c>
      <c r="K1026" s="9">
        <f t="shared" ref="K1026:K1089" si="48">F1026*I1026</f>
        <v>220670.05</v>
      </c>
      <c r="L1026" s="12">
        <f t="shared" ref="L1026:L1089" si="49">(+I1026-H1026)*F1026</f>
        <v>-107283.96</v>
      </c>
      <c r="M1026" s="12">
        <f t="shared" ref="M1026:M1089" si="50">(+I1026-H1026)*G1026</f>
        <v>-105060.08015999998</v>
      </c>
      <c r="N1026" t="s">
        <v>29</v>
      </c>
      <c r="O1026" t="s">
        <v>38</v>
      </c>
      <c r="P1026" t="s">
        <v>12</v>
      </c>
      <c r="Q1026" t="s">
        <v>27</v>
      </c>
      <c r="R1026" t="s">
        <v>28</v>
      </c>
      <c r="S1026">
        <v>1</v>
      </c>
      <c r="T1026">
        <v>0</v>
      </c>
    </row>
    <row r="1027" spans="1:20" x14ac:dyDescent="0.25">
      <c r="A1027">
        <v>23778</v>
      </c>
      <c r="B1027" s="1">
        <v>36969</v>
      </c>
      <c r="C1027" s="1">
        <v>37561</v>
      </c>
      <c r="D1027" t="s">
        <v>27</v>
      </c>
      <c r="E1027" t="s">
        <v>28</v>
      </c>
      <c r="F1027" s="10">
        <v>29000</v>
      </c>
      <c r="G1027" s="10">
        <v>28398.86</v>
      </c>
      <c r="H1027">
        <v>4.6219999999999999</v>
      </c>
      <c r="I1027" s="11">
        <v>3.11</v>
      </c>
      <c r="K1027" s="9">
        <f t="shared" si="48"/>
        <v>90190</v>
      </c>
      <c r="L1027" s="12">
        <f t="shared" si="49"/>
        <v>-43848</v>
      </c>
      <c r="M1027" s="12">
        <f t="shared" si="50"/>
        <v>-42939.07632</v>
      </c>
      <c r="N1027" t="s">
        <v>29</v>
      </c>
      <c r="O1027" t="s">
        <v>38</v>
      </c>
      <c r="P1027" t="s">
        <v>12</v>
      </c>
      <c r="Q1027" t="s">
        <v>27</v>
      </c>
      <c r="R1027" t="s">
        <v>28</v>
      </c>
      <c r="S1027">
        <v>1</v>
      </c>
      <c r="T1027">
        <v>0</v>
      </c>
    </row>
    <row r="1028" spans="1:20" x14ac:dyDescent="0.25">
      <c r="A1028">
        <v>23779</v>
      </c>
      <c r="B1028" s="1">
        <v>36969</v>
      </c>
      <c r="C1028" s="1">
        <v>37561</v>
      </c>
      <c r="D1028" t="s">
        <v>27</v>
      </c>
      <c r="E1028" t="s">
        <v>28</v>
      </c>
      <c r="F1028" s="10">
        <v>1300</v>
      </c>
      <c r="G1028" s="10">
        <v>1273.05</v>
      </c>
      <c r="H1028">
        <v>4.6219999999999999</v>
      </c>
      <c r="I1028" s="11">
        <v>3.11</v>
      </c>
      <c r="K1028" s="9">
        <f t="shared" si="48"/>
        <v>4043</v>
      </c>
      <c r="L1028" s="12">
        <f t="shared" si="49"/>
        <v>-1965.6</v>
      </c>
      <c r="M1028" s="12">
        <f t="shared" si="50"/>
        <v>-1924.8516</v>
      </c>
      <c r="N1028" t="s">
        <v>29</v>
      </c>
      <c r="O1028" t="s">
        <v>38</v>
      </c>
      <c r="P1028" t="s">
        <v>12</v>
      </c>
      <c r="Q1028" t="s">
        <v>27</v>
      </c>
      <c r="R1028" t="s">
        <v>28</v>
      </c>
      <c r="S1028">
        <v>1</v>
      </c>
      <c r="T1028">
        <v>0</v>
      </c>
    </row>
    <row r="1029" spans="1:20" x14ac:dyDescent="0.25">
      <c r="A1029">
        <v>23783</v>
      </c>
      <c r="B1029" s="1">
        <v>36969</v>
      </c>
      <c r="C1029" s="1">
        <v>37561</v>
      </c>
      <c r="D1029" t="s">
        <v>27</v>
      </c>
      <c r="E1029" t="s">
        <v>28</v>
      </c>
      <c r="F1029" s="10">
        <v>14700</v>
      </c>
      <c r="G1029" s="10">
        <v>14395.29</v>
      </c>
      <c r="H1029">
        <v>4.6219999999999999</v>
      </c>
      <c r="I1029" s="11">
        <v>3.11</v>
      </c>
      <c r="K1029" s="9">
        <f t="shared" si="48"/>
        <v>45717</v>
      </c>
      <c r="L1029" s="12">
        <f t="shared" si="49"/>
        <v>-22226.400000000001</v>
      </c>
      <c r="M1029" s="12">
        <f t="shared" si="50"/>
        <v>-21765.678480000002</v>
      </c>
      <c r="N1029" t="s">
        <v>29</v>
      </c>
      <c r="O1029" t="s">
        <v>38</v>
      </c>
      <c r="P1029" t="s">
        <v>12</v>
      </c>
      <c r="Q1029" t="s">
        <v>27</v>
      </c>
      <c r="R1029" t="s">
        <v>28</v>
      </c>
      <c r="S1029">
        <v>1</v>
      </c>
      <c r="T1029">
        <v>0</v>
      </c>
    </row>
    <row r="1030" spans="1:20" x14ac:dyDescent="0.25">
      <c r="A1030">
        <v>23796</v>
      </c>
      <c r="B1030" s="1">
        <v>36969</v>
      </c>
      <c r="C1030" s="1">
        <v>37561</v>
      </c>
      <c r="D1030" t="s">
        <v>27</v>
      </c>
      <c r="E1030" t="s">
        <v>28</v>
      </c>
      <c r="F1030" s="10">
        <v>14800</v>
      </c>
      <c r="G1030" s="10">
        <v>14493.21</v>
      </c>
      <c r="H1030">
        <v>4.7060000000000004</v>
      </c>
      <c r="I1030" s="11">
        <v>3.11</v>
      </c>
      <c r="K1030" s="9">
        <f t="shared" si="48"/>
        <v>46028</v>
      </c>
      <c r="L1030" s="12">
        <f t="shared" si="49"/>
        <v>-23620.800000000007</v>
      </c>
      <c r="M1030" s="12">
        <f t="shared" si="50"/>
        <v>-23131.163160000007</v>
      </c>
      <c r="N1030" t="s">
        <v>29</v>
      </c>
      <c r="O1030" t="s">
        <v>38</v>
      </c>
      <c r="P1030" t="s">
        <v>12</v>
      </c>
      <c r="Q1030" t="s">
        <v>27</v>
      </c>
      <c r="R1030" t="s">
        <v>28</v>
      </c>
      <c r="S1030">
        <v>1</v>
      </c>
      <c r="T1030">
        <v>0</v>
      </c>
    </row>
    <row r="1031" spans="1:20" x14ac:dyDescent="0.25">
      <c r="A1031">
        <v>23799</v>
      </c>
      <c r="B1031" s="1">
        <v>36969</v>
      </c>
      <c r="C1031" s="1">
        <v>37561</v>
      </c>
      <c r="D1031" t="s">
        <v>27</v>
      </c>
      <c r="E1031" t="s">
        <v>28</v>
      </c>
      <c r="F1031" s="10">
        <v>26718</v>
      </c>
      <c r="G1031" s="10">
        <v>26164.17</v>
      </c>
      <c r="H1031">
        <v>4.7060000000000004</v>
      </c>
      <c r="I1031" s="11">
        <v>3.11</v>
      </c>
      <c r="K1031" s="9">
        <f t="shared" si="48"/>
        <v>83092.98</v>
      </c>
      <c r="L1031" s="12">
        <f t="shared" si="49"/>
        <v>-42641.928000000014</v>
      </c>
      <c r="M1031" s="12">
        <f t="shared" si="50"/>
        <v>-41758.015320000013</v>
      </c>
      <c r="N1031" t="s">
        <v>29</v>
      </c>
      <c r="O1031" t="s">
        <v>38</v>
      </c>
      <c r="P1031" t="s">
        <v>12</v>
      </c>
      <c r="Q1031" t="s">
        <v>27</v>
      </c>
      <c r="R1031" t="s">
        <v>28</v>
      </c>
      <c r="S1031">
        <v>1</v>
      </c>
      <c r="T1031">
        <v>0</v>
      </c>
    </row>
    <row r="1032" spans="1:20" x14ac:dyDescent="0.25">
      <c r="A1032">
        <v>23919</v>
      </c>
      <c r="B1032" s="1">
        <v>36980</v>
      </c>
      <c r="C1032" s="1">
        <v>37561</v>
      </c>
      <c r="D1032" t="s">
        <v>27</v>
      </c>
      <c r="E1032" t="s">
        <v>28</v>
      </c>
      <c r="F1032" s="10">
        <v>11004</v>
      </c>
      <c r="G1032" s="10">
        <v>10775.9</v>
      </c>
      <c r="H1032">
        <v>4.7140000000000004</v>
      </c>
      <c r="I1032" s="11">
        <v>3.11</v>
      </c>
      <c r="K1032" s="9">
        <f t="shared" si="48"/>
        <v>34222.439999999995</v>
      </c>
      <c r="L1032" s="12">
        <f t="shared" si="49"/>
        <v>-17650.416000000005</v>
      </c>
      <c r="M1032" s="12">
        <f t="shared" si="50"/>
        <v>-17284.543600000005</v>
      </c>
      <c r="N1032" t="s">
        <v>29</v>
      </c>
      <c r="O1032" t="s">
        <v>38</v>
      </c>
      <c r="P1032" t="s">
        <v>12</v>
      </c>
      <c r="Q1032" t="s">
        <v>27</v>
      </c>
      <c r="R1032" t="s">
        <v>28</v>
      </c>
      <c r="S1032">
        <v>1</v>
      </c>
      <c r="T1032">
        <v>0</v>
      </c>
    </row>
    <row r="1033" spans="1:20" x14ac:dyDescent="0.25">
      <c r="A1033">
        <v>24140</v>
      </c>
      <c r="B1033" s="1">
        <v>36992</v>
      </c>
      <c r="C1033" s="1">
        <v>37561</v>
      </c>
      <c r="D1033" t="s">
        <v>27</v>
      </c>
      <c r="E1033" t="s">
        <v>28</v>
      </c>
      <c r="F1033" s="10">
        <v>40135</v>
      </c>
      <c r="G1033" s="10">
        <v>39303.050000000003</v>
      </c>
      <c r="H1033">
        <v>4.7750000000000004</v>
      </c>
      <c r="I1033" s="11">
        <v>3.11</v>
      </c>
      <c r="K1033" s="9">
        <f t="shared" si="48"/>
        <v>124819.84999999999</v>
      </c>
      <c r="L1033" s="12">
        <f t="shared" si="49"/>
        <v>-66824.775000000023</v>
      </c>
      <c r="M1033" s="12">
        <f t="shared" si="50"/>
        <v>-65439.57825000002</v>
      </c>
      <c r="N1033" t="s">
        <v>29</v>
      </c>
      <c r="O1033" t="s">
        <v>38</v>
      </c>
      <c r="P1033" t="s">
        <v>12</v>
      </c>
      <c r="Q1033" t="s">
        <v>27</v>
      </c>
      <c r="R1033" t="s">
        <v>28</v>
      </c>
      <c r="S1033">
        <v>1</v>
      </c>
      <c r="T1033">
        <v>0</v>
      </c>
    </row>
    <row r="1034" spans="1:20" x14ac:dyDescent="0.25">
      <c r="A1034">
        <v>24193</v>
      </c>
      <c r="B1034" s="1">
        <v>36998</v>
      </c>
      <c r="C1034" s="1">
        <v>37561</v>
      </c>
      <c r="D1034" t="s">
        <v>27</v>
      </c>
      <c r="E1034" t="s">
        <v>28</v>
      </c>
      <c r="F1034" s="10">
        <v>61824</v>
      </c>
      <c r="G1034" s="10">
        <v>60542.46</v>
      </c>
      <c r="H1034">
        <v>4.8760000000000003</v>
      </c>
      <c r="I1034" s="11">
        <v>3.11</v>
      </c>
      <c r="K1034" s="9">
        <f t="shared" si="48"/>
        <v>192272.63999999998</v>
      </c>
      <c r="L1034" s="12">
        <f t="shared" si="49"/>
        <v>-109181.18400000002</v>
      </c>
      <c r="M1034" s="12">
        <f t="shared" si="50"/>
        <v>-106917.98436000003</v>
      </c>
      <c r="N1034" t="s">
        <v>29</v>
      </c>
      <c r="O1034" t="s">
        <v>38</v>
      </c>
      <c r="P1034" t="s">
        <v>12</v>
      </c>
      <c r="Q1034" t="s">
        <v>27</v>
      </c>
      <c r="R1034" t="s">
        <v>28</v>
      </c>
      <c r="S1034">
        <v>1</v>
      </c>
      <c r="T1034">
        <v>0</v>
      </c>
    </row>
    <row r="1035" spans="1:20" x14ac:dyDescent="0.25">
      <c r="A1035">
        <v>24224</v>
      </c>
      <c r="B1035" s="1">
        <v>36999</v>
      </c>
      <c r="C1035" s="1">
        <v>37561</v>
      </c>
      <c r="D1035" t="s">
        <v>27</v>
      </c>
      <c r="E1035" t="s">
        <v>28</v>
      </c>
      <c r="F1035" s="10">
        <v>62272</v>
      </c>
      <c r="G1035" s="10">
        <v>60981.17</v>
      </c>
      <c r="H1035">
        <v>4.7560000000000002</v>
      </c>
      <c r="I1035" s="11">
        <v>3.11</v>
      </c>
      <c r="K1035" s="9">
        <f t="shared" si="48"/>
        <v>193665.91999999998</v>
      </c>
      <c r="L1035" s="12">
        <f t="shared" si="49"/>
        <v>-102499.71200000003</v>
      </c>
      <c r="M1035" s="12">
        <f t="shared" si="50"/>
        <v>-100375.00582000002</v>
      </c>
      <c r="N1035" t="s">
        <v>29</v>
      </c>
      <c r="O1035" t="s">
        <v>38</v>
      </c>
      <c r="P1035" t="s">
        <v>12</v>
      </c>
      <c r="Q1035" t="s">
        <v>27</v>
      </c>
      <c r="R1035" t="s">
        <v>28</v>
      </c>
      <c r="S1035">
        <v>1</v>
      </c>
      <c r="T1035">
        <v>0</v>
      </c>
    </row>
    <row r="1036" spans="1:20" x14ac:dyDescent="0.25">
      <c r="A1036">
        <v>24448</v>
      </c>
      <c r="B1036" s="1">
        <v>37007</v>
      </c>
      <c r="C1036" s="1">
        <v>37561</v>
      </c>
      <c r="D1036" t="s">
        <v>27</v>
      </c>
      <c r="E1036" t="s">
        <v>28</v>
      </c>
      <c r="F1036" s="10">
        <v>65000</v>
      </c>
      <c r="G1036" s="10">
        <v>63652.62</v>
      </c>
      <c r="H1036">
        <v>4.7750000000000004</v>
      </c>
      <c r="I1036" s="11">
        <v>3.11</v>
      </c>
      <c r="K1036" s="9">
        <f t="shared" si="48"/>
        <v>202150</v>
      </c>
      <c r="L1036" s="12">
        <f t="shared" si="49"/>
        <v>-108225.00000000003</v>
      </c>
      <c r="M1036" s="12">
        <f t="shared" si="50"/>
        <v>-105981.61230000004</v>
      </c>
      <c r="N1036" t="s">
        <v>29</v>
      </c>
      <c r="O1036" t="s">
        <v>38</v>
      </c>
      <c r="P1036" t="s">
        <v>12</v>
      </c>
      <c r="Q1036" t="s">
        <v>27</v>
      </c>
      <c r="R1036" t="s">
        <v>28</v>
      </c>
      <c r="S1036">
        <v>1</v>
      </c>
      <c r="T1036">
        <v>0</v>
      </c>
    </row>
    <row r="1037" spans="1:20" x14ac:dyDescent="0.25">
      <c r="A1037">
        <v>24454</v>
      </c>
      <c r="B1037" s="1">
        <v>37007</v>
      </c>
      <c r="C1037" s="1">
        <v>37561</v>
      </c>
      <c r="D1037" t="s">
        <v>27</v>
      </c>
      <c r="E1037" t="s">
        <v>28</v>
      </c>
      <c r="F1037" s="10">
        <v>535</v>
      </c>
      <c r="G1037" s="10">
        <v>523.91</v>
      </c>
      <c r="H1037">
        <v>4.7080000000000002</v>
      </c>
      <c r="I1037" s="11">
        <v>3.11</v>
      </c>
      <c r="K1037" s="9">
        <f t="shared" si="48"/>
        <v>1663.85</v>
      </c>
      <c r="L1037" s="12">
        <f t="shared" si="49"/>
        <v>-854.93000000000018</v>
      </c>
      <c r="M1037" s="12">
        <f t="shared" si="50"/>
        <v>-837.20818000000008</v>
      </c>
      <c r="N1037" t="s">
        <v>29</v>
      </c>
      <c r="O1037" t="s">
        <v>38</v>
      </c>
      <c r="P1037" t="s">
        <v>12</v>
      </c>
      <c r="Q1037" t="s">
        <v>27</v>
      </c>
      <c r="R1037" t="s">
        <v>28</v>
      </c>
      <c r="S1037">
        <v>1</v>
      </c>
      <c r="T1037">
        <v>0</v>
      </c>
    </row>
    <row r="1038" spans="1:20" x14ac:dyDescent="0.25">
      <c r="A1038">
        <v>24748</v>
      </c>
      <c r="B1038" s="1">
        <v>37028</v>
      </c>
      <c r="C1038" s="1">
        <v>37561</v>
      </c>
      <c r="D1038" t="s">
        <v>27</v>
      </c>
      <c r="E1038" t="s">
        <v>28</v>
      </c>
      <c r="F1038" s="10">
        <v>100653</v>
      </c>
      <c r="G1038" s="10">
        <v>98566.57</v>
      </c>
      <c r="H1038">
        <v>4.476</v>
      </c>
      <c r="I1038" s="11">
        <v>3.11</v>
      </c>
      <c r="K1038" s="9">
        <f t="shared" si="48"/>
        <v>313030.83</v>
      </c>
      <c r="L1038" s="12">
        <f t="shared" si="49"/>
        <v>-137491.99800000002</v>
      </c>
      <c r="M1038" s="12">
        <f t="shared" si="50"/>
        <v>-134641.93462000001</v>
      </c>
      <c r="N1038" t="s">
        <v>29</v>
      </c>
      <c r="O1038" t="s">
        <v>38</v>
      </c>
      <c r="P1038" t="s">
        <v>12</v>
      </c>
      <c r="Q1038" t="s">
        <v>27</v>
      </c>
      <c r="R1038" t="s">
        <v>28</v>
      </c>
      <c r="S1038">
        <v>1</v>
      </c>
      <c r="T1038">
        <v>0</v>
      </c>
    </row>
    <row r="1039" spans="1:20" x14ac:dyDescent="0.25">
      <c r="A1039">
        <v>24869</v>
      </c>
      <c r="B1039" s="1">
        <v>37035</v>
      </c>
      <c r="C1039" s="1">
        <v>37561</v>
      </c>
      <c r="D1039" t="s">
        <v>27</v>
      </c>
      <c r="E1039" t="s">
        <v>28</v>
      </c>
      <c r="F1039" s="10">
        <v>20000</v>
      </c>
      <c r="G1039" s="10">
        <v>19585.419999999998</v>
      </c>
      <c r="H1039">
        <v>4.4508000000000001</v>
      </c>
      <c r="I1039" s="11">
        <v>3.11</v>
      </c>
      <c r="K1039" s="9">
        <f t="shared" si="48"/>
        <v>62200</v>
      </c>
      <c r="L1039" s="12">
        <f t="shared" si="49"/>
        <v>-26816.000000000004</v>
      </c>
      <c r="M1039" s="12">
        <f t="shared" si="50"/>
        <v>-26260.131136000004</v>
      </c>
      <c r="N1039" t="s">
        <v>29</v>
      </c>
      <c r="O1039" t="s">
        <v>38</v>
      </c>
      <c r="P1039" t="s">
        <v>12</v>
      </c>
      <c r="Q1039" t="s">
        <v>27</v>
      </c>
      <c r="R1039" t="s">
        <v>28</v>
      </c>
      <c r="S1039">
        <v>1</v>
      </c>
      <c r="T1039">
        <v>0</v>
      </c>
    </row>
    <row r="1040" spans="1:20" x14ac:dyDescent="0.25">
      <c r="A1040">
        <v>24870</v>
      </c>
      <c r="B1040" s="1">
        <v>37035</v>
      </c>
      <c r="C1040" s="1">
        <v>37561</v>
      </c>
      <c r="D1040" t="s">
        <v>27</v>
      </c>
      <c r="E1040" t="s">
        <v>28</v>
      </c>
      <c r="F1040" s="10">
        <v>34105</v>
      </c>
      <c r="G1040" s="10">
        <v>33398.04</v>
      </c>
      <c r="H1040">
        <v>4.4508000000000001</v>
      </c>
      <c r="I1040" s="11">
        <v>3.11</v>
      </c>
      <c r="K1040" s="9">
        <f t="shared" si="48"/>
        <v>106066.55</v>
      </c>
      <c r="L1040" s="12">
        <f t="shared" si="49"/>
        <v>-45727.984000000004</v>
      </c>
      <c r="M1040" s="12">
        <f t="shared" si="50"/>
        <v>-44780.092032000008</v>
      </c>
      <c r="N1040" t="s">
        <v>29</v>
      </c>
      <c r="O1040" t="s">
        <v>38</v>
      </c>
      <c r="P1040" t="s">
        <v>12</v>
      </c>
      <c r="Q1040" t="s">
        <v>27</v>
      </c>
      <c r="R1040" t="s">
        <v>28</v>
      </c>
      <c r="S1040">
        <v>1</v>
      </c>
      <c r="T1040">
        <v>0</v>
      </c>
    </row>
    <row r="1041" spans="1:20" x14ac:dyDescent="0.25">
      <c r="A1041">
        <v>25038</v>
      </c>
      <c r="B1041" s="1">
        <v>37046</v>
      </c>
      <c r="C1041" s="1">
        <v>37561</v>
      </c>
      <c r="D1041" t="s">
        <v>27</v>
      </c>
      <c r="E1041" t="s">
        <v>28</v>
      </c>
      <c r="F1041" s="10">
        <v>29518</v>
      </c>
      <c r="G1041" s="10">
        <v>28906.12</v>
      </c>
      <c r="H1041">
        <v>4.1589999999999998</v>
      </c>
      <c r="I1041" s="11">
        <v>3.11</v>
      </c>
      <c r="K1041" s="9">
        <f t="shared" si="48"/>
        <v>91800.98</v>
      </c>
      <c r="L1041" s="12">
        <f t="shared" si="49"/>
        <v>-30964.381999999998</v>
      </c>
      <c r="M1041" s="12">
        <f t="shared" si="50"/>
        <v>-30322.519879999996</v>
      </c>
      <c r="N1041" t="s">
        <v>29</v>
      </c>
      <c r="O1041" t="s">
        <v>38</v>
      </c>
      <c r="P1041" t="s">
        <v>12</v>
      </c>
      <c r="Q1041" t="s">
        <v>27</v>
      </c>
      <c r="R1041" t="s">
        <v>28</v>
      </c>
      <c r="S1041">
        <v>1</v>
      </c>
      <c r="T1041">
        <v>0</v>
      </c>
    </row>
    <row r="1042" spans="1:20" x14ac:dyDescent="0.25">
      <c r="A1042">
        <v>25059</v>
      </c>
      <c r="B1042" s="1">
        <v>37048</v>
      </c>
      <c r="C1042" s="1">
        <v>37561</v>
      </c>
      <c r="D1042" t="s">
        <v>27</v>
      </c>
      <c r="E1042" t="s">
        <v>28</v>
      </c>
      <c r="F1042" s="10">
        <v>85223</v>
      </c>
      <c r="G1042" s="10">
        <v>83456.42</v>
      </c>
      <c r="H1042">
        <v>4.4429999999999996</v>
      </c>
      <c r="I1042" s="11">
        <v>3.11</v>
      </c>
      <c r="K1042" s="9">
        <f t="shared" si="48"/>
        <v>265043.52999999997</v>
      </c>
      <c r="L1042" s="12">
        <f t="shared" si="49"/>
        <v>-113602.25899999998</v>
      </c>
      <c r="M1042" s="12">
        <f t="shared" si="50"/>
        <v>-111247.40785999998</v>
      </c>
      <c r="N1042" t="s">
        <v>29</v>
      </c>
      <c r="O1042" t="s">
        <v>38</v>
      </c>
      <c r="P1042" t="s">
        <v>12</v>
      </c>
      <c r="Q1042" t="s">
        <v>27</v>
      </c>
      <c r="R1042" t="s">
        <v>28</v>
      </c>
      <c r="S1042">
        <v>1</v>
      </c>
      <c r="T1042">
        <v>0</v>
      </c>
    </row>
    <row r="1043" spans="1:20" x14ac:dyDescent="0.25">
      <c r="A1043">
        <v>25068</v>
      </c>
      <c r="B1043" s="1">
        <v>37048</v>
      </c>
      <c r="C1043" s="1">
        <v>37561</v>
      </c>
      <c r="D1043" t="s">
        <v>27</v>
      </c>
      <c r="E1043" t="s">
        <v>28</v>
      </c>
      <c r="F1043" s="10">
        <v>53535</v>
      </c>
      <c r="G1043" s="10">
        <v>52425.279999999999</v>
      </c>
      <c r="H1043">
        <v>4.0549999999999997</v>
      </c>
      <c r="I1043" s="11">
        <v>3.11</v>
      </c>
      <c r="K1043" s="9">
        <f t="shared" si="48"/>
        <v>166493.85</v>
      </c>
      <c r="L1043" s="12">
        <f t="shared" si="49"/>
        <v>-50590.57499999999</v>
      </c>
      <c r="M1043" s="12">
        <f t="shared" si="50"/>
        <v>-49541.889599999988</v>
      </c>
      <c r="N1043" t="s">
        <v>29</v>
      </c>
      <c r="O1043" t="s">
        <v>38</v>
      </c>
      <c r="P1043" t="s">
        <v>12</v>
      </c>
      <c r="Q1043" t="s">
        <v>27</v>
      </c>
      <c r="R1043" t="s">
        <v>28</v>
      </c>
      <c r="S1043">
        <v>1</v>
      </c>
      <c r="T1043">
        <v>0</v>
      </c>
    </row>
    <row r="1044" spans="1:20" x14ac:dyDescent="0.25">
      <c r="A1044">
        <v>25071</v>
      </c>
      <c r="B1044" s="1">
        <v>37048</v>
      </c>
      <c r="C1044" s="1">
        <v>37561</v>
      </c>
      <c r="D1044" t="s">
        <v>27</v>
      </c>
      <c r="E1044" t="s">
        <v>28</v>
      </c>
      <c r="F1044" s="10">
        <v>16571</v>
      </c>
      <c r="G1044" s="10">
        <v>16227.5</v>
      </c>
      <c r="H1044">
        <v>4.72</v>
      </c>
      <c r="I1044" s="11">
        <v>3.11</v>
      </c>
      <c r="K1044" s="9">
        <f t="shared" si="48"/>
        <v>51535.81</v>
      </c>
      <c r="L1044" s="12">
        <f t="shared" si="49"/>
        <v>-26679.309999999998</v>
      </c>
      <c r="M1044" s="12">
        <f t="shared" si="50"/>
        <v>-26126.274999999998</v>
      </c>
      <c r="N1044" t="s">
        <v>29</v>
      </c>
      <c r="O1044" t="s">
        <v>38</v>
      </c>
      <c r="P1044" t="s">
        <v>12</v>
      </c>
      <c r="Q1044" t="s">
        <v>27</v>
      </c>
      <c r="R1044" t="s">
        <v>28</v>
      </c>
      <c r="S1044">
        <v>1</v>
      </c>
      <c r="T1044">
        <v>0</v>
      </c>
    </row>
    <row r="1045" spans="1:20" x14ac:dyDescent="0.25">
      <c r="A1045">
        <v>25181</v>
      </c>
      <c r="B1045" s="1">
        <v>37055</v>
      </c>
      <c r="C1045" s="1">
        <v>37561</v>
      </c>
      <c r="D1045" t="s">
        <v>27</v>
      </c>
      <c r="E1045" t="s">
        <v>28</v>
      </c>
      <c r="F1045" s="10">
        <v>40738</v>
      </c>
      <c r="G1045" s="10">
        <v>39893.550000000003</v>
      </c>
      <c r="H1045">
        <v>4.2939999999999996</v>
      </c>
      <c r="I1045" s="11">
        <v>3.11</v>
      </c>
      <c r="K1045" s="9">
        <f t="shared" si="48"/>
        <v>126695.18</v>
      </c>
      <c r="L1045" s="12">
        <f t="shared" si="49"/>
        <v>-48233.791999999987</v>
      </c>
      <c r="M1045" s="12">
        <f t="shared" si="50"/>
        <v>-47233.963199999991</v>
      </c>
      <c r="N1045" t="s">
        <v>29</v>
      </c>
      <c r="O1045" t="s">
        <v>38</v>
      </c>
      <c r="P1045" t="s">
        <v>12</v>
      </c>
      <c r="Q1045" t="s">
        <v>27</v>
      </c>
      <c r="R1045" t="s">
        <v>28</v>
      </c>
      <c r="S1045">
        <v>1</v>
      </c>
      <c r="T1045">
        <v>0</v>
      </c>
    </row>
    <row r="1046" spans="1:20" x14ac:dyDescent="0.25">
      <c r="A1046">
        <v>25182</v>
      </c>
      <c r="B1046" s="1">
        <v>37055</v>
      </c>
      <c r="C1046" s="1">
        <v>37561</v>
      </c>
      <c r="D1046" t="s">
        <v>27</v>
      </c>
      <c r="E1046" t="s">
        <v>28</v>
      </c>
      <c r="F1046" s="10">
        <v>61438</v>
      </c>
      <c r="G1046" s="10">
        <v>60164.46</v>
      </c>
      <c r="H1046">
        <v>4.2939999999999996</v>
      </c>
      <c r="I1046" s="11">
        <v>3.11</v>
      </c>
      <c r="K1046" s="9">
        <f t="shared" si="48"/>
        <v>191072.18</v>
      </c>
      <c r="L1046" s="12">
        <f t="shared" si="49"/>
        <v>-72742.59199999999</v>
      </c>
      <c r="M1046" s="12">
        <f t="shared" si="50"/>
        <v>-71234.720639999985</v>
      </c>
      <c r="N1046" t="s">
        <v>29</v>
      </c>
      <c r="O1046" t="s">
        <v>38</v>
      </c>
      <c r="P1046" t="s">
        <v>12</v>
      </c>
      <c r="Q1046" t="s">
        <v>27</v>
      </c>
      <c r="R1046" t="s">
        <v>28</v>
      </c>
      <c r="S1046">
        <v>1</v>
      </c>
      <c r="T1046">
        <v>0</v>
      </c>
    </row>
    <row r="1047" spans="1:20" x14ac:dyDescent="0.25">
      <c r="A1047">
        <v>26646</v>
      </c>
      <c r="B1047" s="1">
        <v>37081</v>
      </c>
      <c r="C1047" s="1">
        <v>37561</v>
      </c>
      <c r="D1047" t="s">
        <v>27</v>
      </c>
      <c r="E1047" t="s">
        <v>28</v>
      </c>
      <c r="F1047" s="10">
        <v>38812</v>
      </c>
      <c r="G1047" s="10">
        <v>38007.47</v>
      </c>
      <c r="H1047">
        <v>3.95</v>
      </c>
      <c r="I1047" s="11">
        <v>3.11</v>
      </c>
      <c r="K1047" s="9">
        <f t="shared" si="48"/>
        <v>120705.31999999999</v>
      </c>
      <c r="L1047" s="12">
        <f t="shared" si="49"/>
        <v>-32602.080000000013</v>
      </c>
      <c r="M1047" s="12">
        <f t="shared" si="50"/>
        <v>-31926.274800000014</v>
      </c>
      <c r="N1047" t="s">
        <v>29</v>
      </c>
      <c r="O1047" t="s">
        <v>38</v>
      </c>
      <c r="P1047" t="s">
        <v>12</v>
      </c>
      <c r="Q1047" t="s">
        <v>27</v>
      </c>
      <c r="R1047" t="s">
        <v>28</v>
      </c>
      <c r="S1047">
        <v>1</v>
      </c>
      <c r="T1047">
        <v>0</v>
      </c>
    </row>
    <row r="1048" spans="1:20" x14ac:dyDescent="0.25">
      <c r="A1048">
        <v>26703</v>
      </c>
      <c r="B1048" s="1">
        <v>37085</v>
      </c>
      <c r="C1048" s="1">
        <v>37561</v>
      </c>
      <c r="D1048" t="s">
        <v>27</v>
      </c>
      <c r="E1048" t="s">
        <v>28</v>
      </c>
      <c r="F1048" s="10">
        <v>70000</v>
      </c>
      <c r="G1048" s="10">
        <v>68548.98</v>
      </c>
      <c r="H1048">
        <v>3.75</v>
      </c>
      <c r="I1048" s="11">
        <v>3.11</v>
      </c>
      <c r="K1048" s="9">
        <f t="shared" si="48"/>
        <v>217700</v>
      </c>
      <c r="L1048" s="12">
        <f t="shared" si="49"/>
        <v>-44800.000000000007</v>
      </c>
      <c r="M1048" s="12">
        <f t="shared" si="50"/>
        <v>-43871.347200000004</v>
      </c>
      <c r="N1048" t="s">
        <v>29</v>
      </c>
      <c r="O1048" t="s">
        <v>38</v>
      </c>
      <c r="P1048" t="s">
        <v>12</v>
      </c>
      <c r="Q1048" t="s">
        <v>27</v>
      </c>
      <c r="R1048" t="s">
        <v>28</v>
      </c>
      <c r="S1048">
        <v>1</v>
      </c>
      <c r="T1048">
        <v>0</v>
      </c>
    </row>
    <row r="1049" spans="1:20" x14ac:dyDescent="0.25">
      <c r="A1049">
        <v>26851</v>
      </c>
      <c r="B1049" s="1">
        <v>37099</v>
      </c>
      <c r="C1049" s="1">
        <v>37561</v>
      </c>
      <c r="D1049" t="s">
        <v>27</v>
      </c>
      <c r="E1049" t="s">
        <v>28</v>
      </c>
      <c r="F1049" s="10">
        <v>167480</v>
      </c>
      <c r="G1049" s="10">
        <v>164008.32000000001</v>
      </c>
      <c r="H1049">
        <v>3.8140000000000001</v>
      </c>
      <c r="I1049" s="11">
        <v>3.11</v>
      </c>
      <c r="K1049" s="9">
        <f t="shared" si="48"/>
        <v>520862.8</v>
      </c>
      <c r="L1049" s="12">
        <f t="shared" si="49"/>
        <v>-117905.92000000003</v>
      </c>
      <c r="M1049" s="12">
        <f t="shared" si="50"/>
        <v>-115461.85728000004</v>
      </c>
      <c r="N1049" t="s">
        <v>29</v>
      </c>
      <c r="O1049" t="s">
        <v>38</v>
      </c>
      <c r="P1049" t="s">
        <v>12</v>
      </c>
      <c r="Q1049" t="s">
        <v>27</v>
      </c>
      <c r="R1049" t="s">
        <v>28</v>
      </c>
      <c r="S1049">
        <v>1</v>
      </c>
      <c r="T1049">
        <v>0</v>
      </c>
    </row>
    <row r="1050" spans="1:20" x14ac:dyDescent="0.25">
      <c r="A1050">
        <v>27044</v>
      </c>
      <c r="B1050" s="1">
        <v>37109</v>
      </c>
      <c r="C1050" s="1">
        <v>37561</v>
      </c>
      <c r="D1050" t="s">
        <v>27</v>
      </c>
      <c r="E1050" t="s">
        <v>28</v>
      </c>
      <c r="F1050" s="10">
        <v>106602</v>
      </c>
      <c r="G1050" s="10">
        <v>104392.26</v>
      </c>
      <c r="H1050">
        <v>3.714</v>
      </c>
      <c r="I1050" s="11">
        <v>3.11</v>
      </c>
      <c r="K1050" s="9">
        <f t="shared" si="48"/>
        <v>331532.21999999997</v>
      </c>
      <c r="L1050" s="12">
        <f t="shared" si="49"/>
        <v>-64387.608000000007</v>
      </c>
      <c r="M1050" s="12">
        <f t="shared" si="50"/>
        <v>-63052.925040000009</v>
      </c>
      <c r="N1050" t="s">
        <v>29</v>
      </c>
      <c r="O1050" t="s">
        <v>38</v>
      </c>
      <c r="P1050" t="s">
        <v>12</v>
      </c>
      <c r="Q1050" t="s">
        <v>27</v>
      </c>
      <c r="R1050" t="s">
        <v>28</v>
      </c>
      <c r="S1050">
        <v>1</v>
      </c>
      <c r="T1050">
        <v>0</v>
      </c>
    </row>
    <row r="1051" spans="1:20" x14ac:dyDescent="0.25">
      <c r="A1051">
        <v>27127</v>
      </c>
      <c r="B1051" s="1">
        <v>37118</v>
      </c>
      <c r="C1051" s="1">
        <v>37561</v>
      </c>
      <c r="D1051" t="s">
        <v>27</v>
      </c>
      <c r="E1051" t="s">
        <v>28</v>
      </c>
      <c r="F1051" s="10">
        <v>31784</v>
      </c>
      <c r="G1051" s="10">
        <v>31125.15</v>
      </c>
      <c r="H1051">
        <v>3.8069999999999999</v>
      </c>
      <c r="I1051" s="11">
        <v>3.11</v>
      </c>
      <c r="K1051" s="9">
        <f t="shared" si="48"/>
        <v>98848.239999999991</v>
      </c>
      <c r="L1051" s="12">
        <f t="shared" si="49"/>
        <v>-22153.448</v>
      </c>
      <c r="M1051" s="12">
        <f t="shared" si="50"/>
        <v>-21694.229550000004</v>
      </c>
      <c r="N1051" t="s">
        <v>29</v>
      </c>
      <c r="O1051" t="s">
        <v>38</v>
      </c>
      <c r="P1051" t="s">
        <v>12</v>
      </c>
      <c r="Q1051" t="s">
        <v>27</v>
      </c>
      <c r="R1051" t="s">
        <v>28</v>
      </c>
      <c r="S1051">
        <v>1</v>
      </c>
      <c r="T1051">
        <v>0</v>
      </c>
    </row>
    <row r="1052" spans="1:20" x14ac:dyDescent="0.25">
      <c r="A1052">
        <v>28058</v>
      </c>
      <c r="B1052" s="1">
        <v>37144</v>
      </c>
      <c r="C1052" s="1">
        <v>37561</v>
      </c>
      <c r="D1052" t="s">
        <v>27</v>
      </c>
      <c r="E1052" t="s">
        <v>28</v>
      </c>
      <c r="F1052" s="10">
        <v>27823</v>
      </c>
      <c r="G1052" s="10">
        <v>27246.26</v>
      </c>
      <c r="H1052">
        <v>3.8851</v>
      </c>
      <c r="I1052" s="11">
        <v>3.11</v>
      </c>
      <c r="K1052" s="9">
        <f t="shared" si="48"/>
        <v>86529.53</v>
      </c>
      <c r="L1052" s="12">
        <f t="shared" si="49"/>
        <v>-21565.607300000003</v>
      </c>
      <c r="M1052" s="12">
        <f t="shared" si="50"/>
        <v>-21118.576126000004</v>
      </c>
      <c r="N1052" t="s">
        <v>29</v>
      </c>
      <c r="O1052" t="s">
        <v>38</v>
      </c>
      <c r="P1052" t="s">
        <v>12</v>
      </c>
      <c r="Q1052" t="s">
        <v>27</v>
      </c>
      <c r="R1052" t="s">
        <v>28</v>
      </c>
      <c r="S1052">
        <v>1</v>
      </c>
      <c r="T1052">
        <v>0</v>
      </c>
    </row>
    <row r="1053" spans="1:20" x14ac:dyDescent="0.25">
      <c r="A1053">
        <v>28094</v>
      </c>
      <c r="B1053" s="1">
        <v>37152</v>
      </c>
      <c r="C1053" s="1">
        <v>37561</v>
      </c>
      <c r="D1053" t="s">
        <v>27</v>
      </c>
      <c r="E1053" t="s">
        <v>28</v>
      </c>
      <c r="F1053" s="10">
        <v>11000</v>
      </c>
      <c r="G1053" s="10">
        <v>10771.98</v>
      </c>
      <c r="H1053">
        <v>3.62</v>
      </c>
      <c r="I1053" s="11">
        <v>3.11</v>
      </c>
      <c r="K1053" s="9">
        <f t="shared" si="48"/>
        <v>34210</v>
      </c>
      <c r="L1053" s="12">
        <f t="shared" si="49"/>
        <v>-5610.0000000000027</v>
      </c>
      <c r="M1053" s="12">
        <f t="shared" si="50"/>
        <v>-5493.7098000000024</v>
      </c>
      <c r="N1053" t="s">
        <v>29</v>
      </c>
      <c r="O1053" t="s">
        <v>38</v>
      </c>
      <c r="P1053" t="s">
        <v>12</v>
      </c>
      <c r="Q1053" t="s">
        <v>27</v>
      </c>
      <c r="R1053" t="s">
        <v>28</v>
      </c>
      <c r="S1053">
        <v>1</v>
      </c>
      <c r="T1053">
        <v>0</v>
      </c>
    </row>
    <row r="1054" spans="1:20" x14ac:dyDescent="0.25">
      <c r="A1054">
        <v>28096</v>
      </c>
      <c r="B1054" s="1">
        <v>37152</v>
      </c>
      <c r="C1054" s="1">
        <v>37561</v>
      </c>
      <c r="D1054" t="s">
        <v>27</v>
      </c>
      <c r="E1054" t="s">
        <v>28</v>
      </c>
      <c r="F1054" s="10">
        <v>7000</v>
      </c>
      <c r="G1054" s="10">
        <v>6854.9</v>
      </c>
      <c r="H1054">
        <v>3.62</v>
      </c>
      <c r="I1054" s="11">
        <v>3.11</v>
      </c>
      <c r="K1054" s="9">
        <f t="shared" si="48"/>
        <v>21770</v>
      </c>
      <c r="L1054" s="12">
        <f t="shared" si="49"/>
        <v>-3570.0000000000018</v>
      </c>
      <c r="M1054" s="12">
        <f t="shared" si="50"/>
        <v>-3495.9990000000016</v>
      </c>
      <c r="N1054" t="s">
        <v>29</v>
      </c>
      <c r="O1054" t="s">
        <v>38</v>
      </c>
      <c r="P1054" t="s">
        <v>12</v>
      </c>
      <c r="Q1054" t="s">
        <v>27</v>
      </c>
      <c r="R1054" t="s">
        <v>28</v>
      </c>
      <c r="S1054">
        <v>1</v>
      </c>
      <c r="T1054">
        <v>0</v>
      </c>
    </row>
    <row r="1055" spans="1:20" x14ac:dyDescent="0.25">
      <c r="A1055">
        <v>28097</v>
      </c>
      <c r="B1055" s="1">
        <v>37152</v>
      </c>
      <c r="C1055" s="1">
        <v>37561</v>
      </c>
      <c r="D1055" t="s">
        <v>27</v>
      </c>
      <c r="E1055" t="s">
        <v>28</v>
      </c>
      <c r="F1055" s="10">
        <v>66935</v>
      </c>
      <c r="G1055" s="10">
        <v>65547.509999999995</v>
      </c>
      <c r="H1055">
        <v>3.62</v>
      </c>
      <c r="I1055" s="11">
        <v>3.11</v>
      </c>
      <c r="K1055" s="9">
        <f t="shared" si="48"/>
        <v>208167.85</v>
      </c>
      <c r="L1055" s="12">
        <f t="shared" si="49"/>
        <v>-34136.850000000013</v>
      </c>
      <c r="M1055" s="12">
        <f t="shared" si="50"/>
        <v>-33429.230100000015</v>
      </c>
      <c r="N1055" t="s">
        <v>29</v>
      </c>
      <c r="O1055" t="s">
        <v>38</v>
      </c>
      <c r="P1055" t="s">
        <v>12</v>
      </c>
      <c r="Q1055" t="s">
        <v>27</v>
      </c>
      <c r="R1055" t="s">
        <v>28</v>
      </c>
      <c r="S1055">
        <v>1</v>
      </c>
      <c r="T1055">
        <v>0</v>
      </c>
    </row>
    <row r="1056" spans="1:20" x14ac:dyDescent="0.25">
      <c r="A1056">
        <v>28112</v>
      </c>
      <c r="B1056" s="1">
        <v>37152</v>
      </c>
      <c r="C1056" s="1">
        <v>37561</v>
      </c>
      <c r="D1056" t="s">
        <v>27</v>
      </c>
      <c r="E1056" t="s">
        <v>28</v>
      </c>
      <c r="F1056" s="10">
        <v>166557</v>
      </c>
      <c r="G1056" s="10">
        <v>163104.46</v>
      </c>
      <c r="H1056">
        <v>3.85</v>
      </c>
      <c r="I1056" s="11">
        <v>3.11</v>
      </c>
      <c r="K1056" s="9">
        <f t="shared" si="48"/>
        <v>517992.26999999996</v>
      </c>
      <c r="L1056" s="12">
        <f t="shared" si="49"/>
        <v>-123252.18000000004</v>
      </c>
      <c r="M1056" s="12">
        <f t="shared" si="50"/>
        <v>-120697.30040000002</v>
      </c>
      <c r="N1056" t="s">
        <v>29</v>
      </c>
      <c r="O1056" t="s">
        <v>38</v>
      </c>
      <c r="P1056" t="s">
        <v>12</v>
      </c>
      <c r="Q1056" t="s">
        <v>27</v>
      </c>
      <c r="R1056" t="s">
        <v>28</v>
      </c>
      <c r="S1056">
        <v>1</v>
      </c>
      <c r="T1056">
        <v>0</v>
      </c>
    </row>
    <row r="1057" spans="1:20" x14ac:dyDescent="0.25">
      <c r="A1057">
        <v>28115</v>
      </c>
      <c r="B1057" s="1">
        <v>37152</v>
      </c>
      <c r="C1057" s="1">
        <v>37561</v>
      </c>
      <c r="D1057" t="s">
        <v>27</v>
      </c>
      <c r="E1057" t="s">
        <v>28</v>
      </c>
      <c r="F1057" s="10">
        <v>53479</v>
      </c>
      <c r="G1057" s="10">
        <v>52370.44</v>
      </c>
      <c r="H1057">
        <v>3.85</v>
      </c>
      <c r="I1057" s="11">
        <v>3.11</v>
      </c>
      <c r="K1057" s="9">
        <f t="shared" si="48"/>
        <v>166319.69</v>
      </c>
      <c r="L1057" s="12">
        <f t="shared" si="49"/>
        <v>-39574.460000000014</v>
      </c>
      <c r="M1057" s="12">
        <f t="shared" si="50"/>
        <v>-38754.125600000014</v>
      </c>
      <c r="N1057" t="s">
        <v>29</v>
      </c>
      <c r="O1057" t="s">
        <v>38</v>
      </c>
      <c r="P1057" t="s">
        <v>12</v>
      </c>
      <c r="Q1057" t="s">
        <v>27</v>
      </c>
      <c r="R1057" t="s">
        <v>28</v>
      </c>
      <c r="S1057">
        <v>1</v>
      </c>
      <c r="T1057">
        <v>0</v>
      </c>
    </row>
    <row r="1058" spans="1:20" x14ac:dyDescent="0.25">
      <c r="A1058">
        <v>28132</v>
      </c>
      <c r="B1058" s="1">
        <v>37153</v>
      </c>
      <c r="C1058" s="1">
        <v>37561</v>
      </c>
      <c r="D1058" t="s">
        <v>27</v>
      </c>
      <c r="E1058" t="s">
        <v>28</v>
      </c>
      <c r="F1058" s="10">
        <v>425</v>
      </c>
      <c r="G1058" s="10">
        <v>416.19</v>
      </c>
      <c r="H1058">
        <v>3.2936000000000001</v>
      </c>
      <c r="I1058" s="11">
        <v>3.11</v>
      </c>
      <c r="K1058" s="9">
        <f t="shared" si="48"/>
        <v>1321.75</v>
      </c>
      <c r="L1058" s="12">
        <f t="shared" si="49"/>
        <v>-78.030000000000086</v>
      </c>
      <c r="M1058" s="12">
        <f t="shared" si="50"/>
        <v>-76.412484000000092</v>
      </c>
      <c r="N1058" t="s">
        <v>29</v>
      </c>
      <c r="O1058" t="s">
        <v>38</v>
      </c>
      <c r="P1058" t="s">
        <v>12</v>
      </c>
      <c r="Q1058" t="s">
        <v>27</v>
      </c>
      <c r="R1058" t="s">
        <v>28</v>
      </c>
      <c r="S1058">
        <v>1</v>
      </c>
      <c r="T1058">
        <v>0</v>
      </c>
    </row>
    <row r="1059" spans="1:20" x14ac:dyDescent="0.25">
      <c r="A1059">
        <v>28134</v>
      </c>
      <c r="B1059" s="1">
        <v>37153</v>
      </c>
      <c r="C1059" s="1">
        <v>37561</v>
      </c>
      <c r="D1059" t="s">
        <v>27</v>
      </c>
      <c r="E1059" t="s">
        <v>28</v>
      </c>
      <c r="F1059" s="10">
        <v>94648</v>
      </c>
      <c r="G1059" s="10">
        <v>92686.05</v>
      </c>
      <c r="H1059">
        <v>3.702</v>
      </c>
      <c r="I1059" s="11">
        <v>3.11</v>
      </c>
      <c r="K1059" s="9">
        <f t="shared" si="48"/>
        <v>294355.27999999997</v>
      </c>
      <c r="L1059" s="12">
        <f t="shared" si="49"/>
        <v>-56031.616000000009</v>
      </c>
      <c r="M1059" s="12">
        <f t="shared" si="50"/>
        <v>-54870.14160000001</v>
      </c>
      <c r="N1059" t="s">
        <v>29</v>
      </c>
      <c r="O1059" t="s">
        <v>38</v>
      </c>
      <c r="P1059" t="s">
        <v>12</v>
      </c>
      <c r="Q1059" t="s">
        <v>27</v>
      </c>
      <c r="R1059" t="s">
        <v>28</v>
      </c>
      <c r="S1059">
        <v>1</v>
      </c>
      <c r="T1059">
        <v>0</v>
      </c>
    </row>
    <row r="1060" spans="1:20" x14ac:dyDescent="0.25">
      <c r="A1060">
        <v>28136</v>
      </c>
      <c r="B1060" s="1">
        <v>37153</v>
      </c>
      <c r="C1060" s="1">
        <v>37561</v>
      </c>
      <c r="D1060" t="s">
        <v>27</v>
      </c>
      <c r="E1060" t="s">
        <v>28</v>
      </c>
      <c r="F1060" s="10">
        <v>55079</v>
      </c>
      <c r="G1060" s="10">
        <v>53937.27</v>
      </c>
      <c r="H1060">
        <v>3.3540000000000001</v>
      </c>
      <c r="I1060" s="11">
        <v>3.11</v>
      </c>
      <c r="K1060" s="9">
        <f t="shared" si="48"/>
        <v>171295.69</v>
      </c>
      <c r="L1060" s="12">
        <f t="shared" si="49"/>
        <v>-13439.276000000013</v>
      </c>
      <c r="M1060" s="12">
        <f t="shared" si="50"/>
        <v>-13160.693880000012</v>
      </c>
      <c r="N1060" t="s">
        <v>29</v>
      </c>
      <c r="O1060" t="s">
        <v>38</v>
      </c>
      <c r="P1060" t="s">
        <v>12</v>
      </c>
      <c r="Q1060" t="s">
        <v>27</v>
      </c>
      <c r="R1060" t="s">
        <v>28</v>
      </c>
      <c r="S1060">
        <v>1</v>
      </c>
      <c r="T1060">
        <v>0</v>
      </c>
    </row>
    <row r="1061" spans="1:20" x14ac:dyDescent="0.25">
      <c r="A1061">
        <v>28137</v>
      </c>
      <c r="B1061" s="1">
        <v>37153</v>
      </c>
      <c r="C1061" s="1">
        <v>37561</v>
      </c>
      <c r="D1061" t="s">
        <v>27</v>
      </c>
      <c r="E1061" t="s">
        <v>28</v>
      </c>
      <c r="F1061" s="10">
        <v>30181</v>
      </c>
      <c r="G1061" s="10">
        <v>29555.38</v>
      </c>
      <c r="H1061">
        <v>3.3540000000000001</v>
      </c>
      <c r="I1061" s="11">
        <v>3.11</v>
      </c>
      <c r="K1061" s="9">
        <f t="shared" si="48"/>
        <v>93862.91</v>
      </c>
      <c r="L1061" s="12">
        <f t="shared" si="49"/>
        <v>-7364.1640000000061</v>
      </c>
      <c r="M1061" s="12">
        <f t="shared" si="50"/>
        <v>-7211.512720000007</v>
      </c>
      <c r="N1061" t="s">
        <v>29</v>
      </c>
      <c r="O1061" t="s">
        <v>38</v>
      </c>
      <c r="P1061" t="s">
        <v>12</v>
      </c>
      <c r="Q1061" t="s">
        <v>27</v>
      </c>
      <c r="R1061" t="s">
        <v>28</v>
      </c>
      <c r="S1061">
        <v>1</v>
      </c>
      <c r="T1061">
        <v>0</v>
      </c>
    </row>
    <row r="1062" spans="1:20" x14ac:dyDescent="0.25">
      <c r="A1062">
        <v>28139</v>
      </c>
      <c r="B1062" s="1">
        <v>37153</v>
      </c>
      <c r="C1062" s="1">
        <v>37561</v>
      </c>
      <c r="D1062" t="s">
        <v>27</v>
      </c>
      <c r="E1062" t="s">
        <v>28</v>
      </c>
      <c r="F1062" s="10">
        <v>81433</v>
      </c>
      <c r="G1062" s="10">
        <v>79744.98</v>
      </c>
      <c r="H1062">
        <v>3.3540000000000001</v>
      </c>
      <c r="I1062" s="11">
        <v>3.11</v>
      </c>
      <c r="K1062" s="9">
        <f t="shared" si="48"/>
        <v>253256.62999999998</v>
      </c>
      <c r="L1062" s="12">
        <f t="shared" si="49"/>
        <v>-19869.652000000016</v>
      </c>
      <c r="M1062" s="12">
        <f t="shared" si="50"/>
        <v>-19457.775120000017</v>
      </c>
      <c r="N1062" t="s">
        <v>29</v>
      </c>
      <c r="O1062" t="s">
        <v>38</v>
      </c>
      <c r="P1062" t="s">
        <v>12</v>
      </c>
      <c r="Q1062" t="s">
        <v>27</v>
      </c>
      <c r="R1062" t="s">
        <v>28</v>
      </c>
      <c r="S1062">
        <v>1</v>
      </c>
      <c r="T1062">
        <v>0</v>
      </c>
    </row>
    <row r="1063" spans="1:20" x14ac:dyDescent="0.25">
      <c r="A1063">
        <v>28142</v>
      </c>
      <c r="B1063" s="1">
        <v>37153</v>
      </c>
      <c r="C1063" s="1">
        <v>37561</v>
      </c>
      <c r="D1063" t="s">
        <v>27</v>
      </c>
      <c r="E1063" t="s">
        <v>28</v>
      </c>
      <c r="F1063" s="10">
        <v>129995</v>
      </c>
      <c r="G1063" s="10">
        <v>127300.35</v>
      </c>
      <c r="H1063">
        <v>3.3540000000000001</v>
      </c>
      <c r="I1063" s="11">
        <v>3.11</v>
      </c>
      <c r="K1063" s="9">
        <f t="shared" si="48"/>
        <v>404284.45</v>
      </c>
      <c r="L1063" s="12">
        <f t="shared" si="49"/>
        <v>-31718.780000000028</v>
      </c>
      <c r="M1063" s="12">
        <f t="shared" si="50"/>
        <v>-31061.28540000003</v>
      </c>
      <c r="N1063" t="s">
        <v>29</v>
      </c>
      <c r="O1063" t="s">
        <v>38</v>
      </c>
      <c r="P1063" t="s">
        <v>12</v>
      </c>
      <c r="Q1063" t="s">
        <v>27</v>
      </c>
      <c r="R1063" t="s">
        <v>28</v>
      </c>
      <c r="S1063">
        <v>1</v>
      </c>
      <c r="T1063">
        <v>0</v>
      </c>
    </row>
    <row r="1064" spans="1:20" x14ac:dyDescent="0.25">
      <c r="A1064">
        <v>28144</v>
      </c>
      <c r="B1064" s="1">
        <v>37153</v>
      </c>
      <c r="C1064" s="1">
        <v>37561</v>
      </c>
      <c r="D1064" t="s">
        <v>27</v>
      </c>
      <c r="E1064" t="s">
        <v>28</v>
      </c>
      <c r="F1064" s="10">
        <v>559</v>
      </c>
      <c r="G1064" s="10">
        <v>547.41</v>
      </c>
      <c r="H1064">
        <v>3.3540000000000001</v>
      </c>
      <c r="I1064" s="11">
        <v>3.11</v>
      </c>
      <c r="K1064" s="9">
        <f t="shared" si="48"/>
        <v>1738.49</v>
      </c>
      <c r="L1064" s="12">
        <f t="shared" si="49"/>
        <v>-136.39600000000013</v>
      </c>
      <c r="M1064" s="12">
        <f t="shared" si="50"/>
        <v>-133.56804000000011</v>
      </c>
      <c r="N1064" t="s">
        <v>29</v>
      </c>
      <c r="O1064" t="s">
        <v>38</v>
      </c>
      <c r="P1064" t="s">
        <v>12</v>
      </c>
      <c r="Q1064" t="s">
        <v>27</v>
      </c>
      <c r="R1064" t="s">
        <v>28</v>
      </c>
      <c r="S1064">
        <v>1</v>
      </c>
      <c r="T1064">
        <v>0</v>
      </c>
    </row>
    <row r="1065" spans="1:20" x14ac:dyDescent="0.25">
      <c r="A1065">
        <v>28333</v>
      </c>
      <c r="B1065" s="1">
        <v>37161</v>
      </c>
      <c r="C1065" s="1">
        <v>37561</v>
      </c>
      <c r="D1065" t="s">
        <v>27</v>
      </c>
      <c r="E1065" t="s">
        <v>28</v>
      </c>
      <c r="F1065" s="10">
        <v>173072</v>
      </c>
      <c r="G1065" s="10">
        <v>169484.41</v>
      </c>
      <c r="H1065">
        <v>3.1240000000000001</v>
      </c>
      <c r="I1065" s="11">
        <v>3.11</v>
      </c>
      <c r="K1065" s="9">
        <f t="shared" si="48"/>
        <v>538253.91999999993</v>
      </c>
      <c r="L1065" s="12">
        <f t="shared" si="49"/>
        <v>-2423.0080000000407</v>
      </c>
      <c r="M1065" s="12">
        <f t="shared" si="50"/>
        <v>-2372.7817400000399</v>
      </c>
      <c r="N1065" t="s">
        <v>29</v>
      </c>
      <c r="O1065" t="s">
        <v>38</v>
      </c>
      <c r="P1065" t="s">
        <v>12</v>
      </c>
      <c r="Q1065" t="s">
        <v>27</v>
      </c>
      <c r="R1065" t="s">
        <v>28</v>
      </c>
      <c r="S1065">
        <v>1</v>
      </c>
      <c r="T1065">
        <v>0</v>
      </c>
    </row>
    <row r="1066" spans="1:20" x14ac:dyDescent="0.25">
      <c r="A1066">
        <v>28334</v>
      </c>
      <c r="B1066" s="1">
        <v>37161</v>
      </c>
      <c r="C1066" s="1">
        <v>37561</v>
      </c>
      <c r="D1066" t="s">
        <v>27</v>
      </c>
      <c r="E1066" t="s">
        <v>28</v>
      </c>
      <c r="F1066" s="10">
        <v>22098</v>
      </c>
      <c r="G1066" s="10">
        <v>21639.93</v>
      </c>
      <c r="H1066">
        <v>3.1240000000000001</v>
      </c>
      <c r="I1066" s="11">
        <v>3.11</v>
      </c>
      <c r="K1066" s="9">
        <f t="shared" si="48"/>
        <v>68724.78</v>
      </c>
      <c r="L1066" s="12">
        <f t="shared" si="49"/>
        <v>-309.37200000000519</v>
      </c>
      <c r="M1066" s="12">
        <f t="shared" si="50"/>
        <v>-302.95902000000507</v>
      </c>
      <c r="N1066" t="s">
        <v>29</v>
      </c>
      <c r="O1066" t="s">
        <v>38</v>
      </c>
      <c r="P1066" t="s">
        <v>12</v>
      </c>
      <c r="Q1066" t="s">
        <v>27</v>
      </c>
      <c r="R1066" t="s">
        <v>28</v>
      </c>
      <c r="S1066">
        <v>1</v>
      </c>
      <c r="T1066">
        <v>0</v>
      </c>
    </row>
    <row r="1067" spans="1:20" x14ac:dyDescent="0.25">
      <c r="A1067">
        <v>25098</v>
      </c>
      <c r="B1067" s="1">
        <v>37049</v>
      </c>
      <c r="C1067" s="1">
        <v>37591</v>
      </c>
      <c r="D1067" t="s">
        <v>36</v>
      </c>
      <c r="E1067" t="s">
        <v>28</v>
      </c>
      <c r="F1067" s="10">
        <v>284462</v>
      </c>
      <c r="G1067" s="10">
        <v>277846.87</v>
      </c>
      <c r="H1067">
        <v>0.26500000000000001</v>
      </c>
      <c r="I1067" s="11">
        <v>0.22</v>
      </c>
      <c r="K1067" s="9">
        <f t="shared" si="48"/>
        <v>62581.64</v>
      </c>
      <c r="L1067" s="12">
        <f t="shared" si="49"/>
        <v>-12800.790000000003</v>
      </c>
      <c r="M1067" s="12">
        <f t="shared" si="50"/>
        <v>-12503.109150000004</v>
      </c>
      <c r="N1067" t="s">
        <v>37</v>
      </c>
      <c r="O1067" t="s">
        <v>38</v>
      </c>
      <c r="P1067" t="s">
        <v>27</v>
      </c>
      <c r="Q1067" t="s">
        <v>39</v>
      </c>
      <c r="R1067" t="s">
        <v>28</v>
      </c>
      <c r="S1067">
        <v>1</v>
      </c>
      <c r="T1067">
        <v>0</v>
      </c>
    </row>
    <row r="1068" spans="1:20" x14ac:dyDescent="0.25">
      <c r="A1068">
        <v>25442</v>
      </c>
      <c r="B1068" s="1">
        <v>37071</v>
      </c>
      <c r="C1068" s="1">
        <v>37591</v>
      </c>
      <c r="D1068" t="s">
        <v>36</v>
      </c>
      <c r="E1068" t="s">
        <v>28</v>
      </c>
      <c r="F1068" s="10">
        <v>344580</v>
      </c>
      <c r="G1068" s="10">
        <v>336566.83</v>
      </c>
      <c r="H1068">
        <v>0.26500000000000001</v>
      </c>
      <c r="I1068" s="11">
        <v>0.22</v>
      </c>
      <c r="K1068" s="9">
        <f t="shared" si="48"/>
        <v>75807.600000000006</v>
      </c>
      <c r="L1068" s="12">
        <f t="shared" si="49"/>
        <v>-15506.100000000004</v>
      </c>
      <c r="M1068" s="12">
        <f t="shared" si="50"/>
        <v>-15145.507350000005</v>
      </c>
      <c r="N1068" t="s">
        <v>37</v>
      </c>
      <c r="O1068" t="s">
        <v>38</v>
      </c>
      <c r="P1068" t="s">
        <v>27</v>
      </c>
      <c r="Q1068" t="s">
        <v>39</v>
      </c>
      <c r="R1068" t="s">
        <v>28</v>
      </c>
      <c r="S1068">
        <v>1</v>
      </c>
      <c r="T1068">
        <v>0</v>
      </c>
    </row>
    <row r="1069" spans="1:20" x14ac:dyDescent="0.25">
      <c r="A1069">
        <v>20890</v>
      </c>
      <c r="B1069" s="1">
        <v>36836</v>
      </c>
      <c r="C1069" s="1">
        <v>37591</v>
      </c>
      <c r="D1069" t="s">
        <v>42</v>
      </c>
      <c r="E1069" t="s">
        <v>28</v>
      </c>
      <c r="F1069" s="10">
        <v>369</v>
      </c>
      <c r="G1069" s="10">
        <v>360.42</v>
      </c>
      <c r="H1069">
        <v>-2.5000000000000001E-2</v>
      </c>
      <c r="I1069" s="11">
        <v>-0.01</v>
      </c>
      <c r="K1069" s="9">
        <f t="shared" si="48"/>
        <v>-3.69</v>
      </c>
      <c r="L1069" s="12">
        <f t="shared" si="49"/>
        <v>5.5350000000000001</v>
      </c>
      <c r="M1069" s="12">
        <f t="shared" si="50"/>
        <v>5.4063000000000008</v>
      </c>
      <c r="N1069" t="s">
        <v>37</v>
      </c>
      <c r="O1069" t="s">
        <v>38</v>
      </c>
      <c r="P1069" t="s">
        <v>27</v>
      </c>
      <c r="Q1069" t="s">
        <v>43</v>
      </c>
      <c r="R1069" t="s">
        <v>28</v>
      </c>
      <c r="S1069">
        <v>1</v>
      </c>
      <c r="T1069">
        <v>0</v>
      </c>
    </row>
    <row r="1070" spans="1:20" x14ac:dyDescent="0.25">
      <c r="A1070">
        <v>22627</v>
      </c>
      <c r="B1070" s="1">
        <v>36942</v>
      </c>
      <c r="C1070" s="1">
        <v>37591</v>
      </c>
      <c r="D1070" t="s">
        <v>42</v>
      </c>
      <c r="E1070" t="s">
        <v>28</v>
      </c>
      <c r="F1070" s="10">
        <v>140000</v>
      </c>
      <c r="G1070" s="10">
        <v>136744.31</v>
      </c>
      <c r="H1070">
        <v>0</v>
      </c>
      <c r="I1070" s="11">
        <v>-0.01</v>
      </c>
      <c r="K1070" s="9">
        <f t="shared" si="48"/>
        <v>-1400</v>
      </c>
      <c r="L1070" s="12">
        <f t="shared" si="49"/>
        <v>-1400</v>
      </c>
      <c r="M1070" s="12">
        <f t="shared" si="50"/>
        <v>-1367.4431</v>
      </c>
      <c r="N1070" t="s">
        <v>37</v>
      </c>
      <c r="O1070" t="s">
        <v>38</v>
      </c>
      <c r="P1070" t="s">
        <v>27</v>
      </c>
      <c r="Q1070" t="s">
        <v>43</v>
      </c>
      <c r="R1070" t="s">
        <v>28</v>
      </c>
      <c r="S1070">
        <v>1</v>
      </c>
      <c r="T1070">
        <v>0</v>
      </c>
    </row>
    <row r="1071" spans="1:20" x14ac:dyDescent="0.25">
      <c r="A1071">
        <v>22628</v>
      </c>
      <c r="B1071" s="1">
        <v>36942</v>
      </c>
      <c r="C1071" s="1">
        <v>37591</v>
      </c>
      <c r="D1071" t="s">
        <v>42</v>
      </c>
      <c r="E1071" t="s">
        <v>28</v>
      </c>
      <c r="F1071" s="10">
        <v>60000</v>
      </c>
      <c r="G1071" s="10">
        <v>58604.71</v>
      </c>
      <c r="H1071">
        <v>0</v>
      </c>
      <c r="I1071" s="11">
        <v>-0.01</v>
      </c>
      <c r="K1071" s="9">
        <f t="shared" si="48"/>
        <v>-600</v>
      </c>
      <c r="L1071" s="12">
        <f t="shared" si="49"/>
        <v>-600</v>
      </c>
      <c r="M1071" s="12">
        <f t="shared" si="50"/>
        <v>-586.0471</v>
      </c>
      <c r="N1071" t="s">
        <v>37</v>
      </c>
      <c r="O1071" t="s">
        <v>38</v>
      </c>
      <c r="P1071" t="s">
        <v>27</v>
      </c>
      <c r="Q1071" t="s">
        <v>43</v>
      </c>
      <c r="R1071" t="s">
        <v>28</v>
      </c>
      <c r="S1071">
        <v>1</v>
      </c>
      <c r="T1071">
        <v>0</v>
      </c>
    </row>
    <row r="1072" spans="1:20" x14ac:dyDescent="0.25">
      <c r="A1072">
        <v>27284</v>
      </c>
      <c r="B1072" s="1">
        <v>37123</v>
      </c>
      <c r="C1072" s="1">
        <v>37591</v>
      </c>
      <c r="D1072" t="s">
        <v>42</v>
      </c>
      <c r="E1072" t="s">
        <v>28</v>
      </c>
      <c r="F1072" s="10">
        <v>790877</v>
      </c>
      <c r="G1072" s="10">
        <v>772485.24</v>
      </c>
      <c r="H1072">
        <v>-1.2500000000000001E-2</v>
      </c>
      <c r="I1072" s="11">
        <v>-0.01</v>
      </c>
      <c r="K1072" s="9">
        <f t="shared" si="48"/>
        <v>-7908.77</v>
      </c>
      <c r="L1072" s="12">
        <f t="shared" si="49"/>
        <v>1977.1925000000003</v>
      </c>
      <c r="M1072" s="12">
        <f t="shared" si="50"/>
        <v>1931.2131000000004</v>
      </c>
      <c r="N1072" t="s">
        <v>37</v>
      </c>
      <c r="O1072" t="s">
        <v>38</v>
      </c>
      <c r="P1072" t="s">
        <v>27</v>
      </c>
      <c r="Q1072" t="s">
        <v>43</v>
      </c>
      <c r="R1072" t="s">
        <v>28</v>
      </c>
      <c r="S1072">
        <v>1</v>
      </c>
      <c r="T1072">
        <v>0</v>
      </c>
    </row>
    <row r="1073" spans="1:20" x14ac:dyDescent="0.25">
      <c r="A1073">
        <v>9941</v>
      </c>
      <c r="B1073" s="1">
        <v>36714</v>
      </c>
      <c r="C1073" s="1">
        <v>37591</v>
      </c>
      <c r="D1073" t="s">
        <v>44</v>
      </c>
      <c r="E1073" t="s">
        <v>28</v>
      </c>
      <c r="F1073" s="10">
        <v>-3968</v>
      </c>
      <c r="G1073" s="10">
        <v>-3875.72</v>
      </c>
      <c r="H1073">
        <v>-4.4999999999999998E-2</v>
      </c>
      <c r="I1073" s="11">
        <v>-0.05</v>
      </c>
      <c r="K1073" s="9">
        <f t="shared" si="48"/>
        <v>198.4</v>
      </c>
      <c r="L1073" s="12">
        <f t="shared" si="49"/>
        <v>19.840000000000018</v>
      </c>
      <c r="M1073" s="12">
        <f t="shared" si="50"/>
        <v>19.378600000000016</v>
      </c>
      <c r="N1073" t="s">
        <v>37</v>
      </c>
      <c r="O1073" t="s">
        <v>38</v>
      </c>
      <c r="P1073" t="s">
        <v>27</v>
      </c>
      <c r="Q1073" t="s">
        <v>45</v>
      </c>
      <c r="R1073" t="s">
        <v>28</v>
      </c>
      <c r="S1073">
        <v>0</v>
      </c>
      <c r="T1073">
        <v>0</v>
      </c>
    </row>
    <row r="1074" spans="1:20" x14ac:dyDescent="0.25">
      <c r="A1074">
        <v>9952</v>
      </c>
      <c r="B1074" s="1">
        <v>36714</v>
      </c>
      <c r="C1074" s="1">
        <v>37591</v>
      </c>
      <c r="D1074" t="s">
        <v>46</v>
      </c>
      <c r="E1074" t="s">
        <v>28</v>
      </c>
      <c r="F1074" s="10">
        <v>3596</v>
      </c>
      <c r="G1074" s="10">
        <v>3512.38</v>
      </c>
      <c r="H1074">
        <v>0.87</v>
      </c>
      <c r="I1074" s="11">
        <v>0.82</v>
      </c>
      <c r="K1074" s="9">
        <f t="shared" si="48"/>
        <v>2948.72</v>
      </c>
      <c r="L1074" s="12">
        <f t="shared" si="49"/>
        <v>-179.80000000000015</v>
      </c>
      <c r="M1074" s="12">
        <f t="shared" si="50"/>
        <v>-175.61900000000017</v>
      </c>
      <c r="N1074" t="s">
        <v>37</v>
      </c>
      <c r="O1074" t="s">
        <v>38</v>
      </c>
      <c r="P1074" t="s">
        <v>27</v>
      </c>
      <c r="Q1074" t="s">
        <v>47</v>
      </c>
      <c r="R1074" t="s">
        <v>28</v>
      </c>
      <c r="S1074">
        <v>1</v>
      </c>
      <c r="T1074">
        <v>0</v>
      </c>
    </row>
    <row r="1075" spans="1:20" x14ac:dyDescent="0.25">
      <c r="A1075">
        <v>27285</v>
      </c>
      <c r="B1075" s="1">
        <v>37123</v>
      </c>
      <c r="C1075" s="1">
        <v>37591</v>
      </c>
      <c r="D1075" t="s">
        <v>48</v>
      </c>
      <c r="E1075" t="s">
        <v>28</v>
      </c>
      <c r="F1075" s="10">
        <v>258586</v>
      </c>
      <c r="G1075" s="10">
        <v>252572.61</v>
      </c>
      <c r="H1075">
        <v>7.2499999999999995E-2</v>
      </c>
      <c r="I1075" s="11">
        <v>4.4999999999999998E-2</v>
      </c>
      <c r="K1075" s="9">
        <f t="shared" si="48"/>
        <v>11636.369999999999</v>
      </c>
      <c r="L1075" s="12">
        <f t="shared" si="49"/>
        <v>-7111.1149999999989</v>
      </c>
      <c r="M1075" s="12">
        <f t="shared" si="50"/>
        <v>-6945.7467749999987</v>
      </c>
      <c r="N1075" t="s">
        <v>37</v>
      </c>
      <c r="O1075" t="s">
        <v>38</v>
      </c>
      <c r="P1075" t="s">
        <v>27</v>
      </c>
      <c r="Q1075" t="s">
        <v>49</v>
      </c>
      <c r="R1075" t="s">
        <v>28</v>
      </c>
      <c r="S1075">
        <v>1</v>
      </c>
      <c r="T1075">
        <v>0</v>
      </c>
    </row>
    <row r="1076" spans="1:20" x14ac:dyDescent="0.25">
      <c r="A1076">
        <v>22124</v>
      </c>
      <c r="B1076" s="1">
        <v>36908</v>
      </c>
      <c r="C1076" s="1">
        <v>37591</v>
      </c>
      <c r="D1076" t="s">
        <v>27</v>
      </c>
      <c r="E1076" t="s">
        <v>28</v>
      </c>
      <c r="F1076" s="10">
        <v>-140000</v>
      </c>
      <c r="G1076" s="10">
        <v>-136744.31</v>
      </c>
      <c r="H1076">
        <v>4.665</v>
      </c>
      <c r="I1076" s="11">
        <v>3.2949999999999999</v>
      </c>
      <c r="K1076" s="9">
        <f t="shared" si="48"/>
        <v>-461300</v>
      </c>
      <c r="L1076" s="12">
        <f t="shared" si="49"/>
        <v>191800.00000000003</v>
      </c>
      <c r="M1076" s="12">
        <f t="shared" si="50"/>
        <v>187339.7047</v>
      </c>
      <c r="N1076" t="s">
        <v>29</v>
      </c>
      <c r="O1076" t="s">
        <v>38</v>
      </c>
      <c r="P1076" t="s">
        <v>12</v>
      </c>
      <c r="Q1076" t="s">
        <v>27</v>
      </c>
      <c r="R1076" t="s">
        <v>28</v>
      </c>
      <c r="S1076">
        <v>0</v>
      </c>
      <c r="T1076">
        <v>0</v>
      </c>
    </row>
    <row r="1077" spans="1:20" x14ac:dyDescent="0.25">
      <c r="A1077">
        <v>24215</v>
      </c>
      <c r="B1077" s="1">
        <v>36999</v>
      </c>
      <c r="C1077" s="1">
        <v>37591</v>
      </c>
      <c r="D1077" t="s">
        <v>27</v>
      </c>
      <c r="E1077" t="s">
        <v>28</v>
      </c>
      <c r="F1077" s="10">
        <v>-108264</v>
      </c>
      <c r="G1077" s="10">
        <v>-105746.33</v>
      </c>
      <c r="H1077">
        <v>4.8010000000000002</v>
      </c>
      <c r="I1077" s="11">
        <v>3.2949999999999999</v>
      </c>
      <c r="K1077" s="9">
        <f t="shared" si="48"/>
        <v>-356729.88</v>
      </c>
      <c r="L1077" s="12">
        <f t="shared" si="49"/>
        <v>163045.58400000003</v>
      </c>
      <c r="M1077" s="12">
        <f t="shared" si="50"/>
        <v>159253.97298000002</v>
      </c>
      <c r="N1077" t="s">
        <v>29</v>
      </c>
      <c r="O1077" t="s">
        <v>38</v>
      </c>
      <c r="P1077" t="s">
        <v>12</v>
      </c>
      <c r="Q1077" t="s">
        <v>27</v>
      </c>
      <c r="R1077" t="s">
        <v>28</v>
      </c>
      <c r="S1077">
        <v>0</v>
      </c>
      <c r="T1077">
        <v>0</v>
      </c>
    </row>
    <row r="1078" spans="1:20" x14ac:dyDescent="0.25">
      <c r="A1078">
        <v>24828</v>
      </c>
      <c r="B1078" s="1">
        <v>37034</v>
      </c>
      <c r="C1078" s="1">
        <v>37591</v>
      </c>
      <c r="D1078" t="s">
        <v>27</v>
      </c>
      <c r="E1078" t="s">
        <v>28</v>
      </c>
      <c r="F1078" s="10">
        <v>-2000000</v>
      </c>
      <c r="G1078" s="10">
        <v>-1953490.2</v>
      </c>
      <c r="H1078">
        <v>4.45</v>
      </c>
      <c r="I1078" s="11">
        <v>3.2949999999999999</v>
      </c>
      <c r="K1078" s="9">
        <f t="shared" si="48"/>
        <v>-6590000</v>
      </c>
      <c r="L1078" s="12">
        <f t="shared" si="49"/>
        <v>2310000.0000000005</v>
      </c>
      <c r="M1078" s="12">
        <f t="shared" si="50"/>
        <v>2256281.1810000003</v>
      </c>
      <c r="N1078" t="s">
        <v>29</v>
      </c>
      <c r="O1078" t="s">
        <v>38</v>
      </c>
      <c r="P1078" t="s">
        <v>12</v>
      </c>
      <c r="Q1078" t="s">
        <v>27</v>
      </c>
      <c r="R1078" t="s">
        <v>28</v>
      </c>
      <c r="S1078">
        <v>0</v>
      </c>
      <c r="T1078">
        <v>0</v>
      </c>
    </row>
    <row r="1079" spans="1:20" x14ac:dyDescent="0.25">
      <c r="A1079">
        <v>25042</v>
      </c>
      <c r="B1079" s="1">
        <v>37047</v>
      </c>
      <c r="C1079" s="1">
        <v>37591</v>
      </c>
      <c r="D1079" t="s">
        <v>27</v>
      </c>
      <c r="E1079" t="s">
        <v>28</v>
      </c>
      <c r="F1079" s="10">
        <v>-65000</v>
      </c>
      <c r="G1079" s="10">
        <v>-63488.43</v>
      </c>
      <c r="H1079">
        <v>4.7569999999999997</v>
      </c>
      <c r="I1079" s="11">
        <v>3.2949999999999999</v>
      </c>
      <c r="K1079" s="9">
        <f t="shared" si="48"/>
        <v>-214175</v>
      </c>
      <c r="L1079" s="12">
        <f t="shared" si="49"/>
        <v>95029.999999999985</v>
      </c>
      <c r="M1079" s="12">
        <f t="shared" si="50"/>
        <v>92820.084659999979</v>
      </c>
      <c r="N1079" t="s">
        <v>29</v>
      </c>
      <c r="O1079" t="s">
        <v>38</v>
      </c>
      <c r="P1079" t="s">
        <v>12</v>
      </c>
      <c r="Q1079" t="s">
        <v>27</v>
      </c>
      <c r="R1079" t="s">
        <v>28</v>
      </c>
      <c r="S1079">
        <v>0</v>
      </c>
      <c r="T1079">
        <v>0</v>
      </c>
    </row>
    <row r="1080" spans="1:20" x14ac:dyDescent="0.25">
      <c r="A1080">
        <v>25044</v>
      </c>
      <c r="B1080" s="1">
        <v>37047</v>
      </c>
      <c r="C1080" s="1">
        <v>37591</v>
      </c>
      <c r="D1080" t="s">
        <v>27</v>
      </c>
      <c r="E1080" t="s">
        <v>28</v>
      </c>
      <c r="F1080" s="10">
        <v>-18565</v>
      </c>
      <c r="G1080" s="10">
        <v>-18133.27</v>
      </c>
      <c r="H1080">
        <v>4.7569999999999997</v>
      </c>
      <c r="I1080" s="11">
        <v>3.2949999999999999</v>
      </c>
      <c r="K1080" s="9">
        <f t="shared" si="48"/>
        <v>-61171.674999999996</v>
      </c>
      <c r="L1080" s="12">
        <f t="shared" si="49"/>
        <v>27142.029999999995</v>
      </c>
      <c r="M1080" s="12">
        <f t="shared" si="50"/>
        <v>26510.840739999996</v>
      </c>
      <c r="N1080" t="s">
        <v>29</v>
      </c>
      <c r="O1080" t="s">
        <v>38</v>
      </c>
      <c r="P1080" t="s">
        <v>12</v>
      </c>
      <c r="Q1080" t="s">
        <v>27</v>
      </c>
      <c r="R1080" t="s">
        <v>28</v>
      </c>
      <c r="S1080">
        <v>0</v>
      </c>
      <c r="T1080">
        <v>0</v>
      </c>
    </row>
    <row r="1081" spans="1:20" x14ac:dyDescent="0.25">
      <c r="A1081">
        <v>25058</v>
      </c>
      <c r="B1081" s="1">
        <v>37048</v>
      </c>
      <c r="C1081" s="1">
        <v>37591</v>
      </c>
      <c r="D1081" t="s">
        <v>27</v>
      </c>
      <c r="E1081" t="s">
        <v>28</v>
      </c>
      <c r="F1081" s="10">
        <v>-85723</v>
      </c>
      <c r="G1081" s="10">
        <v>-83729.52</v>
      </c>
      <c r="H1081">
        <v>4.8280000000000003</v>
      </c>
      <c r="I1081" s="11">
        <v>3.2949999999999999</v>
      </c>
      <c r="K1081" s="9">
        <f t="shared" si="48"/>
        <v>-282457.28499999997</v>
      </c>
      <c r="L1081" s="12">
        <f t="shared" si="49"/>
        <v>131413.35900000003</v>
      </c>
      <c r="M1081" s="12">
        <f t="shared" si="50"/>
        <v>128357.35416000003</v>
      </c>
      <c r="N1081" t="s">
        <v>29</v>
      </c>
      <c r="O1081" t="s">
        <v>38</v>
      </c>
      <c r="P1081" t="s">
        <v>12</v>
      </c>
      <c r="Q1081" t="s">
        <v>27</v>
      </c>
      <c r="R1081" t="s">
        <v>28</v>
      </c>
      <c r="S1081">
        <v>0</v>
      </c>
      <c r="T1081">
        <v>0</v>
      </c>
    </row>
    <row r="1082" spans="1:20" x14ac:dyDescent="0.25">
      <c r="A1082">
        <v>26682</v>
      </c>
      <c r="B1082" s="1">
        <v>37083</v>
      </c>
      <c r="C1082" s="1">
        <v>37591</v>
      </c>
      <c r="D1082" t="s">
        <v>27</v>
      </c>
      <c r="E1082" t="s">
        <v>28</v>
      </c>
      <c r="F1082" s="10">
        <v>-70000</v>
      </c>
      <c r="G1082" s="10">
        <v>-68372.160000000003</v>
      </c>
      <c r="H1082">
        <v>3.81</v>
      </c>
      <c r="I1082" s="11">
        <v>3.2949999999999999</v>
      </c>
      <c r="K1082" s="9">
        <f t="shared" si="48"/>
        <v>-230650</v>
      </c>
      <c r="L1082" s="12">
        <f t="shared" si="49"/>
        <v>36050.000000000007</v>
      </c>
      <c r="M1082" s="12">
        <f t="shared" si="50"/>
        <v>35211.662400000008</v>
      </c>
      <c r="N1082" t="s">
        <v>29</v>
      </c>
      <c r="O1082" t="s">
        <v>38</v>
      </c>
      <c r="P1082" t="s">
        <v>12</v>
      </c>
      <c r="Q1082" t="s">
        <v>27</v>
      </c>
      <c r="R1082" t="s">
        <v>28</v>
      </c>
      <c r="S1082">
        <v>0</v>
      </c>
      <c r="T1082">
        <v>0</v>
      </c>
    </row>
    <row r="1083" spans="1:20" x14ac:dyDescent="0.25">
      <c r="A1083">
        <v>28125</v>
      </c>
      <c r="B1083" s="1">
        <v>37153</v>
      </c>
      <c r="C1083" s="1">
        <v>37591</v>
      </c>
      <c r="D1083" t="s">
        <v>27</v>
      </c>
      <c r="E1083" t="s">
        <v>28</v>
      </c>
      <c r="F1083" s="10">
        <v>-147511</v>
      </c>
      <c r="G1083" s="10">
        <v>-144080.65</v>
      </c>
      <c r="H1083">
        <v>3.62</v>
      </c>
      <c r="I1083" s="11">
        <v>3.2949999999999999</v>
      </c>
      <c r="K1083" s="9">
        <f t="shared" si="48"/>
        <v>-486048.745</v>
      </c>
      <c r="L1083" s="12">
        <f t="shared" si="49"/>
        <v>47941.075000000026</v>
      </c>
      <c r="M1083" s="12">
        <f t="shared" si="50"/>
        <v>46826.211250000022</v>
      </c>
      <c r="N1083" t="s">
        <v>29</v>
      </c>
      <c r="O1083" t="s">
        <v>38</v>
      </c>
      <c r="P1083" t="s">
        <v>12</v>
      </c>
      <c r="Q1083" t="s">
        <v>27</v>
      </c>
      <c r="R1083" t="s">
        <v>28</v>
      </c>
      <c r="S1083">
        <v>0</v>
      </c>
      <c r="T1083">
        <v>0</v>
      </c>
    </row>
    <row r="1084" spans="1:20" x14ac:dyDescent="0.25">
      <c r="A1084">
        <v>28126</v>
      </c>
      <c r="B1084" s="1">
        <v>37153</v>
      </c>
      <c r="C1084" s="1">
        <v>37591</v>
      </c>
      <c r="D1084" t="s">
        <v>27</v>
      </c>
      <c r="E1084" t="s">
        <v>28</v>
      </c>
      <c r="F1084" s="10">
        <v>-78961</v>
      </c>
      <c r="G1084" s="10">
        <v>-77124.77</v>
      </c>
      <c r="H1084">
        <v>3.62</v>
      </c>
      <c r="I1084" s="11">
        <v>3.2949999999999999</v>
      </c>
      <c r="K1084" s="9">
        <f t="shared" si="48"/>
        <v>-260176.495</v>
      </c>
      <c r="L1084" s="12">
        <f t="shared" si="49"/>
        <v>25662.325000000015</v>
      </c>
      <c r="M1084" s="12">
        <f t="shared" si="50"/>
        <v>25065.550250000015</v>
      </c>
      <c r="N1084" t="s">
        <v>29</v>
      </c>
      <c r="O1084" t="s">
        <v>38</v>
      </c>
      <c r="P1084" t="s">
        <v>12</v>
      </c>
      <c r="Q1084" t="s">
        <v>27</v>
      </c>
      <c r="R1084" t="s">
        <v>28</v>
      </c>
      <c r="S1084">
        <v>0</v>
      </c>
      <c r="T1084">
        <v>0</v>
      </c>
    </row>
    <row r="1085" spans="1:20" x14ac:dyDescent="0.25">
      <c r="A1085">
        <v>28304</v>
      </c>
      <c r="B1085" s="1">
        <v>37158</v>
      </c>
      <c r="C1085" s="1">
        <v>37591</v>
      </c>
      <c r="D1085" t="s">
        <v>27</v>
      </c>
      <c r="E1085" t="s">
        <v>28</v>
      </c>
      <c r="F1085" s="10">
        <v>-41595</v>
      </c>
      <c r="G1085" s="10">
        <v>-40627.71</v>
      </c>
      <c r="H1085">
        <v>3.24</v>
      </c>
      <c r="I1085" s="11">
        <v>3.2949999999999999</v>
      </c>
      <c r="K1085" s="9">
        <f t="shared" si="48"/>
        <v>-137055.52499999999</v>
      </c>
      <c r="L1085" s="12">
        <f t="shared" si="49"/>
        <v>-2287.7249999999881</v>
      </c>
      <c r="M1085" s="12">
        <f t="shared" si="50"/>
        <v>-2234.5240499999886</v>
      </c>
      <c r="N1085" t="s">
        <v>29</v>
      </c>
      <c r="O1085" t="s">
        <v>38</v>
      </c>
      <c r="P1085" t="s">
        <v>12</v>
      </c>
      <c r="Q1085" t="s">
        <v>27</v>
      </c>
      <c r="R1085" t="s">
        <v>28</v>
      </c>
      <c r="S1085">
        <v>0</v>
      </c>
      <c r="T1085">
        <v>0</v>
      </c>
    </row>
    <row r="1086" spans="1:20" x14ac:dyDescent="0.25">
      <c r="A1086">
        <v>28457</v>
      </c>
      <c r="B1086" s="1">
        <v>37180</v>
      </c>
      <c r="C1086" s="1">
        <v>37591</v>
      </c>
      <c r="D1086" t="s">
        <v>27</v>
      </c>
      <c r="E1086" t="s">
        <v>28</v>
      </c>
      <c r="F1086" s="10">
        <v>-1000000</v>
      </c>
      <c r="G1086" s="10">
        <v>-976745.1</v>
      </c>
      <c r="H1086">
        <v>3.0525000000000002</v>
      </c>
      <c r="I1086" s="11">
        <v>3.2949999999999999</v>
      </c>
      <c r="K1086" s="9">
        <f t="shared" si="48"/>
        <v>-3295000</v>
      </c>
      <c r="L1086" s="12">
        <f t="shared" si="49"/>
        <v>-242499.99999999971</v>
      </c>
      <c r="M1086" s="12">
        <f t="shared" si="50"/>
        <v>-236860.6867499997</v>
      </c>
      <c r="N1086" t="s">
        <v>29</v>
      </c>
      <c r="O1086" t="s">
        <v>38</v>
      </c>
      <c r="P1086" t="s">
        <v>12</v>
      </c>
      <c r="Q1086" t="s">
        <v>27</v>
      </c>
      <c r="R1086" t="s">
        <v>28</v>
      </c>
      <c r="S1086">
        <v>0</v>
      </c>
      <c r="T1086">
        <v>0</v>
      </c>
    </row>
    <row r="1087" spans="1:20" x14ac:dyDescent="0.25">
      <c r="A1087">
        <v>28463</v>
      </c>
      <c r="B1087" s="1">
        <v>37182</v>
      </c>
      <c r="C1087" s="1">
        <v>37591</v>
      </c>
      <c r="D1087" t="s">
        <v>27</v>
      </c>
      <c r="E1087" t="s">
        <v>28</v>
      </c>
      <c r="F1087" s="10">
        <v>-165000</v>
      </c>
      <c r="G1087" s="10">
        <v>-161162.94</v>
      </c>
      <c r="H1087">
        <v>2.99</v>
      </c>
      <c r="I1087" s="11">
        <v>3.2949999999999999</v>
      </c>
      <c r="K1087" s="9">
        <f t="shared" si="48"/>
        <v>-543675</v>
      </c>
      <c r="L1087" s="12">
        <f t="shared" si="49"/>
        <v>-50324.999999999956</v>
      </c>
      <c r="M1087" s="12">
        <f t="shared" si="50"/>
        <v>-49154.696699999957</v>
      </c>
      <c r="N1087" t="s">
        <v>29</v>
      </c>
      <c r="O1087" t="s">
        <v>38</v>
      </c>
      <c r="P1087" t="s">
        <v>12</v>
      </c>
      <c r="Q1087" t="s">
        <v>27</v>
      </c>
      <c r="R1087" t="s">
        <v>28</v>
      </c>
      <c r="S1087">
        <v>0</v>
      </c>
      <c r="T1087">
        <v>0</v>
      </c>
    </row>
    <row r="1088" spans="1:20" x14ac:dyDescent="0.25">
      <c r="A1088">
        <v>9917</v>
      </c>
      <c r="B1088" s="1">
        <v>36714</v>
      </c>
      <c r="C1088" s="1">
        <v>37591</v>
      </c>
      <c r="D1088" t="s">
        <v>27</v>
      </c>
      <c r="E1088" t="s">
        <v>28</v>
      </c>
      <c r="F1088" s="10">
        <v>369</v>
      </c>
      <c r="G1088" s="10">
        <v>360.42</v>
      </c>
      <c r="H1088">
        <v>5.1698000000000004</v>
      </c>
      <c r="I1088" s="11">
        <v>3.31</v>
      </c>
      <c r="K1088" s="9">
        <f t="shared" si="48"/>
        <v>1221.3900000000001</v>
      </c>
      <c r="L1088" s="12">
        <f t="shared" si="49"/>
        <v>-686.26620000000014</v>
      </c>
      <c r="M1088" s="12">
        <f t="shared" si="50"/>
        <v>-670.30911600000013</v>
      </c>
      <c r="N1088" t="s">
        <v>29</v>
      </c>
      <c r="O1088" t="s">
        <v>38</v>
      </c>
      <c r="P1088" t="s">
        <v>12</v>
      </c>
      <c r="Q1088" t="s">
        <v>27</v>
      </c>
      <c r="R1088" t="s">
        <v>28</v>
      </c>
      <c r="S1088">
        <v>1</v>
      </c>
      <c r="T1088">
        <v>0</v>
      </c>
    </row>
    <row r="1089" spans="1:20" x14ac:dyDescent="0.25">
      <c r="A1089">
        <v>22186</v>
      </c>
      <c r="B1089" s="1">
        <v>36917</v>
      </c>
      <c r="C1089" s="1">
        <v>37591</v>
      </c>
      <c r="D1089" t="s">
        <v>27</v>
      </c>
      <c r="E1089" t="s">
        <v>28</v>
      </c>
      <c r="F1089" s="10">
        <v>37000</v>
      </c>
      <c r="G1089" s="10">
        <v>36139.57</v>
      </c>
      <c r="H1089">
        <v>4.63</v>
      </c>
      <c r="I1089" s="11">
        <v>3.31</v>
      </c>
      <c r="K1089" s="9">
        <f t="shared" si="48"/>
        <v>122470</v>
      </c>
      <c r="L1089" s="12">
        <f t="shared" si="49"/>
        <v>-48839.999999999993</v>
      </c>
      <c r="M1089" s="12">
        <f t="shared" si="50"/>
        <v>-47704.232399999994</v>
      </c>
      <c r="N1089" t="s">
        <v>29</v>
      </c>
      <c r="O1089" t="s">
        <v>38</v>
      </c>
      <c r="P1089" t="s">
        <v>12</v>
      </c>
      <c r="Q1089" t="s">
        <v>27</v>
      </c>
      <c r="R1089" t="s">
        <v>28</v>
      </c>
      <c r="S1089">
        <v>1</v>
      </c>
      <c r="T1089">
        <v>0</v>
      </c>
    </row>
    <row r="1090" spans="1:20" x14ac:dyDescent="0.25">
      <c r="A1090">
        <v>22187</v>
      </c>
      <c r="B1090" s="1">
        <v>36917</v>
      </c>
      <c r="C1090" s="1">
        <v>37591</v>
      </c>
      <c r="D1090" t="s">
        <v>27</v>
      </c>
      <c r="E1090" t="s">
        <v>28</v>
      </c>
      <c r="F1090" s="10">
        <v>20000</v>
      </c>
      <c r="G1090" s="10">
        <v>19534.900000000001</v>
      </c>
      <c r="H1090">
        <v>4.63</v>
      </c>
      <c r="I1090" s="11">
        <v>3.31</v>
      </c>
      <c r="K1090" s="9">
        <f t="shared" ref="K1090:K1153" si="51">F1090*I1090</f>
        <v>66200</v>
      </c>
      <c r="L1090" s="12">
        <f t="shared" ref="L1090:L1153" si="52">(+I1090-H1090)*F1090</f>
        <v>-26399.999999999996</v>
      </c>
      <c r="M1090" s="12">
        <f t="shared" ref="M1090:M1153" si="53">(+I1090-H1090)*G1090</f>
        <v>-25786.067999999999</v>
      </c>
      <c r="N1090" t="s">
        <v>29</v>
      </c>
      <c r="O1090" t="s">
        <v>38</v>
      </c>
      <c r="P1090" t="s">
        <v>12</v>
      </c>
      <c r="Q1090" t="s">
        <v>27</v>
      </c>
      <c r="R1090" t="s">
        <v>28</v>
      </c>
      <c r="S1090">
        <v>1</v>
      </c>
      <c r="T1090">
        <v>0</v>
      </c>
    </row>
    <row r="1091" spans="1:20" x14ac:dyDescent="0.25">
      <c r="A1091">
        <v>22188</v>
      </c>
      <c r="B1091" s="1">
        <v>36917</v>
      </c>
      <c r="C1091" s="1">
        <v>37591</v>
      </c>
      <c r="D1091" t="s">
        <v>27</v>
      </c>
      <c r="E1091" t="s">
        <v>28</v>
      </c>
      <c r="F1091" s="10">
        <v>3000</v>
      </c>
      <c r="G1091" s="10">
        <v>2930.24</v>
      </c>
      <c r="H1091">
        <v>4.63</v>
      </c>
      <c r="I1091" s="11">
        <v>3.31</v>
      </c>
      <c r="K1091" s="9">
        <f t="shared" si="51"/>
        <v>9930</v>
      </c>
      <c r="L1091" s="12">
        <f t="shared" si="52"/>
        <v>-3959.9999999999995</v>
      </c>
      <c r="M1091" s="12">
        <f t="shared" si="53"/>
        <v>-3867.9167999999991</v>
      </c>
      <c r="N1091" t="s">
        <v>29</v>
      </c>
      <c r="O1091" t="s">
        <v>38</v>
      </c>
      <c r="P1091" t="s">
        <v>12</v>
      </c>
      <c r="Q1091" t="s">
        <v>27</v>
      </c>
      <c r="R1091" t="s">
        <v>28</v>
      </c>
      <c r="S1091">
        <v>1</v>
      </c>
      <c r="T1091">
        <v>0</v>
      </c>
    </row>
    <row r="1092" spans="1:20" x14ac:dyDescent="0.25">
      <c r="A1092">
        <v>22253</v>
      </c>
      <c r="B1092" s="1">
        <v>36917</v>
      </c>
      <c r="C1092" s="1">
        <v>37591</v>
      </c>
      <c r="D1092" t="s">
        <v>27</v>
      </c>
      <c r="E1092" t="s">
        <v>28</v>
      </c>
      <c r="F1092" s="10">
        <v>30000</v>
      </c>
      <c r="G1092" s="10">
        <v>29302.35</v>
      </c>
      <c r="H1092">
        <v>4.49</v>
      </c>
      <c r="I1092" s="11">
        <v>3.31</v>
      </c>
      <c r="K1092" s="9">
        <f t="shared" si="51"/>
        <v>99300</v>
      </c>
      <c r="L1092" s="12">
        <f t="shared" si="52"/>
        <v>-35400.000000000007</v>
      </c>
      <c r="M1092" s="12">
        <f t="shared" si="53"/>
        <v>-34576.773000000001</v>
      </c>
      <c r="N1092" t="s">
        <v>29</v>
      </c>
      <c r="O1092" t="s">
        <v>38</v>
      </c>
      <c r="P1092" t="s">
        <v>12</v>
      </c>
      <c r="Q1092" t="s">
        <v>27</v>
      </c>
      <c r="R1092" t="s">
        <v>28</v>
      </c>
      <c r="S1092">
        <v>1</v>
      </c>
      <c r="T1092">
        <v>0</v>
      </c>
    </row>
    <row r="1093" spans="1:20" x14ac:dyDescent="0.25">
      <c r="A1093">
        <v>22254</v>
      </c>
      <c r="B1093" s="1">
        <v>36917</v>
      </c>
      <c r="C1093" s="1">
        <v>37591</v>
      </c>
      <c r="D1093" t="s">
        <v>27</v>
      </c>
      <c r="E1093" t="s">
        <v>28</v>
      </c>
      <c r="F1093" s="10">
        <v>10000</v>
      </c>
      <c r="G1093" s="10">
        <v>9767.4500000000007</v>
      </c>
      <c r="H1093">
        <v>4.49</v>
      </c>
      <c r="I1093" s="11">
        <v>3.31</v>
      </c>
      <c r="K1093" s="9">
        <f t="shared" si="51"/>
        <v>33100</v>
      </c>
      <c r="L1093" s="12">
        <f t="shared" si="52"/>
        <v>-11800.000000000002</v>
      </c>
      <c r="M1093" s="12">
        <f t="shared" si="53"/>
        <v>-11525.591000000002</v>
      </c>
      <c r="N1093" t="s">
        <v>29</v>
      </c>
      <c r="O1093" t="s">
        <v>38</v>
      </c>
      <c r="P1093" t="s">
        <v>12</v>
      </c>
      <c r="Q1093" t="s">
        <v>27</v>
      </c>
      <c r="R1093" t="s">
        <v>28</v>
      </c>
      <c r="S1093">
        <v>1</v>
      </c>
      <c r="T1093">
        <v>0</v>
      </c>
    </row>
    <row r="1094" spans="1:20" x14ac:dyDescent="0.25">
      <c r="A1094">
        <v>22260</v>
      </c>
      <c r="B1094" s="1">
        <v>36917</v>
      </c>
      <c r="C1094" s="1">
        <v>37591</v>
      </c>
      <c r="D1094" t="s">
        <v>27</v>
      </c>
      <c r="E1094" t="s">
        <v>28</v>
      </c>
      <c r="F1094" s="10">
        <v>70000</v>
      </c>
      <c r="G1094" s="10">
        <v>68372.160000000003</v>
      </c>
      <c r="H1094">
        <v>4.625</v>
      </c>
      <c r="I1094" s="11">
        <v>3.31</v>
      </c>
      <c r="K1094" s="9">
        <f t="shared" si="51"/>
        <v>231700</v>
      </c>
      <c r="L1094" s="12">
        <f t="shared" si="52"/>
        <v>-92050</v>
      </c>
      <c r="M1094" s="12">
        <f t="shared" si="53"/>
        <v>-89909.390400000004</v>
      </c>
      <c r="N1094" t="s">
        <v>29</v>
      </c>
      <c r="O1094" t="s">
        <v>38</v>
      </c>
      <c r="P1094" t="s">
        <v>12</v>
      </c>
      <c r="Q1094" t="s">
        <v>27</v>
      </c>
      <c r="R1094" t="s">
        <v>28</v>
      </c>
      <c r="S1094">
        <v>1</v>
      </c>
      <c r="T1094">
        <v>0</v>
      </c>
    </row>
    <row r="1095" spans="1:20" x14ac:dyDescent="0.25">
      <c r="A1095">
        <v>22261</v>
      </c>
      <c r="B1095" s="1">
        <v>36917</v>
      </c>
      <c r="C1095" s="1">
        <v>37591</v>
      </c>
      <c r="D1095" t="s">
        <v>27</v>
      </c>
      <c r="E1095" t="s">
        <v>28</v>
      </c>
      <c r="F1095" s="10">
        <v>40000</v>
      </c>
      <c r="G1095" s="10">
        <v>39069.800000000003</v>
      </c>
      <c r="H1095">
        <v>4.625</v>
      </c>
      <c r="I1095" s="11">
        <v>3.31</v>
      </c>
      <c r="K1095" s="9">
        <f t="shared" si="51"/>
        <v>132400</v>
      </c>
      <c r="L1095" s="12">
        <f t="shared" si="52"/>
        <v>-52600</v>
      </c>
      <c r="M1095" s="12">
        <f t="shared" si="53"/>
        <v>-51376.787000000004</v>
      </c>
      <c r="N1095" t="s">
        <v>29</v>
      </c>
      <c r="O1095" t="s">
        <v>38</v>
      </c>
      <c r="P1095" t="s">
        <v>12</v>
      </c>
      <c r="Q1095" t="s">
        <v>27</v>
      </c>
      <c r="R1095" t="s">
        <v>28</v>
      </c>
      <c r="S1095">
        <v>1</v>
      </c>
      <c r="T1095">
        <v>0</v>
      </c>
    </row>
    <row r="1096" spans="1:20" x14ac:dyDescent="0.25">
      <c r="A1096">
        <v>22263</v>
      </c>
      <c r="B1096" s="1">
        <v>36917</v>
      </c>
      <c r="C1096" s="1">
        <v>37591</v>
      </c>
      <c r="D1096" t="s">
        <v>27</v>
      </c>
      <c r="E1096" t="s">
        <v>28</v>
      </c>
      <c r="F1096" s="10">
        <v>300000</v>
      </c>
      <c r="G1096" s="10">
        <v>293023.53000000003</v>
      </c>
      <c r="H1096">
        <v>4.6550000000000002</v>
      </c>
      <c r="I1096" s="11">
        <v>3.31</v>
      </c>
      <c r="K1096" s="9">
        <f t="shared" si="51"/>
        <v>993000</v>
      </c>
      <c r="L1096" s="12">
        <f t="shared" si="52"/>
        <v>-403500.00000000006</v>
      </c>
      <c r="M1096" s="12">
        <f t="shared" si="53"/>
        <v>-394116.64785000007</v>
      </c>
      <c r="N1096" t="s">
        <v>29</v>
      </c>
      <c r="O1096" t="s">
        <v>38</v>
      </c>
      <c r="P1096" t="s">
        <v>12</v>
      </c>
      <c r="Q1096" t="s">
        <v>27</v>
      </c>
      <c r="R1096" t="s">
        <v>28</v>
      </c>
      <c r="S1096">
        <v>1</v>
      </c>
      <c r="T1096">
        <v>0</v>
      </c>
    </row>
    <row r="1097" spans="1:20" x14ac:dyDescent="0.25">
      <c r="A1097">
        <v>22570</v>
      </c>
      <c r="B1097" s="1">
        <v>36938</v>
      </c>
      <c r="C1097" s="1">
        <v>37591</v>
      </c>
      <c r="D1097" t="s">
        <v>27</v>
      </c>
      <c r="E1097" t="s">
        <v>28</v>
      </c>
      <c r="F1097" s="10">
        <v>145000</v>
      </c>
      <c r="G1097" s="10">
        <v>141628.04</v>
      </c>
      <c r="H1097">
        <v>4.4749999999999996</v>
      </c>
      <c r="I1097" s="11">
        <v>3.31</v>
      </c>
      <c r="K1097" s="9">
        <f t="shared" si="51"/>
        <v>479950</v>
      </c>
      <c r="L1097" s="12">
        <f t="shared" si="52"/>
        <v>-168924.99999999994</v>
      </c>
      <c r="M1097" s="12">
        <f t="shared" si="53"/>
        <v>-164996.66659999994</v>
      </c>
      <c r="N1097" t="s">
        <v>29</v>
      </c>
      <c r="O1097" t="s">
        <v>38</v>
      </c>
      <c r="P1097" t="s">
        <v>12</v>
      </c>
      <c r="Q1097" t="s">
        <v>27</v>
      </c>
      <c r="R1097" t="s">
        <v>28</v>
      </c>
      <c r="S1097">
        <v>1</v>
      </c>
      <c r="T1097">
        <v>0</v>
      </c>
    </row>
    <row r="1098" spans="1:20" x14ac:dyDescent="0.25">
      <c r="A1098">
        <v>22571</v>
      </c>
      <c r="B1098" s="1">
        <v>36938</v>
      </c>
      <c r="C1098" s="1">
        <v>37591</v>
      </c>
      <c r="D1098" t="s">
        <v>27</v>
      </c>
      <c r="E1098" t="s">
        <v>28</v>
      </c>
      <c r="F1098" s="10">
        <v>125000</v>
      </c>
      <c r="G1098" s="10">
        <v>122093.14</v>
      </c>
      <c r="H1098">
        <v>4.4749999999999996</v>
      </c>
      <c r="I1098" s="11">
        <v>3.31</v>
      </c>
      <c r="K1098" s="9">
        <f t="shared" si="51"/>
        <v>413750</v>
      </c>
      <c r="L1098" s="12">
        <f t="shared" si="52"/>
        <v>-145624.99999999994</v>
      </c>
      <c r="M1098" s="12">
        <f t="shared" si="53"/>
        <v>-142238.50809999995</v>
      </c>
      <c r="N1098" t="s">
        <v>29</v>
      </c>
      <c r="O1098" t="s">
        <v>38</v>
      </c>
      <c r="P1098" t="s">
        <v>12</v>
      </c>
      <c r="Q1098" t="s">
        <v>27</v>
      </c>
      <c r="R1098" t="s">
        <v>28</v>
      </c>
      <c r="S1098">
        <v>1</v>
      </c>
      <c r="T1098">
        <v>0</v>
      </c>
    </row>
    <row r="1099" spans="1:20" x14ac:dyDescent="0.25">
      <c r="A1099">
        <v>22572</v>
      </c>
      <c r="B1099" s="1">
        <v>36938</v>
      </c>
      <c r="C1099" s="1">
        <v>37591</v>
      </c>
      <c r="D1099" t="s">
        <v>27</v>
      </c>
      <c r="E1099" t="s">
        <v>28</v>
      </c>
      <c r="F1099" s="10">
        <v>70000</v>
      </c>
      <c r="G1099" s="10">
        <v>68372.160000000003</v>
      </c>
      <c r="H1099">
        <v>4.4749999999999996</v>
      </c>
      <c r="I1099" s="11">
        <v>3.31</v>
      </c>
      <c r="K1099" s="9">
        <f t="shared" si="51"/>
        <v>231700</v>
      </c>
      <c r="L1099" s="12">
        <f t="shared" si="52"/>
        <v>-81549.999999999971</v>
      </c>
      <c r="M1099" s="12">
        <f t="shared" si="53"/>
        <v>-79653.566399999982</v>
      </c>
      <c r="N1099" t="s">
        <v>29</v>
      </c>
      <c r="O1099" t="s">
        <v>38</v>
      </c>
      <c r="P1099" t="s">
        <v>12</v>
      </c>
      <c r="Q1099" t="s">
        <v>27</v>
      </c>
      <c r="R1099" t="s">
        <v>28</v>
      </c>
      <c r="S1099">
        <v>1</v>
      </c>
      <c r="T1099">
        <v>0</v>
      </c>
    </row>
    <row r="1100" spans="1:20" x14ac:dyDescent="0.25">
      <c r="A1100">
        <v>22573</v>
      </c>
      <c r="B1100" s="1">
        <v>36938</v>
      </c>
      <c r="C1100" s="1">
        <v>37591</v>
      </c>
      <c r="D1100" t="s">
        <v>27</v>
      </c>
      <c r="E1100" t="s">
        <v>28</v>
      </c>
      <c r="F1100" s="10">
        <v>70000</v>
      </c>
      <c r="G1100" s="10">
        <v>68372.160000000003</v>
      </c>
      <c r="H1100">
        <v>4.4749999999999996</v>
      </c>
      <c r="I1100" s="11">
        <v>3.31</v>
      </c>
      <c r="K1100" s="9">
        <f t="shared" si="51"/>
        <v>231700</v>
      </c>
      <c r="L1100" s="12">
        <f t="shared" si="52"/>
        <v>-81549.999999999971</v>
      </c>
      <c r="M1100" s="12">
        <f t="shared" si="53"/>
        <v>-79653.566399999982</v>
      </c>
      <c r="N1100" t="s">
        <v>29</v>
      </c>
      <c r="O1100" t="s">
        <v>38</v>
      </c>
      <c r="P1100" t="s">
        <v>12</v>
      </c>
      <c r="Q1100" t="s">
        <v>27</v>
      </c>
      <c r="R1100" t="s">
        <v>28</v>
      </c>
      <c r="S1100">
        <v>1</v>
      </c>
      <c r="T1100">
        <v>0</v>
      </c>
    </row>
    <row r="1101" spans="1:20" x14ac:dyDescent="0.25">
      <c r="A1101">
        <v>22644</v>
      </c>
      <c r="B1101" s="1">
        <v>36942</v>
      </c>
      <c r="C1101" s="1">
        <v>37591</v>
      </c>
      <c r="D1101" t="s">
        <v>27</v>
      </c>
      <c r="E1101" t="s">
        <v>28</v>
      </c>
      <c r="F1101" s="10">
        <v>55000</v>
      </c>
      <c r="G1101" s="10">
        <v>53720.98</v>
      </c>
      <c r="H1101">
        <v>4.6100000000000003</v>
      </c>
      <c r="I1101" s="11">
        <v>3.31</v>
      </c>
      <c r="K1101" s="9">
        <f t="shared" si="51"/>
        <v>182050</v>
      </c>
      <c r="L1101" s="12">
        <f t="shared" si="52"/>
        <v>-71500.000000000015</v>
      </c>
      <c r="M1101" s="12">
        <f t="shared" si="53"/>
        <v>-69837.274000000019</v>
      </c>
      <c r="N1101" t="s">
        <v>29</v>
      </c>
      <c r="O1101" t="s">
        <v>38</v>
      </c>
      <c r="P1101" t="s">
        <v>12</v>
      </c>
      <c r="Q1101" t="s">
        <v>27</v>
      </c>
      <c r="R1101" t="s">
        <v>28</v>
      </c>
      <c r="S1101">
        <v>1</v>
      </c>
      <c r="T1101">
        <v>0</v>
      </c>
    </row>
    <row r="1102" spans="1:20" x14ac:dyDescent="0.25">
      <c r="A1102">
        <v>22646</v>
      </c>
      <c r="B1102" s="1">
        <v>36942</v>
      </c>
      <c r="C1102" s="1">
        <v>37591</v>
      </c>
      <c r="D1102" t="s">
        <v>27</v>
      </c>
      <c r="E1102" t="s">
        <v>28</v>
      </c>
      <c r="F1102" s="10">
        <v>135000</v>
      </c>
      <c r="G1102" s="10">
        <v>131860.59</v>
      </c>
      <c r="H1102">
        <v>4.6100000000000003</v>
      </c>
      <c r="I1102" s="11">
        <v>3.31</v>
      </c>
      <c r="K1102" s="9">
        <f t="shared" si="51"/>
        <v>446850</v>
      </c>
      <c r="L1102" s="12">
        <f t="shared" si="52"/>
        <v>-175500.00000000003</v>
      </c>
      <c r="M1102" s="12">
        <f t="shared" si="53"/>
        <v>-171418.76700000002</v>
      </c>
      <c r="N1102" t="s">
        <v>29</v>
      </c>
      <c r="O1102" t="s">
        <v>38</v>
      </c>
      <c r="P1102" t="s">
        <v>12</v>
      </c>
      <c r="Q1102" t="s">
        <v>27</v>
      </c>
      <c r="R1102" t="s">
        <v>28</v>
      </c>
      <c r="S1102">
        <v>1</v>
      </c>
      <c r="T1102">
        <v>0</v>
      </c>
    </row>
    <row r="1103" spans="1:20" x14ac:dyDescent="0.25">
      <c r="A1103">
        <v>23777</v>
      </c>
      <c r="B1103" s="1">
        <v>36969</v>
      </c>
      <c r="C1103" s="1">
        <v>37591</v>
      </c>
      <c r="D1103" t="s">
        <v>27</v>
      </c>
      <c r="E1103" t="s">
        <v>28</v>
      </c>
      <c r="F1103" s="10">
        <v>109644</v>
      </c>
      <c r="G1103" s="10">
        <v>107094.24</v>
      </c>
      <c r="H1103">
        <v>4.7290000000000001</v>
      </c>
      <c r="I1103" s="11">
        <v>3.31</v>
      </c>
      <c r="K1103" s="9">
        <f t="shared" si="51"/>
        <v>362921.64</v>
      </c>
      <c r="L1103" s="12">
        <f t="shared" si="52"/>
        <v>-155584.83600000001</v>
      </c>
      <c r="M1103" s="12">
        <f t="shared" si="53"/>
        <v>-151966.72656000001</v>
      </c>
      <c r="N1103" t="s">
        <v>29</v>
      </c>
      <c r="O1103" t="s">
        <v>38</v>
      </c>
      <c r="P1103" t="s">
        <v>12</v>
      </c>
      <c r="Q1103" t="s">
        <v>27</v>
      </c>
      <c r="R1103" t="s">
        <v>28</v>
      </c>
      <c r="S1103">
        <v>1</v>
      </c>
      <c r="T1103">
        <v>0</v>
      </c>
    </row>
    <row r="1104" spans="1:20" x14ac:dyDescent="0.25">
      <c r="A1104">
        <v>23778</v>
      </c>
      <c r="B1104" s="1">
        <v>36969</v>
      </c>
      <c r="C1104" s="1">
        <v>37591</v>
      </c>
      <c r="D1104" t="s">
        <v>27</v>
      </c>
      <c r="E1104" t="s">
        <v>28</v>
      </c>
      <c r="F1104" s="10">
        <v>44300</v>
      </c>
      <c r="G1104" s="10">
        <v>43269.81</v>
      </c>
      <c r="H1104">
        <v>4.7290000000000001</v>
      </c>
      <c r="I1104" s="11">
        <v>3.31</v>
      </c>
      <c r="K1104" s="9">
        <f t="shared" si="51"/>
        <v>146633</v>
      </c>
      <c r="L1104" s="12">
        <f t="shared" si="52"/>
        <v>-62861.700000000004</v>
      </c>
      <c r="M1104" s="12">
        <f t="shared" si="53"/>
        <v>-61399.860390000002</v>
      </c>
      <c r="N1104" t="s">
        <v>29</v>
      </c>
      <c r="O1104" t="s">
        <v>38</v>
      </c>
      <c r="P1104" t="s">
        <v>12</v>
      </c>
      <c r="Q1104" t="s">
        <v>27</v>
      </c>
      <c r="R1104" t="s">
        <v>28</v>
      </c>
      <c r="S1104">
        <v>1</v>
      </c>
      <c r="T1104">
        <v>0</v>
      </c>
    </row>
    <row r="1105" spans="1:20" x14ac:dyDescent="0.25">
      <c r="A1105">
        <v>23779</v>
      </c>
      <c r="B1105" s="1">
        <v>36969</v>
      </c>
      <c r="C1105" s="1">
        <v>37591</v>
      </c>
      <c r="D1105" t="s">
        <v>27</v>
      </c>
      <c r="E1105" t="s">
        <v>28</v>
      </c>
      <c r="F1105" s="10">
        <v>1300</v>
      </c>
      <c r="G1105" s="10">
        <v>1269.77</v>
      </c>
      <c r="H1105">
        <v>4.7290000000000001</v>
      </c>
      <c r="I1105" s="11">
        <v>3.31</v>
      </c>
      <c r="K1105" s="9">
        <f t="shared" si="51"/>
        <v>4303</v>
      </c>
      <c r="L1105" s="12">
        <f t="shared" si="52"/>
        <v>-1844.7</v>
      </c>
      <c r="M1105" s="12">
        <f t="shared" si="53"/>
        <v>-1801.8036300000001</v>
      </c>
      <c r="N1105" t="s">
        <v>29</v>
      </c>
      <c r="O1105" t="s">
        <v>38</v>
      </c>
      <c r="P1105" t="s">
        <v>12</v>
      </c>
      <c r="Q1105" t="s">
        <v>27</v>
      </c>
      <c r="R1105" t="s">
        <v>28</v>
      </c>
      <c r="S1105">
        <v>1</v>
      </c>
      <c r="T1105">
        <v>0</v>
      </c>
    </row>
    <row r="1106" spans="1:20" x14ac:dyDescent="0.25">
      <c r="A1106">
        <v>23783</v>
      </c>
      <c r="B1106" s="1">
        <v>36969</v>
      </c>
      <c r="C1106" s="1">
        <v>37591</v>
      </c>
      <c r="D1106" t="s">
        <v>27</v>
      </c>
      <c r="E1106" t="s">
        <v>28</v>
      </c>
      <c r="F1106" s="10">
        <v>37400</v>
      </c>
      <c r="G1106" s="10">
        <v>36530.269999999997</v>
      </c>
      <c r="H1106">
        <v>4.7290000000000001</v>
      </c>
      <c r="I1106" s="11">
        <v>3.31</v>
      </c>
      <c r="K1106" s="9">
        <f t="shared" si="51"/>
        <v>123794</v>
      </c>
      <c r="L1106" s="12">
        <f t="shared" si="52"/>
        <v>-53070.6</v>
      </c>
      <c r="M1106" s="12">
        <f t="shared" si="53"/>
        <v>-51836.453129999994</v>
      </c>
      <c r="N1106" t="s">
        <v>29</v>
      </c>
      <c r="O1106" t="s">
        <v>38</v>
      </c>
      <c r="P1106" t="s">
        <v>12</v>
      </c>
      <c r="Q1106" t="s">
        <v>27</v>
      </c>
      <c r="R1106" t="s">
        <v>28</v>
      </c>
      <c r="S1106">
        <v>1</v>
      </c>
      <c r="T1106">
        <v>0</v>
      </c>
    </row>
    <row r="1107" spans="1:20" x14ac:dyDescent="0.25">
      <c r="A1107">
        <v>23799</v>
      </c>
      <c r="B1107" s="1">
        <v>36969</v>
      </c>
      <c r="C1107" s="1">
        <v>37591</v>
      </c>
      <c r="D1107" t="s">
        <v>27</v>
      </c>
      <c r="E1107" t="s">
        <v>28</v>
      </c>
      <c r="F1107" s="10">
        <v>64601</v>
      </c>
      <c r="G1107" s="10">
        <v>63098.71</v>
      </c>
      <c r="H1107">
        <v>4.8129999999999997</v>
      </c>
      <c r="I1107" s="11">
        <v>3.31</v>
      </c>
      <c r="K1107" s="9">
        <f t="shared" si="51"/>
        <v>213829.31</v>
      </c>
      <c r="L1107" s="12">
        <f t="shared" si="52"/>
        <v>-97095.302999999985</v>
      </c>
      <c r="M1107" s="12">
        <f t="shared" si="53"/>
        <v>-94837.361129999976</v>
      </c>
      <c r="N1107" t="s">
        <v>29</v>
      </c>
      <c r="O1107" t="s">
        <v>38</v>
      </c>
      <c r="P1107" t="s">
        <v>12</v>
      </c>
      <c r="Q1107" t="s">
        <v>27</v>
      </c>
      <c r="R1107" t="s">
        <v>28</v>
      </c>
      <c r="S1107">
        <v>1</v>
      </c>
      <c r="T1107">
        <v>0</v>
      </c>
    </row>
    <row r="1108" spans="1:20" x14ac:dyDescent="0.25">
      <c r="A1108">
        <v>23919</v>
      </c>
      <c r="B1108" s="1">
        <v>36980</v>
      </c>
      <c r="C1108" s="1">
        <v>37591</v>
      </c>
      <c r="D1108" t="s">
        <v>27</v>
      </c>
      <c r="E1108" t="s">
        <v>28</v>
      </c>
      <c r="F1108" s="10">
        <v>15867</v>
      </c>
      <c r="G1108" s="10">
        <v>15498.01</v>
      </c>
      <c r="H1108">
        <v>4.8140000000000001</v>
      </c>
      <c r="I1108" s="11">
        <v>3.31</v>
      </c>
      <c r="K1108" s="9">
        <f t="shared" si="51"/>
        <v>52519.770000000004</v>
      </c>
      <c r="L1108" s="12">
        <f t="shared" si="52"/>
        <v>-23863.968000000001</v>
      </c>
      <c r="M1108" s="12">
        <f t="shared" si="53"/>
        <v>-23309.00704</v>
      </c>
      <c r="N1108" t="s">
        <v>29</v>
      </c>
      <c r="O1108" t="s">
        <v>38</v>
      </c>
      <c r="P1108" t="s">
        <v>12</v>
      </c>
      <c r="Q1108" t="s">
        <v>27</v>
      </c>
      <c r="R1108" t="s">
        <v>28</v>
      </c>
      <c r="S1108">
        <v>1</v>
      </c>
      <c r="T1108">
        <v>0</v>
      </c>
    </row>
    <row r="1109" spans="1:20" x14ac:dyDescent="0.25">
      <c r="A1109">
        <v>24140</v>
      </c>
      <c r="B1109" s="1">
        <v>36992</v>
      </c>
      <c r="C1109" s="1">
        <v>37591</v>
      </c>
      <c r="D1109" t="s">
        <v>27</v>
      </c>
      <c r="E1109" t="s">
        <v>28</v>
      </c>
      <c r="F1109" s="10">
        <v>61890</v>
      </c>
      <c r="G1109" s="10">
        <v>60450.75</v>
      </c>
      <c r="H1109">
        <v>4.88</v>
      </c>
      <c r="I1109" s="11">
        <v>3.31</v>
      </c>
      <c r="K1109" s="9">
        <f t="shared" si="51"/>
        <v>204855.9</v>
      </c>
      <c r="L1109" s="12">
        <f t="shared" si="52"/>
        <v>-97167.299999999988</v>
      </c>
      <c r="M1109" s="12">
        <f t="shared" si="53"/>
        <v>-94907.677499999991</v>
      </c>
      <c r="N1109" t="s">
        <v>29</v>
      </c>
      <c r="O1109" t="s">
        <v>38</v>
      </c>
      <c r="P1109" t="s">
        <v>12</v>
      </c>
      <c r="Q1109" t="s">
        <v>27</v>
      </c>
      <c r="R1109" t="s">
        <v>28</v>
      </c>
      <c r="S1109">
        <v>1</v>
      </c>
      <c r="T1109">
        <v>0</v>
      </c>
    </row>
    <row r="1110" spans="1:20" x14ac:dyDescent="0.25">
      <c r="A1110">
        <v>24193</v>
      </c>
      <c r="B1110" s="1">
        <v>36998</v>
      </c>
      <c r="C1110" s="1">
        <v>37591</v>
      </c>
      <c r="D1110" t="s">
        <v>27</v>
      </c>
      <c r="E1110" t="s">
        <v>28</v>
      </c>
      <c r="F1110" s="10">
        <v>91936</v>
      </c>
      <c r="G1110" s="10">
        <v>89798.04</v>
      </c>
      <c r="H1110">
        <v>4.9800000000000004</v>
      </c>
      <c r="I1110" s="11">
        <v>3.31</v>
      </c>
      <c r="K1110" s="9">
        <f t="shared" si="51"/>
        <v>304308.16000000003</v>
      </c>
      <c r="L1110" s="12">
        <f t="shared" si="52"/>
        <v>-153533.12000000002</v>
      </c>
      <c r="M1110" s="12">
        <f t="shared" si="53"/>
        <v>-149962.72680000003</v>
      </c>
      <c r="N1110" t="s">
        <v>29</v>
      </c>
      <c r="O1110" t="s">
        <v>38</v>
      </c>
      <c r="P1110" t="s">
        <v>12</v>
      </c>
      <c r="Q1110" t="s">
        <v>27</v>
      </c>
      <c r="R1110" t="s">
        <v>28</v>
      </c>
      <c r="S1110">
        <v>1</v>
      </c>
      <c r="T1110">
        <v>0</v>
      </c>
    </row>
    <row r="1111" spans="1:20" x14ac:dyDescent="0.25">
      <c r="A1111">
        <v>24224</v>
      </c>
      <c r="B1111" s="1">
        <v>36999</v>
      </c>
      <c r="C1111" s="1">
        <v>37591</v>
      </c>
      <c r="D1111" t="s">
        <v>27</v>
      </c>
      <c r="E1111" t="s">
        <v>28</v>
      </c>
      <c r="F1111" s="10">
        <v>95546</v>
      </c>
      <c r="G1111" s="10">
        <v>93324.09</v>
      </c>
      <c r="H1111">
        <v>4.8600000000000003</v>
      </c>
      <c r="I1111" s="11">
        <v>3.31</v>
      </c>
      <c r="K1111" s="9">
        <f t="shared" si="51"/>
        <v>316257.26</v>
      </c>
      <c r="L1111" s="12">
        <f t="shared" si="52"/>
        <v>-148096.30000000002</v>
      </c>
      <c r="M1111" s="12">
        <f t="shared" si="53"/>
        <v>-144652.33950000003</v>
      </c>
      <c r="N1111" t="s">
        <v>29</v>
      </c>
      <c r="O1111" t="s">
        <v>38</v>
      </c>
      <c r="P1111" t="s">
        <v>12</v>
      </c>
      <c r="Q1111" t="s">
        <v>27</v>
      </c>
      <c r="R1111" t="s">
        <v>28</v>
      </c>
      <c r="S1111">
        <v>1</v>
      </c>
      <c r="T1111">
        <v>0</v>
      </c>
    </row>
    <row r="1112" spans="1:20" x14ac:dyDescent="0.25">
      <c r="A1112">
        <v>24448</v>
      </c>
      <c r="B1112" s="1">
        <v>37007</v>
      </c>
      <c r="C1112" s="1">
        <v>37591</v>
      </c>
      <c r="D1112" t="s">
        <v>27</v>
      </c>
      <c r="E1112" t="s">
        <v>28</v>
      </c>
      <c r="F1112" s="10">
        <v>97000</v>
      </c>
      <c r="G1112" s="10">
        <v>94744.27</v>
      </c>
      <c r="H1112">
        <v>4.88</v>
      </c>
      <c r="I1112" s="11">
        <v>3.31</v>
      </c>
      <c r="K1112" s="9">
        <f t="shared" si="51"/>
        <v>321070</v>
      </c>
      <c r="L1112" s="12">
        <f t="shared" si="52"/>
        <v>-152289.99999999997</v>
      </c>
      <c r="M1112" s="12">
        <f t="shared" si="53"/>
        <v>-148748.50389999998</v>
      </c>
      <c r="N1112" t="s">
        <v>29</v>
      </c>
      <c r="O1112" t="s">
        <v>38</v>
      </c>
      <c r="P1112" t="s">
        <v>12</v>
      </c>
      <c r="Q1112" t="s">
        <v>27</v>
      </c>
      <c r="R1112" t="s">
        <v>28</v>
      </c>
      <c r="S1112">
        <v>1</v>
      </c>
      <c r="T1112">
        <v>0</v>
      </c>
    </row>
    <row r="1113" spans="1:20" x14ac:dyDescent="0.25">
      <c r="A1113">
        <v>24454</v>
      </c>
      <c r="B1113" s="1">
        <v>37007</v>
      </c>
      <c r="C1113" s="1">
        <v>37591</v>
      </c>
      <c r="D1113" t="s">
        <v>27</v>
      </c>
      <c r="E1113" t="s">
        <v>28</v>
      </c>
      <c r="F1113" s="10">
        <v>741</v>
      </c>
      <c r="G1113" s="10">
        <v>723.77</v>
      </c>
      <c r="H1113">
        <v>4.8280000000000003</v>
      </c>
      <c r="I1113" s="11">
        <v>3.31</v>
      </c>
      <c r="K1113" s="9">
        <f t="shared" si="51"/>
        <v>2452.71</v>
      </c>
      <c r="L1113" s="12">
        <f t="shared" si="52"/>
        <v>-1124.8380000000002</v>
      </c>
      <c r="M1113" s="12">
        <f t="shared" si="53"/>
        <v>-1098.6828600000001</v>
      </c>
      <c r="N1113" t="s">
        <v>29</v>
      </c>
      <c r="O1113" t="s">
        <v>38</v>
      </c>
      <c r="P1113" t="s">
        <v>12</v>
      </c>
      <c r="Q1113" t="s">
        <v>27</v>
      </c>
      <c r="R1113" t="s">
        <v>28</v>
      </c>
      <c r="S1113">
        <v>1</v>
      </c>
      <c r="T1113">
        <v>0</v>
      </c>
    </row>
    <row r="1114" spans="1:20" x14ac:dyDescent="0.25">
      <c r="A1114">
        <v>24748</v>
      </c>
      <c r="B1114" s="1">
        <v>37028</v>
      </c>
      <c r="C1114" s="1">
        <v>37591</v>
      </c>
      <c r="D1114" t="s">
        <v>27</v>
      </c>
      <c r="E1114" t="s">
        <v>28</v>
      </c>
      <c r="F1114" s="10">
        <v>151433</v>
      </c>
      <c r="G1114" s="10">
        <v>147911.44</v>
      </c>
      <c r="H1114">
        <v>4.601</v>
      </c>
      <c r="I1114" s="11">
        <v>3.31</v>
      </c>
      <c r="K1114" s="9">
        <f t="shared" si="51"/>
        <v>501243.23</v>
      </c>
      <c r="L1114" s="12">
        <f t="shared" si="52"/>
        <v>-195500.003</v>
      </c>
      <c r="M1114" s="12">
        <f t="shared" si="53"/>
        <v>-190953.66903999998</v>
      </c>
      <c r="N1114" t="s">
        <v>29</v>
      </c>
      <c r="O1114" t="s">
        <v>38</v>
      </c>
      <c r="P1114" t="s">
        <v>12</v>
      </c>
      <c r="Q1114" t="s">
        <v>27</v>
      </c>
      <c r="R1114" t="s">
        <v>28</v>
      </c>
      <c r="S1114">
        <v>1</v>
      </c>
      <c r="T1114">
        <v>0</v>
      </c>
    </row>
    <row r="1115" spans="1:20" x14ac:dyDescent="0.25">
      <c r="A1115">
        <v>24869</v>
      </c>
      <c r="B1115" s="1">
        <v>37035</v>
      </c>
      <c r="C1115" s="1">
        <v>37591</v>
      </c>
      <c r="D1115" t="s">
        <v>27</v>
      </c>
      <c r="E1115" t="s">
        <v>28</v>
      </c>
      <c r="F1115" s="10">
        <v>37000</v>
      </c>
      <c r="G1115" s="10">
        <v>36139.57</v>
      </c>
      <c r="H1115">
        <v>4.5808</v>
      </c>
      <c r="I1115" s="11">
        <v>3.31</v>
      </c>
      <c r="K1115" s="9">
        <f t="shared" si="51"/>
        <v>122470</v>
      </c>
      <c r="L1115" s="12">
        <f t="shared" si="52"/>
        <v>-47019.6</v>
      </c>
      <c r="M1115" s="12">
        <f t="shared" si="53"/>
        <v>-45926.165556</v>
      </c>
      <c r="N1115" t="s">
        <v>29</v>
      </c>
      <c r="O1115" t="s">
        <v>38</v>
      </c>
      <c r="P1115" t="s">
        <v>12</v>
      </c>
      <c r="Q1115" t="s">
        <v>27</v>
      </c>
      <c r="R1115" t="s">
        <v>28</v>
      </c>
      <c r="S1115">
        <v>1</v>
      </c>
      <c r="T1115">
        <v>0</v>
      </c>
    </row>
    <row r="1116" spans="1:20" x14ac:dyDescent="0.25">
      <c r="A1116">
        <v>24870</v>
      </c>
      <c r="B1116" s="1">
        <v>37035</v>
      </c>
      <c r="C1116" s="1">
        <v>37591</v>
      </c>
      <c r="D1116" t="s">
        <v>27</v>
      </c>
      <c r="E1116" t="s">
        <v>28</v>
      </c>
      <c r="F1116" s="10">
        <v>53273</v>
      </c>
      <c r="G1116" s="10">
        <v>52034.14</v>
      </c>
      <c r="H1116">
        <v>4.5808</v>
      </c>
      <c r="I1116" s="11">
        <v>3.31</v>
      </c>
      <c r="K1116" s="9">
        <f t="shared" si="51"/>
        <v>176333.63</v>
      </c>
      <c r="L1116" s="12">
        <f t="shared" si="52"/>
        <v>-67699.328399999999</v>
      </c>
      <c r="M1116" s="12">
        <f t="shared" si="53"/>
        <v>-66124.985111999995</v>
      </c>
      <c r="N1116" t="s">
        <v>29</v>
      </c>
      <c r="O1116" t="s">
        <v>38</v>
      </c>
      <c r="P1116" t="s">
        <v>12</v>
      </c>
      <c r="Q1116" t="s">
        <v>27</v>
      </c>
      <c r="R1116" t="s">
        <v>28</v>
      </c>
      <c r="S1116">
        <v>1</v>
      </c>
      <c r="T1116">
        <v>0</v>
      </c>
    </row>
    <row r="1117" spans="1:20" x14ac:dyDescent="0.25">
      <c r="A1117">
        <v>25038</v>
      </c>
      <c r="B1117" s="1">
        <v>37046</v>
      </c>
      <c r="C1117" s="1">
        <v>37591</v>
      </c>
      <c r="D1117" t="s">
        <v>27</v>
      </c>
      <c r="E1117" t="s">
        <v>28</v>
      </c>
      <c r="F1117" s="10">
        <v>41354</v>
      </c>
      <c r="G1117" s="10">
        <v>40392.32</v>
      </c>
      <c r="H1117">
        <v>4.2889999999999997</v>
      </c>
      <c r="I1117" s="11">
        <v>3.31</v>
      </c>
      <c r="K1117" s="9">
        <f t="shared" si="51"/>
        <v>136881.74</v>
      </c>
      <c r="L1117" s="12">
        <f t="shared" si="52"/>
        <v>-40485.565999999984</v>
      </c>
      <c r="M1117" s="12">
        <f t="shared" si="53"/>
        <v>-39544.081279999984</v>
      </c>
      <c r="N1117" t="s">
        <v>29</v>
      </c>
      <c r="O1117" t="s">
        <v>38</v>
      </c>
      <c r="P1117" t="s">
        <v>12</v>
      </c>
      <c r="Q1117" t="s">
        <v>27</v>
      </c>
      <c r="R1117" t="s">
        <v>28</v>
      </c>
      <c r="S1117">
        <v>1</v>
      </c>
      <c r="T1117">
        <v>0</v>
      </c>
    </row>
    <row r="1118" spans="1:20" x14ac:dyDescent="0.25">
      <c r="A1118">
        <v>25059</v>
      </c>
      <c r="B1118" s="1">
        <v>37048</v>
      </c>
      <c r="C1118" s="1">
        <v>37591</v>
      </c>
      <c r="D1118" t="s">
        <v>27</v>
      </c>
      <c r="E1118" t="s">
        <v>28</v>
      </c>
      <c r="F1118" s="10">
        <v>127902</v>
      </c>
      <c r="G1118" s="10">
        <v>124927.65</v>
      </c>
      <c r="H1118">
        <v>4.5730000000000004</v>
      </c>
      <c r="I1118" s="11">
        <v>3.31</v>
      </c>
      <c r="K1118" s="9">
        <f t="shared" si="51"/>
        <v>423355.62</v>
      </c>
      <c r="L1118" s="12">
        <f t="shared" si="52"/>
        <v>-161540.22600000005</v>
      </c>
      <c r="M1118" s="12">
        <f t="shared" si="53"/>
        <v>-157783.62195000003</v>
      </c>
      <c r="N1118" t="s">
        <v>29</v>
      </c>
      <c r="O1118" t="s">
        <v>38</v>
      </c>
      <c r="P1118" t="s">
        <v>12</v>
      </c>
      <c r="Q1118" t="s">
        <v>27</v>
      </c>
      <c r="R1118" t="s">
        <v>28</v>
      </c>
      <c r="S1118">
        <v>1</v>
      </c>
      <c r="T1118">
        <v>0</v>
      </c>
    </row>
    <row r="1119" spans="1:20" x14ac:dyDescent="0.25">
      <c r="A1119">
        <v>25070</v>
      </c>
      <c r="B1119" s="1">
        <v>37048</v>
      </c>
      <c r="C1119" s="1">
        <v>37591</v>
      </c>
      <c r="D1119" t="s">
        <v>27</v>
      </c>
      <c r="E1119" t="s">
        <v>28</v>
      </c>
      <c r="F1119" s="10">
        <v>35190</v>
      </c>
      <c r="G1119" s="10">
        <v>34371.660000000003</v>
      </c>
      <c r="H1119">
        <v>4.0549999999999997</v>
      </c>
      <c r="I1119" s="11">
        <v>3.31</v>
      </c>
      <c r="K1119" s="9">
        <f t="shared" si="51"/>
        <v>116478.90000000001</v>
      </c>
      <c r="L1119" s="12">
        <f t="shared" si="52"/>
        <v>-26216.549999999988</v>
      </c>
      <c r="M1119" s="12">
        <f t="shared" si="53"/>
        <v>-25606.886699999992</v>
      </c>
      <c r="N1119" t="s">
        <v>29</v>
      </c>
      <c r="O1119" t="s">
        <v>38</v>
      </c>
      <c r="P1119" t="s">
        <v>12</v>
      </c>
      <c r="Q1119" t="s">
        <v>27</v>
      </c>
      <c r="R1119" t="s">
        <v>28</v>
      </c>
      <c r="S1119">
        <v>1</v>
      </c>
      <c r="T1119">
        <v>0</v>
      </c>
    </row>
    <row r="1120" spans="1:20" x14ac:dyDescent="0.25">
      <c r="A1120">
        <v>25071</v>
      </c>
      <c r="B1120" s="1">
        <v>37048</v>
      </c>
      <c r="C1120" s="1">
        <v>37591</v>
      </c>
      <c r="D1120" t="s">
        <v>27</v>
      </c>
      <c r="E1120" t="s">
        <v>28</v>
      </c>
      <c r="F1120" s="10">
        <v>18796</v>
      </c>
      <c r="G1120" s="10">
        <v>18358.900000000001</v>
      </c>
      <c r="H1120">
        <v>4.8449999999999998</v>
      </c>
      <c r="I1120" s="11">
        <v>3.31</v>
      </c>
      <c r="K1120" s="9">
        <f t="shared" si="51"/>
        <v>62214.76</v>
      </c>
      <c r="L1120" s="12">
        <f t="shared" si="52"/>
        <v>-28851.859999999993</v>
      </c>
      <c r="M1120" s="12">
        <f t="shared" si="53"/>
        <v>-28180.911499999998</v>
      </c>
      <c r="N1120" t="s">
        <v>29</v>
      </c>
      <c r="O1120" t="s">
        <v>38</v>
      </c>
      <c r="P1120" t="s">
        <v>12</v>
      </c>
      <c r="Q1120" t="s">
        <v>27</v>
      </c>
      <c r="R1120" t="s">
        <v>28</v>
      </c>
      <c r="S1120">
        <v>1</v>
      </c>
      <c r="T1120">
        <v>0</v>
      </c>
    </row>
    <row r="1121" spans="1:20" x14ac:dyDescent="0.25">
      <c r="A1121">
        <v>25181</v>
      </c>
      <c r="B1121" s="1">
        <v>37055</v>
      </c>
      <c r="C1121" s="1">
        <v>37591</v>
      </c>
      <c r="D1121" t="s">
        <v>27</v>
      </c>
      <c r="E1121" t="s">
        <v>28</v>
      </c>
      <c r="F1121" s="10">
        <v>58955</v>
      </c>
      <c r="G1121" s="10">
        <v>57584.01</v>
      </c>
      <c r="H1121">
        <v>4.4240000000000004</v>
      </c>
      <c r="I1121" s="11">
        <v>3.31</v>
      </c>
      <c r="K1121" s="9">
        <f t="shared" si="51"/>
        <v>195141.05000000002</v>
      </c>
      <c r="L1121" s="12">
        <f t="shared" si="52"/>
        <v>-65675.870000000024</v>
      </c>
      <c r="M1121" s="12">
        <f t="shared" si="53"/>
        <v>-64148.587140000018</v>
      </c>
      <c r="N1121" t="s">
        <v>29</v>
      </c>
      <c r="O1121" t="s">
        <v>38</v>
      </c>
      <c r="P1121" t="s">
        <v>12</v>
      </c>
      <c r="Q1121" t="s">
        <v>27</v>
      </c>
      <c r="R1121" t="s">
        <v>28</v>
      </c>
      <c r="S1121">
        <v>1</v>
      </c>
      <c r="T1121">
        <v>0</v>
      </c>
    </row>
    <row r="1122" spans="1:20" x14ac:dyDescent="0.25">
      <c r="A1122">
        <v>25182</v>
      </c>
      <c r="B1122" s="1">
        <v>37055</v>
      </c>
      <c r="C1122" s="1">
        <v>37591</v>
      </c>
      <c r="D1122" t="s">
        <v>27</v>
      </c>
      <c r="E1122" t="s">
        <v>28</v>
      </c>
      <c r="F1122" s="10">
        <v>94622</v>
      </c>
      <c r="G1122" s="10">
        <v>92421.58</v>
      </c>
      <c r="H1122">
        <v>4.4240000000000004</v>
      </c>
      <c r="I1122" s="11">
        <v>3.31</v>
      </c>
      <c r="K1122" s="9">
        <f t="shared" si="51"/>
        <v>313198.82</v>
      </c>
      <c r="L1122" s="12">
        <f t="shared" si="52"/>
        <v>-105408.90800000002</v>
      </c>
      <c r="M1122" s="12">
        <f t="shared" si="53"/>
        <v>-102957.64012000003</v>
      </c>
      <c r="N1122" t="s">
        <v>29</v>
      </c>
      <c r="O1122" t="s">
        <v>38</v>
      </c>
      <c r="P1122" t="s">
        <v>12</v>
      </c>
      <c r="Q1122" t="s">
        <v>27</v>
      </c>
      <c r="R1122" t="s">
        <v>28</v>
      </c>
      <c r="S1122">
        <v>1</v>
      </c>
      <c r="T1122">
        <v>0</v>
      </c>
    </row>
    <row r="1123" spans="1:20" x14ac:dyDescent="0.25">
      <c r="A1123">
        <v>26646</v>
      </c>
      <c r="B1123" s="1">
        <v>37081</v>
      </c>
      <c r="C1123" s="1">
        <v>37591</v>
      </c>
      <c r="D1123" t="s">
        <v>27</v>
      </c>
      <c r="E1123" t="s">
        <v>28</v>
      </c>
      <c r="F1123" s="10">
        <v>41091</v>
      </c>
      <c r="G1123" s="10">
        <v>40135.43</v>
      </c>
      <c r="H1123">
        <v>4.1139999999999999</v>
      </c>
      <c r="I1123" s="11">
        <v>3.31</v>
      </c>
      <c r="K1123" s="9">
        <f t="shared" si="51"/>
        <v>136011.21</v>
      </c>
      <c r="L1123" s="12">
        <f t="shared" si="52"/>
        <v>-33037.16399999999</v>
      </c>
      <c r="M1123" s="12">
        <f t="shared" si="53"/>
        <v>-32268.885719999995</v>
      </c>
      <c r="N1123" t="s">
        <v>29</v>
      </c>
      <c r="O1123" t="s">
        <v>38</v>
      </c>
      <c r="P1123" t="s">
        <v>12</v>
      </c>
      <c r="Q1123" t="s">
        <v>27</v>
      </c>
      <c r="R1123" t="s">
        <v>28</v>
      </c>
      <c r="S1123">
        <v>1</v>
      </c>
      <c r="T1123">
        <v>0</v>
      </c>
    </row>
    <row r="1124" spans="1:20" x14ac:dyDescent="0.25">
      <c r="A1124">
        <v>26703</v>
      </c>
      <c r="B1124" s="1">
        <v>37085</v>
      </c>
      <c r="C1124" s="1">
        <v>37591</v>
      </c>
      <c r="D1124" t="s">
        <v>27</v>
      </c>
      <c r="E1124" t="s">
        <v>28</v>
      </c>
      <c r="F1124" s="10">
        <v>70000</v>
      </c>
      <c r="G1124" s="10">
        <v>68372.160000000003</v>
      </c>
      <c r="H1124">
        <v>3.75</v>
      </c>
      <c r="I1124" s="11">
        <v>3.31</v>
      </c>
      <c r="K1124" s="9">
        <f t="shared" si="51"/>
        <v>231700</v>
      </c>
      <c r="L1124" s="12">
        <f t="shared" si="52"/>
        <v>-30799.999999999996</v>
      </c>
      <c r="M1124" s="12">
        <f t="shared" si="53"/>
        <v>-30083.750399999997</v>
      </c>
      <c r="N1124" t="s">
        <v>29</v>
      </c>
      <c r="O1124" t="s">
        <v>38</v>
      </c>
      <c r="P1124" t="s">
        <v>12</v>
      </c>
      <c r="Q1124" t="s">
        <v>27</v>
      </c>
      <c r="R1124" t="s">
        <v>28</v>
      </c>
      <c r="S1124">
        <v>1</v>
      </c>
      <c r="T1124">
        <v>0</v>
      </c>
    </row>
    <row r="1125" spans="1:20" x14ac:dyDescent="0.25">
      <c r="A1125">
        <v>26851</v>
      </c>
      <c r="B1125" s="1">
        <v>37099</v>
      </c>
      <c r="C1125" s="1">
        <v>37591</v>
      </c>
      <c r="D1125" t="s">
        <v>27</v>
      </c>
      <c r="E1125" t="s">
        <v>28</v>
      </c>
      <c r="F1125" s="10">
        <v>216264</v>
      </c>
      <c r="G1125" s="10">
        <v>211234.8</v>
      </c>
      <c r="H1125">
        <v>3.96</v>
      </c>
      <c r="I1125" s="11">
        <v>3.31</v>
      </c>
      <c r="K1125" s="9">
        <f t="shared" si="51"/>
        <v>715833.84</v>
      </c>
      <c r="L1125" s="12">
        <f t="shared" si="52"/>
        <v>-140571.59999999998</v>
      </c>
      <c r="M1125" s="12">
        <f t="shared" si="53"/>
        <v>-137302.61999999997</v>
      </c>
      <c r="N1125" t="s">
        <v>29</v>
      </c>
      <c r="O1125" t="s">
        <v>38</v>
      </c>
      <c r="P1125" t="s">
        <v>12</v>
      </c>
      <c r="Q1125" t="s">
        <v>27</v>
      </c>
      <c r="R1125" t="s">
        <v>28</v>
      </c>
      <c r="S1125">
        <v>1</v>
      </c>
      <c r="T1125">
        <v>0</v>
      </c>
    </row>
    <row r="1126" spans="1:20" x14ac:dyDescent="0.25">
      <c r="A1126">
        <v>27044</v>
      </c>
      <c r="B1126" s="1">
        <v>37109</v>
      </c>
      <c r="C1126" s="1">
        <v>37591</v>
      </c>
      <c r="D1126" t="s">
        <v>27</v>
      </c>
      <c r="E1126" t="s">
        <v>28</v>
      </c>
      <c r="F1126" s="10">
        <v>172685</v>
      </c>
      <c r="G1126" s="10">
        <v>168669.23</v>
      </c>
      <c r="H1126">
        <v>3.8769999999999998</v>
      </c>
      <c r="I1126" s="11">
        <v>3.31</v>
      </c>
      <c r="K1126" s="9">
        <f t="shared" si="51"/>
        <v>571587.35</v>
      </c>
      <c r="L1126" s="12">
        <f t="shared" si="52"/>
        <v>-97912.394999999946</v>
      </c>
      <c r="M1126" s="12">
        <f t="shared" si="53"/>
        <v>-95635.453409999958</v>
      </c>
      <c r="N1126" t="s">
        <v>29</v>
      </c>
      <c r="O1126" t="s">
        <v>38</v>
      </c>
      <c r="P1126" t="s">
        <v>12</v>
      </c>
      <c r="Q1126" t="s">
        <v>27</v>
      </c>
      <c r="R1126" t="s">
        <v>28</v>
      </c>
      <c r="S1126">
        <v>1</v>
      </c>
      <c r="T1126">
        <v>0</v>
      </c>
    </row>
    <row r="1127" spans="1:20" x14ac:dyDescent="0.25">
      <c r="A1127">
        <v>28058</v>
      </c>
      <c r="B1127" s="1">
        <v>37144</v>
      </c>
      <c r="C1127" s="1">
        <v>37591</v>
      </c>
      <c r="D1127" t="s">
        <v>27</v>
      </c>
      <c r="E1127" t="s">
        <v>28</v>
      </c>
      <c r="F1127" s="10">
        <v>45994</v>
      </c>
      <c r="G1127" s="10">
        <v>44924.41</v>
      </c>
      <c r="H1127">
        <v>4.0500999999999996</v>
      </c>
      <c r="I1127" s="11">
        <v>3.31</v>
      </c>
      <c r="K1127" s="9">
        <f t="shared" si="51"/>
        <v>152240.14000000001</v>
      </c>
      <c r="L1127" s="12">
        <f t="shared" si="52"/>
        <v>-34040.159399999982</v>
      </c>
      <c r="M1127" s="12">
        <f t="shared" si="53"/>
        <v>-33248.555840999979</v>
      </c>
      <c r="N1127" t="s">
        <v>29</v>
      </c>
      <c r="O1127" t="s">
        <v>38</v>
      </c>
      <c r="P1127" t="s">
        <v>12</v>
      </c>
      <c r="Q1127" t="s">
        <v>27</v>
      </c>
      <c r="R1127" t="s">
        <v>28</v>
      </c>
      <c r="S1127">
        <v>1</v>
      </c>
      <c r="T1127">
        <v>0</v>
      </c>
    </row>
    <row r="1128" spans="1:20" x14ac:dyDescent="0.25">
      <c r="A1128">
        <v>28094</v>
      </c>
      <c r="B1128" s="1">
        <v>37152</v>
      </c>
      <c r="C1128" s="1">
        <v>37591</v>
      </c>
      <c r="D1128" t="s">
        <v>27</v>
      </c>
      <c r="E1128" t="s">
        <v>28</v>
      </c>
      <c r="F1128" s="10">
        <v>12000</v>
      </c>
      <c r="G1128" s="10">
        <v>11720.94</v>
      </c>
      <c r="H1128">
        <v>3.62</v>
      </c>
      <c r="I1128" s="11">
        <v>3.31</v>
      </c>
      <c r="K1128" s="9">
        <f t="shared" si="51"/>
        <v>39720</v>
      </c>
      <c r="L1128" s="12">
        <f t="shared" si="52"/>
        <v>-3720.0000000000005</v>
      </c>
      <c r="M1128" s="12">
        <f t="shared" si="53"/>
        <v>-3633.4914000000008</v>
      </c>
      <c r="N1128" t="s">
        <v>29</v>
      </c>
      <c r="O1128" t="s">
        <v>38</v>
      </c>
      <c r="P1128" t="s">
        <v>12</v>
      </c>
      <c r="Q1128" t="s">
        <v>27</v>
      </c>
      <c r="R1128" t="s">
        <v>28</v>
      </c>
      <c r="S1128">
        <v>1</v>
      </c>
      <c r="T1128">
        <v>0</v>
      </c>
    </row>
    <row r="1129" spans="1:20" x14ac:dyDescent="0.25">
      <c r="A1129">
        <v>28096</v>
      </c>
      <c r="B1129" s="1">
        <v>37152</v>
      </c>
      <c r="C1129" s="1">
        <v>37591</v>
      </c>
      <c r="D1129" t="s">
        <v>27</v>
      </c>
      <c r="E1129" t="s">
        <v>28</v>
      </c>
      <c r="F1129" s="10">
        <v>9400</v>
      </c>
      <c r="G1129" s="10">
        <v>9181.4</v>
      </c>
      <c r="H1129">
        <v>3.62</v>
      </c>
      <c r="I1129" s="11">
        <v>3.31</v>
      </c>
      <c r="K1129" s="9">
        <f t="shared" si="51"/>
        <v>31114</v>
      </c>
      <c r="L1129" s="12">
        <f t="shared" si="52"/>
        <v>-2914.0000000000005</v>
      </c>
      <c r="M1129" s="12">
        <f t="shared" si="53"/>
        <v>-2846.2340000000004</v>
      </c>
      <c r="N1129" t="s">
        <v>29</v>
      </c>
      <c r="O1129" t="s">
        <v>38</v>
      </c>
      <c r="P1129" t="s">
        <v>12</v>
      </c>
      <c r="Q1129" t="s">
        <v>27</v>
      </c>
      <c r="R1129" t="s">
        <v>28</v>
      </c>
      <c r="S1129">
        <v>1</v>
      </c>
      <c r="T1129">
        <v>0</v>
      </c>
    </row>
    <row r="1130" spans="1:20" x14ac:dyDescent="0.25">
      <c r="A1130">
        <v>28097</v>
      </c>
      <c r="B1130" s="1">
        <v>37152</v>
      </c>
      <c r="C1130" s="1">
        <v>37591</v>
      </c>
      <c r="D1130" t="s">
        <v>27</v>
      </c>
      <c r="E1130" t="s">
        <v>28</v>
      </c>
      <c r="F1130" s="10">
        <v>84873</v>
      </c>
      <c r="G1130" s="10">
        <v>82899.289999999994</v>
      </c>
      <c r="H1130">
        <v>3.62</v>
      </c>
      <c r="I1130" s="11">
        <v>3.31</v>
      </c>
      <c r="K1130" s="9">
        <f t="shared" si="51"/>
        <v>280929.63</v>
      </c>
      <c r="L1130" s="12">
        <f t="shared" si="52"/>
        <v>-26310.630000000005</v>
      </c>
      <c r="M1130" s="12">
        <f t="shared" si="53"/>
        <v>-25698.779900000001</v>
      </c>
      <c r="N1130" t="s">
        <v>29</v>
      </c>
      <c r="O1130" t="s">
        <v>38</v>
      </c>
      <c r="P1130" t="s">
        <v>12</v>
      </c>
      <c r="Q1130" t="s">
        <v>27</v>
      </c>
      <c r="R1130" t="s">
        <v>28</v>
      </c>
      <c r="S1130">
        <v>1</v>
      </c>
      <c r="T1130">
        <v>0</v>
      </c>
    </row>
    <row r="1131" spans="1:20" x14ac:dyDescent="0.25">
      <c r="A1131">
        <v>28112</v>
      </c>
      <c r="B1131" s="1">
        <v>37152</v>
      </c>
      <c r="C1131" s="1">
        <v>37591</v>
      </c>
      <c r="D1131" t="s">
        <v>27</v>
      </c>
      <c r="E1131" t="s">
        <v>28</v>
      </c>
      <c r="F1131" s="10">
        <v>263909</v>
      </c>
      <c r="G1131" s="10">
        <v>257771.82</v>
      </c>
      <c r="H1131">
        <v>4.01</v>
      </c>
      <c r="I1131" s="11">
        <v>3.31</v>
      </c>
      <c r="K1131" s="9">
        <f t="shared" si="51"/>
        <v>873538.79</v>
      </c>
      <c r="L1131" s="12">
        <f t="shared" si="52"/>
        <v>-184736.29999999993</v>
      </c>
      <c r="M1131" s="12">
        <f t="shared" si="53"/>
        <v>-180440.27399999995</v>
      </c>
      <c r="N1131" t="s">
        <v>29</v>
      </c>
      <c r="O1131" t="s">
        <v>38</v>
      </c>
      <c r="P1131" t="s">
        <v>12</v>
      </c>
      <c r="Q1131" t="s">
        <v>27</v>
      </c>
      <c r="R1131" t="s">
        <v>28</v>
      </c>
      <c r="S1131">
        <v>1</v>
      </c>
      <c r="T1131">
        <v>0</v>
      </c>
    </row>
    <row r="1132" spans="1:20" x14ac:dyDescent="0.25">
      <c r="A1132">
        <v>28132</v>
      </c>
      <c r="B1132" s="1">
        <v>37153</v>
      </c>
      <c r="C1132" s="1">
        <v>37591</v>
      </c>
      <c r="D1132" t="s">
        <v>27</v>
      </c>
      <c r="E1132" t="s">
        <v>28</v>
      </c>
      <c r="F1132" s="10">
        <v>22018</v>
      </c>
      <c r="G1132" s="10">
        <v>21505.97</v>
      </c>
      <c r="H1132">
        <v>3.4615999999999998</v>
      </c>
      <c r="I1132" s="11">
        <v>3.31</v>
      </c>
      <c r="K1132" s="9">
        <f t="shared" si="51"/>
        <v>72879.58</v>
      </c>
      <c r="L1132" s="12">
        <f t="shared" si="52"/>
        <v>-3337.9287999999942</v>
      </c>
      <c r="M1132" s="12">
        <f t="shared" si="53"/>
        <v>-3260.3050519999947</v>
      </c>
      <c r="N1132" t="s">
        <v>29</v>
      </c>
      <c r="O1132" t="s">
        <v>38</v>
      </c>
      <c r="P1132" t="s">
        <v>12</v>
      </c>
      <c r="Q1132" t="s">
        <v>27</v>
      </c>
      <c r="R1132" t="s">
        <v>28</v>
      </c>
      <c r="S1132">
        <v>1</v>
      </c>
      <c r="T1132">
        <v>0</v>
      </c>
    </row>
    <row r="1133" spans="1:20" x14ac:dyDescent="0.25">
      <c r="A1133">
        <v>28134</v>
      </c>
      <c r="B1133" s="1">
        <v>37153</v>
      </c>
      <c r="C1133" s="1">
        <v>37591</v>
      </c>
      <c r="D1133" t="s">
        <v>27</v>
      </c>
      <c r="E1133" t="s">
        <v>28</v>
      </c>
      <c r="F1133" s="10">
        <v>145273</v>
      </c>
      <c r="G1133" s="10">
        <v>141894.69</v>
      </c>
      <c r="H1133">
        <v>3.867</v>
      </c>
      <c r="I1133" s="11">
        <v>3.31</v>
      </c>
      <c r="K1133" s="9">
        <f t="shared" si="51"/>
        <v>480853.63</v>
      </c>
      <c r="L1133" s="12">
        <f t="shared" si="52"/>
        <v>-80917.060999999987</v>
      </c>
      <c r="M1133" s="12">
        <f t="shared" si="53"/>
        <v>-79035.342329999999</v>
      </c>
      <c r="N1133" t="s">
        <v>29</v>
      </c>
      <c r="O1133" t="s">
        <v>38</v>
      </c>
      <c r="P1133" t="s">
        <v>12</v>
      </c>
      <c r="Q1133" t="s">
        <v>27</v>
      </c>
      <c r="R1133" t="s">
        <v>28</v>
      </c>
      <c r="S1133">
        <v>1</v>
      </c>
      <c r="T1133">
        <v>0</v>
      </c>
    </row>
    <row r="1134" spans="1:20" x14ac:dyDescent="0.25">
      <c r="A1134">
        <v>28136</v>
      </c>
      <c r="B1134" s="1">
        <v>37153</v>
      </c>
      <c r="C1134" s="1">
        <v>37591</v>
      </c>
      <c r="D1134" t="s">
        <v>27</v>
      </c>
      <c r="E1134" t="s">
        <v>28</v>
      </c>
      <c r="F1134" s="10">
        <v>123951</v>
      </c>
      <c r="G1134" s="10">
        <v>121068.53</v>
      </c>
      <c r="H1134">
        <v>3.524</v>
      </c>
      <c r="I1134" s="11">
        <v>3.31</v>
      </c>
      <c r="K1134" s="9">
        <f t="shared" si="51"/>
        <v>410277.81</v>
      </c>
      <c r="L1134" s="12">
        <f t="shared" si="52"/>
        <v>-26525.513999999996</v>
      </c>
      <c r="M1134" s="12">
        <f t="shared" si="53"/>
        <v>-25908.665419999998</v>
      </c>
      <c r="N1134" t="s">
        <v>29</v>
      </c>
      <c r="O1134" t="s">
        <v>38</v>
      </c>
      <c r="P1134" t="s">
        <v>12</v>
      </c>
      <c r="Q1134" t="s">
        <v>27</v>
      </c>
      <c r="R1134" t="s">
        <v>28</v>
      </c>
      <c r="S1134">
        <v>1</v>
      </c>
      <c r="T1134">
        <v>0</v>
      </c>
    </row>
    <row r="1135" spans="1:20" x14ac:dyDescent="0.25">
      <c r="A1135">
        <v>28137</v>
      </c>
      <c r="B1135" s="1">
        <v>37153</v>
      </c>
      <c r="C1135" s="1">
        <v>37591</v>
      </c>
      <c r="D1135" t="s">
        <v>27</v>
      </c>
      <c r="E1135" t="s">
        <v>28</v>
      </c>
      <c r="F1135" s="10">
        <v>12941</v>
      </c>
      <c r="G1135" s="10">
        <v>12640.06</v>
      </c>
      <c r="H1135">
        <v>3.524</v>
      </c>
      <c r="I1135" s="11">
        <v>3.31</v>
      </c>
      <c r="K1135" s="9">
        <f t="shared" si="51"/>
        <v>42834.71</v>
      </c>
      <c r="L1135" s="12">
        <f t="shared" si="52"/>
        <v>-2769.3739999999998</v>
      </c>
      <c r="M1135" s="12">
        <f t="shared" si="53"/>
        <v>-2704.9728399999995</v>
      </c>
      <c r="N1135" t="s">
        <v>29</v>
      </c>
      <c r="O1135" t="s">
        <v>38</v>
      </c>
      <c r="P1135" t="s">
        <v>12</v>
      </c>
      <c r="Q1135" t="s">
        <v>27</v>
      </c>
      <c r="R1135" t="s">
        <v>28</v>
      </c>
      <c r="S1135">
        <v>1</v>
      </c>
      <c r="T1135">
        <v>0</v>
      </c>
    </row>
    <row r="1136" spans="1:20" x14ac:dyDescent="0.25">
      <c r="A1136">
        <v>28139</v>
      </c>
      <c r="B1136" s="1">
        <v>37153</v>
      </c>
      <c r="C1136" s="1">
        <v>37591</v>
      </c>
      <c r="D1136" t="s">
        <v>27</v>
      </c>
      <c r="E1136" t="s">
        <v>28</v>
      </c>
      <c r="F1136" s="10">
        <v>79159</v>
      </c>
      <c r="G1136" s="10">
        <v>77318.17</v>
      </c>
      <c r="H1136">
        <v>3.524</v>
      </c>
      <c r="I1136" s="11">
        <v>3.31</v>
      </c>
      <c r="K1136" s="9">
        <f t="shared" si="51"/>
        <v>262016.29</v>
      </c>
      <c r="L1136" s="12">
        <f t="shared" si="52"/>
        <v>-16940.025999999998</v>
      </c>
      <c r="M1136" s="12">
        <f t="shared" si="53"/>
        <v>-16546.088379999997</v>
      </c>
      <c r="N1136" t="s">
        <v>29</v>
      </c>
      <c r="O1136" t="s">
        <v>38</v>
      </c>
      <c r="P1136" t="s">
        <v>12</v>
      </c>
      <c r="Q1136" t="s">
        <v>27</v>
      </c>
      <c r="R1136" t="s">
        <v>28</v>
      </c>
      <c r="S1136">
        <v>1</v>
      </c>
      <c r="T1136">
        <v>0</v>
      </c>
    </row>
    <row r="1137" spans="1:20" x14ac:dyDescent="0.25">
      <c r="A1137">
        <v>28140</v>
      </c>
      <c r="B1137" s="1">
        <v>37153</v>
      </c>
      <c r="C1137" s="1">
        <v>37591</v>
      </c>
      <c r="D1137" t="s">
        <v>27</v>
      </c>
      <c r="E1137" t="s">
        <v>28</v>
      </c>
      <c r="F1137" s="10">
        <v>96806</v>
      </c>
      <c r="G1137" s="10">
        <v>94554.79</v>
      </c>
      <c r="H1137">
        <v>3.524</v>
      </c>
      <c r="I1137" s="11">
        <v>3.31</v>
      </c>
      <c r="K1137" s="9">
        <f t="shared" si="51"/>
        <v>320427.86</v>
      </c>
      <c r="L1137" s="12">
        <f t="shared" si="52"/>
        <v>-20716.483999999997</v>
      </c>
      <c r="M1137" s="12">
        <f t="shared" si="53"/>
        <v>-20234.725059999997</v>
      </c>
      <c r="N1137" t="s">
        <v>29</v>
      </c>
      <c r="O1137" t="s">
        <v>38</v>
      </c>
      <c r="P1137" t="s">
        <v>12</v>
      </c>
      <c r="Q1137" t="s">
        <v>27</v>
      </c>
      <c r="R1137" t="s">
        <v>28</v>
      </c>
      <c r="S1137">
        <v>1</v>
      </c>
      <c r="T1137">
        <v>0</v>
      </c>
    </row>
    <row r="1138" spans="1:20" x14ac:dyDescent="0.25">
      <c r="A1138">
        <v>28142</v>
      </c>
      <c r="B1138" s="1">
        <v>37153</v>
      </c>
      <c r="C1138" s="1">
        <v>37591</v>
      </c>
      <c r="D1138" t="s">
        <v>27</v>
      </c>
      <c r="E1138" t="s">
        <v>28</v>
      </c>
      <c r="F1138" s="10">
        <v>147842</v>
      </c>
      <c r="G1138" s="10">
        <v>144403.95000000001</v>
      </c>
      <c r="H1138">
        <v>3.524</v>
      </c>
      <c r="I1138" s="11">
        <v>3.31</v>
      </c>
      <c r="K1138" s="9">
        <f t="shared" si="51"/>
        <v>489357.02</v>
      </c>
      <c r="L1138" s="12">
        <f t="shared" si="52"/>
        <v>-31638.187999999995</v>
      </c>
      <c r="M1138" s="12">
        <f t="shared" si="53"/>
        <v>-30902.445299999999</v>
      </c>
      <c r="N1138" t="s">
        <v>29</v>
      </c>
      <c r="O1138" t="s">
        <v>38</v>
      </c>
      <c r="P1138" t="s">
        <v>12</v>
      </c>
      <c r="Q1138" t="s">
        <v>27</v>
      </c>
      <c r="R1138" t="s">
        <v>28</v>
      </c>
      <c r="S1138">
        <v>1</v>
      </c>
      <c r="T1138">
        <v>0</v>
      </c>
    </row>
    <row r="1139" spans="1:20" x14ac:dyDescent="0.25">
      <c r="A1139">
        <v>28143</v>
      </c>
      <c r="B1139" s="1">
        <v>37153</v>
      </c>
      <c r="C1139" s="1">
        <v>37591</v>
      </c>
      <c r="D1139" t="s">
        <v>27</v>
      </c>
      <c r="E1139" t="s">
        <v>28</v>
      </c>
      <c r="F1139" s="10">
        <v>1237</v>
      </c>
      <c r="G1139" s="10">
        <v>1208.23</v>
      </c>
      <c r="H1139">
        <v>3.524</v>
      </c>
      <c r="I1139" s="11">
        <v>3.31</v>
      </c>
      <c r="K1139" s="9">
        <f t="shared" si="51"/>
        <v>4094.4700000000003</v>
      </c>
      <c r="L1139" s="12">
        <f t="shared" si="52"/>
        <v>-264.71799999999996</v>
      </c>
      <c r="M1139" s="12">
        <f t="shared" si="53"/>
        <v>-258.56121999999999</v>
      </c>
      <c r="N1139" t="s">
        <v>29</v>
      </c>
      <c r="O1139" t="s">
        <v>38</v>
      </c>
      <c r="P1139" t="s">
        <v>12</v>
      </c>
      <c r="Q1139" t="s">
        <v>27</v>
      </c>
      <c r="R1139" t="s">
        <v>28</v>
      </c>
      <c r="S1139">
        <v>1</v>
      </c>
      <c r="T1139">
        <v>0</v>
      </c>
    </row>
    <row r="1140" spans="1:20" x14ac:dyDescent="0.25">
      <c r="A1140">
        <v>28144</v>
      </c>
      <c r="B1140" s="1">
        <v>37153</v>
      </c>
      <c r="C1140" s="1">
        <v>37591</v>
      </c>
      <c r="D1140" t="s">
        <v>27</v>
      </c>
      <c r="E1140" t="s">
        <v>28</v>
      </c>
      <c r="F1140" s="10">
        <v>795</v>
      </c>
      <c r="G1140" s="10">
        <v>776.51</v>
      </c>
      <c r="H1140">
        <v>3.524</v>
      </c>
      <c r="I1140" s="11">
        <v>3.31</v>
      </c>
      <c r="K1140" s="9">
        <f t="shared" si="51"/>
        <v>2631.45</v>
      </c>
      <c r="L1140" s="12">
        <f t="shared" si="52"/>
        <v>-170.12999999999997</v>
      </c>
      <c r="M1140" s="12">
        <f t="shared" si="53"/>
        <v>-166.17313999999996</v>
      </c>
      <c r="N1140" t="s">
        <v>29</v>
      </c>
      <c r="O1140" t="s">
        <v>38</v>
      </c>
      <c r="P1140" t="s">
        <v>12</v>
      </c>
      <c r="Q1140" t="s">
        <v>27</v>
      </c>
      <c r="R1140" t="s">
        <v>28</v>
      </c>
      <c r="S1140">
        <v>1</v>
      </c>
      <c r="T1140">
        <v>0</v>
      </c>
    </row>
    <row r="1141" spans="1:20" x14ac:dyDescent="0.25">
      <c r="A1141">
        <v>28303</v>
      </c>
      <c r="B1141" s="1">
        <v>37158</v>
      </c>
      <c r="C1141" s="1">
        <v>37591</v>
      </c>
      <c r="D1141" t="s">
        <v>27</v>
      </c>
      <c r="E1141" t="s">
        <v>28</v>
      </c>
      <c r="F1141" s="10">
        <v>25599</v>
      </c>
      <c r="G1141" s="10">
        <v>25003.7</v>
      </c>
      <c r="H1141">
        <v>3.24</v>
      </c>
      <c r="I1141" s="11">
        <v>3.31</v>
      </c>
      <c r="K1141" s="9">
        <f t="shared" si="51"/>
        <v>84732.69</v>
      </c>
      <c r="L1141" s="12">
        <f t="shared" si="52"/>
        <v>1791.929999999996</v>
      </c>
      <c r="M1141" s="12">
        <f t="shared" si="53"/>
        <v>1750.2589999999961</v>
      </c>
      <c r="N1141" t="s">
        <v>29</v>
      </c>
      <c r="O1141" t="s">
        <v>38</v>
      </c>
      <c r="P1141" t="s">
        <v>12</v>
      </c>
      <c r="Q1141" t="s">
        <v>27</v>
      </c>
      <c r="R1141" t="s">
        <v>28</v>
      </c>
      <c r="S1141">
        <v>1</v>
      </c>
      <c r="T1141">
        <v>0</v>
      </c>
    </row>
    <row r="1142" spans="1:20" x14ac:dyDescent="0.25">
      <c r="A1142">
        <v>25098</v>
      </c>
      <c r="B1142" s="1">
        <v>37049</v>
      </c>
      <c r="C1142" s="1">
        <v>37622</v>
      </c>
      <c r="D1142" t="s">
        <v>36</v>
      </c>
      <c r="E1142" t="s">
        <v>28</v>
      </c>
      <c r="F1142" s="10">
        <v>340025</v>
      </c>
      <c r="G1142" s="10">
        <v>331170.45</v>
      </c>
      <c r="H1142">
        <v>0.26500000000000001</v>
      </c>
      <c r="I1142" s="11">
        <v>0.24</v>
      </c>
      <c r="K1142" s="9">
        <f t="shared" si="51"/>
        <v>81606</v>
      </c>
      <c r="L1142" s="12">
        <f t="shared" si="52"/>
        <v>-8500.6250000000073</v>
      </c>
      <c r="M1142" s="12">
        <f t="shared" si="53"/>
        <v>-8279.2612500000068</v>
      </c>
      <c r="N1142" t="s">
        <v>37</v>
      </c>
      <c r="O1142" t="s">
        <v>38</v>
      </c>
      <c r="P1142" t="s">
        <v>27</v>
      </c>
      <c r="Q1142" t="s">
        <v>39</v>
      </c>
      <c r="R1142" t="s">
        <v>28</v>
      </c>
      <c r="S1142">
        <v>1</v>
      </c>
      <c r="T1142">
        <v>0</v>
      </c>
    </row>
    <row r="1143" spans="1:20" x14ac:dyDescent="0.25">
      <c r="A1143">
        <v>25442</v>
      </c>
      <c r="B1143" s="1">
        <v>37071</v>
      </c>
      <c r="C1143" s="1">
        <v>37622</v>
      </c>
      <c r="D1143" t="s">
        <v>36</v>
      </c>
      <c r="E1143" t="s">
        <v>28</v>
      </c>
      <c r="F1143" s="10">
        <v>407210</v>
      </c>
      <c r="G1143" s="10">
        <v>396605.89</v>
      </c>
      <c r="H1143">
        <v>0.26500000000000001</v>
      </c>
      <c r="I1143" s="11">
        <v>0.24</v>
      </c>
      <c r="K1143" s="9">
        <f t="shared" si="51"/>
        <v>97730.4</v>
      </c>
      <c r="L1143" s="12">
        <f t="shared" si="52"/>
        <v>-10180.250000000009</v>
      </c>
      <c r="M1143" s="12">
        <f t="shared" si="53"/>
        <v>-9915.1472500000091</v>
      </c>
      <c r="N1143" t="s">
        <v>37</v>
      </c>
      <c r="O1143" t="s">
        <v>38</v>
      </c>
      <c r="P1143" t="s">
        <v>27</v>
      </c>
      <c r="Q1143" t="s">
        <v>39</v>
      </c>
      <c r="R1143" t="s">
        <v>28</v>
      </c>
      <c r="S1143">
        <v>1</v>
      </c>
      <c r="T1143">
        <v>0</v>
      </c>
    </row>
    <row r="1144" spans="1:20" x14ac:dyDescent="0.25">
      <c r="A1144">
        <v>20890</v>
      </c>
      <c r="B1144" s="1">
        <v>36836</v>
      </c>
      <c r="C1144" s="1">
        <v>37622</v>
      </c>
      <c r="D1144" t="s">
        <v>42</v>
      </c>
      <c r="E1144" t="s">
        <v>28</v>
      </c>
      <c r="F1144" s="10">
        <v>90</v>
      </c>
      <c r="G1144" s="10">
        <v>87.66</v>
      </c>
      <c r="H1144">
        <v>-2.5000000000000001E-2</v>
      </c>
      <c r="I1144" s="11">
        <v>-0.01</v>
      </c>
      <c r="K1144" s="9">
        <f t="shared" si="51"/>
        <v>-0.9</v>
      </c>
      <c r="L1144" s="12">
        <f t="shared" si="52"/>
        <v>1.35</v>
      </c>
      <c r="M1144" s="12">
        <f t="shared" si="53"/>
        <v>1.3149</v>
      </c>
      <c r="N1144" t="s">
        <v>37</v>
      </c>
      <c r="O1144" t="s">
        <v>38</v>
      </c>
      <c r="P1144" t="s">
        <v>27</v>
      </c>
      <c r="Q1144" t="s">
        <v>43</v>
      </c>
      <c r="R1144" t="s">
        <v>28</v>
      </c>
      <c r="S1144">
        <v>1</v>
      </c>
      <c r="T1144">
        <v>0</v>
      </c>
    </row>
    <row r="1145" spans="1:20" x14ac:dyDescent="0.25">
      <c r="A1145">
        <v>22627</v>
      </c>
      <c r="B1145" s="1">
        <v>36942</v>
      </c>
      <c r="C1145" s="1">
        <v>37622</v>
      </c>
      <c r="D1145" t="s">
        <v>42</v>
      </c>
      <c r="E1145" t="s">
        <v>28</v>
      </c>
      <c r="F1145" s="10">
        <v>100000</v>
      </c>
      <c r="G1145" s="10">
        <v>97395.91</v>
      </c>
      <c r="H1145">
        <v>0</v>
      </c>
      <c r="I1145" s="11">
        <v>-0.01</v>
      </c>
      <c r="K1145" s="9">
        <f t="shared" si="51"/>
        <v>-1000</v>
      </c>
      <c r="L1145" s="12">
        <f t="shared" si="52"/>
        <v>-1000</v>
      </c>
      <c r="M1145" s="12">
        <f t="shared" si="53"/>
        <v>-973.95910000000003</v>
      </c>
      <c r="N1145" t="s">
        <v>37</v>
      </c>
      <c r="O1145" t="s">
        <v>38</v>
      </c>
      <c r="P1145" t="s">
        <v>27</v>
      </c>
      <c r="Q1145" t="s">
        <v>43</v>
      </c>
      <c r="R1145" t="s">
        <v>28</v>
      </c>
      <c r="S1145">
        <v>1</v>
      </c>
      <c r="T1145">
        <v>0</v>
      </c>
    </row>
    <row r="1146" spans="1:20" x14ac:dyDescent="0.25">
      <c r="A1146">
        <v>22628</v>
      </c>
      <c r="B1146" s="1">
        <v>36942</v>
      </c>
      <c r="C1146" s="1">
        <v>37622</v>
      </c>
      <c r="D1146" t="s">
        <v>42</v>
      </c>
      <c r="E1146" t="s">
        <v>28</v>
      </c>
      <c r="F1146" s="10">
        <v>100000</v>
      </c>
      <c r="G1146" s="10">
        <v>97395.91</v>
      </c>
      <c r="H1146">
        <v>0</v>
      </c>
      <c r="I1146" s="11">
        <v>-0.01</v>
      </c>
      <c r="K1146" s="9">
        <f t="shared" si="51"/>
        <v>-1000</v>
      </c>
      <c r="L1146" s="12">
        <f t="shared" si="52"/>
        <v>-1000</v>
      </c>
      <c r="M1146" s="12">
        <f t="shared" si="53"/>
        <v>-973.95910000000003</v>
      </c>
      <c r="N1146" t="s">
        <v>37</v>
      </c>
      <c r="O1146" t="s">
        <v>38</v>
      </c>
      <c r="P1146" t="s">
        <v>27</v>
      </c>
      <c r="Q1146" t="s">
        <v>43</v>
      </c>
      <c r="R1146" t="s">
        <v>28</v>
      </c>
      <c r="S1146">
        <v>1</v>
      </c>
      <c r="T1146">
        <v>0</v>
      </c>
    </row>
    <row r="1147" spans="1:20" x14ac:dyDescent="0.25">
      <c r="A1147">
        <v>27284</v>
      </c>
      <c r="B1147" s="1">
        <v>37123</v>
      </c>
      <c r="C1147" s="1">
        <v>37622</v>
      </c>
      <c r="D1147" t="s">
        <v>42</v>
      </c>
      <c r="E1147" t="s">
        <v>28</v>
      </c>
      <c r="F1147" s="10">
        <v>935842</v>
      </c>
      <c r="G1147" s="10">
        <v>911471.85</v>
      </c>
      <c r="H1147">
        <v>-1.2500000000000001E-2</v>
      </c>
      <c r="I1147" s="11">
        <v>-0.01</v>
      </c>
      <c r="K1147" s="9">
        <f t="shared" si="51"/>
        <v>-9358.42</v>
      </c>
      <c r="L1147" s="12">
        <f t="shared" si="52"/>
        <v>2339.6050000000005</v>
      </c>
      <c r="M1147" s="12">
        <f t="shared" si="53"/>
        <v>2278.6796250000002</v>
      </c>
      <c r="N1147" t="s">
        <v>37</v>
      </c>
      <c r="O1147" t="s">
        <v>38</v>
      </c>
      <c r="P1147" t="s">
        <v>27</v>
      </c>
      <c r="Q1147" t="s">
        <v>43</v>
      </c>
      <c r="R1147" t="s">
        <v>28</v>
      </c>
      <c r="S1147">
        <v>1</v>
      </c>
      <c r="T1147">
        <v>0</v>
      </c>
    </row>
    <row r="1148" spans="1:20" x14ac:dyDescent="0.25">
      <c r="A1148">
        <v>9941</v>
      </c>
      <c r="B1148" s="1">
        <v>36714</v>
      </c>
      <c r="C1148" s="1">
        <v>37622</v>
      </c>
      <c r="D1148" t="s">
        <v>44</v>
      </c>
      <c r="E1148" t="s">
        <v>28</v>
      </c>
      <c r="F1148" s="10">
        <v>-3968</v>
      </c>
      <c r="G1148" s="10">
        <v>-3864.67</v>
      </c>
      <c r="H1148">
        <v>-4.4999999999999998E-2</v>
      </c>
      <c r="I1148" s="11">
        <v>-0.05</v>
      </c>
      <c r="K1148" s="9">
        <f t="shared" si="51"/>
        <v>198.4</v>
      </c>
      <c r="L1148" s="12">
        <f t="shared" si="52"/>
        <v>19.840000000000018</v>
      </c>
      <c r="M1148" s="12">
        <f t="shared" si="53"/>
        <v>19.323350000000019</v>
      </c>
      <c r="N1148" t="s">
        <v>37</v>
      </c>
      <c r="O1148" t="s">
        <v>38</v>
      </c>
      <c r="P1148" t="s">
        <v>27</v>
      </c>
      <c r="Q1148" t="s">
        <v>45</v>
      </c>
      <c r="R1148" t="s">
        <v>28</v>
      </c>
      <c r="S1148">
        <v>0</v>
      </c>
      <c r="T1148">
        <v>0</v>
      </c>
    </row>
    <row r="1149" spans="1:20" x14ac:dyDescent="0.25">
      <c r="A1149">
        <v>9952</v>
      </c>
      <c r="B1149" s="1">
        <v>36714</v>
      </c>
      <c r="C1149" s="1">
        <v>37622</v>
      </c>
      <c r="D1149" t="s">
        <v>46</v>
      </c>
      <c r="E1149" t="s">
        <v>28</v>
      </c>
      <c r="F1149" s="10">
        <v>3596</v>
      </c>
      <c r="G1149" s="10">
        <v>3502.36</v>
      </c>
      <c r="H1149">
        <v>0.87</v>
      </c>
      <c r="I1149" s="11">
        <v>1.1499999999999999</v>
      </c>
      <c r="K1149" s="9">
        <f t="shared" si="51"/>
        <v>4135.3999999999996</v>
      </c>
      <c r="L1149" s="12">
        <f t="shared" si="52"/>
        <v>1006.8799999999997</v>
      </c>
      <c r="M1149" s="12">
        <f t="shared" si="53"/>
        <v>980.66079999999977</v>
      </c>
      <c r="N1149" t="s">
        <v>37</v>
      </c>
      <c r="O1149" t="s">
        <v>38</v>
      </c>
      <c r="P1149" t="s">
        <v>27</v>
      </c>
      <c r="Q1149" t="s">
        <v>47</v>
      </c>
      <c r="R1149" t="s">
        <v>28</v>
      </c>
      <c r="S1149">
        <v>1</v>
      </c>
      <c r="T1149">
        <v>0</v>
      </c>
    </row>
    <row r="1150" spans="1:20" x14ac:dyDescent="0.25">
      <c r="A1150">
        <v>27285</v>
      </c>
      <c r="B1150" s="1">
        <v>37123</v>
      </c>
      <c r="C1150" s="1">
        <v>37622</v>
      </c>
      <c r="D1150" t="s">
        <v>48</v>
      </c>
      <c r="E1150" t="s">
        <v>28</v>
      </c>
      <c r="F1150" s="10">
        <v>296330</v>
      </c>
      <c r="G1150" s="10">
        <v>288613.3</v>
      </c>
      <c r="H1150">
        <v>7.2499999999999995E-2</v>
      </c>
      <c r="I1150" s="11">
        <v>5.5E-2</v>
      </c>
      <c r="K1150" s="9">
        <f t="shared" si="51"/>
        <v>16298.15</v>
      </c>
      <c r="L1150" s="12">
        <f t="shared" si="52"/>
        <v>-5185.7749999999987</v>
      </c>
      <c r="M1150" s="12">
        <f t="shared" si="53"/>
        <v>-5050.7327499999983</v>
      </c>
      <c r="N1150" t="s">
        <v>37</v>
      </c>
      <c r="O1150" t="s">
        <v>38</v>
      </c>
      <c r="P1150" t="s">
        <v>27</v>
      </c>
      <c r="Q1150" t="s">
        <v>49</v>
      </c>
      <c r="R1150" t="s">
        <v>28</v>
      </c>
      <c r="S1150">
        <v>1</v>
      </c>
      <c r="T1150">
        <v>0</v>
      </c>
    </row>
    <row r="1151" spans="1:20" x14ac:dyDescent="0.25">
      <c r="A1151">
        <v>22124</v>
      </c>
      <c r="B1151" s="1">
        <v>36908</v>
      </c>
      <c r="C1151" s="1">
        <v>37622</v>
      </c>
      <c r="D1151" t="s">
        <v>27</v>
      </c>
      <c r="E1151" t="s">
        <v>28</v>
      </c>
      <c r="F1151" s="10">
        <v>-140000</v>
      </c>
      <c r="G1151" s="10">
        <v>-136354.28</v>
      </c>
      <c r="H1151">
        <v>4.665</v>
      </c>
      <c r="I1151" s="11">
        <v>3.375</v>
      </c>
      <c r="K1151" s="9">
        <f t="shared" si="51"/>
        <v>-472500</v>
      </c>
      <c r="L1151" s="12">
        <f t="shared" si="52"/>
        <v>180600</v>
      </c>
      <c r="M1151" s="12">
        <f t="shared" si="53"/>
        <v>175897.02120000002</v>
      </c>
      <c r="N1151" t="s">
        <v>29</v>
      </c>
      <c r="O1151" t="s">
        <v>38</v>
      </c>
      <c r="P1151" t="s">
        <v>12</v>
      </c>
      <c r="Q1151" t="s">
        <v>27</v>
      </c>
      <c r="R1151" t="s">
        <v>28</v>
      </c>
      <c r="S1151">
        <v>0</v>
      </c>
      <c r="T1151">
        <v>0</v>
      </c>
    </row>
    <row r="1152" spans="1:20" x14ac:dyDescent="0.25">
      <c r="A1152">
        <v>23886</v>
      </c>
      <c r="B1152" s="1">
        <v>36979</v>
      </c>
      <c r="C1152" s="1">
        <v>37622</v>
      </c>
      <c r="D1152" t="s">
        <v>27</v>
      </c>
      <c r="E1152" t="s">
        <v>28</v>
      </c>
      <c r="F1152" s="10">
        <v>-100000</v>
      </c>
      <c r="G1152" s="10">
        <v>-97395.91</v>
      </c>
      <c r="H1152">
        <v>4.2350000000000003</v>
      </c>
      <c r="I1152" s="11">
        <v>3.375</v>
      </c>
      <c r="K1152" s="9">
        <f t="shared" si="51"/>
        <v>-337500</v>
      </c>
      <c r="L1152" s="12">
        <f t="shared" si="52"/>
        <v>86000.000000000029</v>
      </c>
      <c r="M1152" s="12">
        <f t="shared" si="53"/>
        <v>83760.482600000032</v>
      </c>
      <c r="N1152" t="s">
        <v>29</v>
      </c>
      <c r="O1152" t="s">
        <v>38</v>
      </c>
      <c r="P1152" t="s">
        <v>12</v>
      </c>
      <c r="Q1152" t="s">
        <v>27</v>
      </c>
      <c r="R1152" t="s">
        <v>28</v>
      </c>
      <c r="S1152">
        <v>0</v>
      </c>
      <c r="T1152">
        <v>0</v>
      </c>
    </row>
    <row r="1153" spans="1:20" x14ac:dyDescent="0.25">
      <c r="A1153">
        <v>24215</v>
      </c>
      <c r="B1153" s="1">
        <v>36999</v>
      </c>
      <c r="C1153" s="1">
        <v>37622</v>
      </c>
      <c r="D1153" t="s">
        <v>27</v>
      </c>
      <c r="E1153" t="s">
        <v>28</v>
      </c>
      <c r="F1153" s="10">
        <v>-90205</v>
      </c>
      <c r="G1153" s="10">
        <v>-87855.98</v>
      </c>
      <c r="H1153">
        <v>4.8319999999999999</v>
      </c>
      <c r="I1153" s="11">
        <v>3.375</v>
      </c>
      <c r="K1153" s="9">
        <f t="shared" si="51"/>
        <v>-304441.875</v>
      </c>
      <c r="L1153" s="12">
        <f t="shared" si="52"/>
        <v>131428.685</v>
      </c>
      <c r="M1153" s="12">
        <f t="shared" si="53"/>
        <v>128006.16285999998</v>
      </c>
      <c r="N1153" t="s">
        <v>29</v>
      </c>
      <c r="O1153" t="s">
        <v>38</v>
      </c>
      <c r="P1153" t="s">
        <v>12</v>
      </c>
      <c r="Q1153" t="s">
        <v>27</v>
      </c>
      <c r="R1153" t="s">
        <v>28</v>
      </c>
      <c r="S1153">
        <v>0</v>
      </c>
      <c r="T1153">
        <v>0</v>
      </c>
    </row>
    <row r="1154" spans="1:20" x14ac:dyDescent="0.25">
      <c r="A1154">
        <v>24828</v>
      </c>
      <c r="B1154" s="1">
        <v>37034</v>
      </c>
      <c r="C1154" s="1">
        <v>37622</v>
      </c>
      <c r="D1154" t="s">
        <v>27</v>
      </c>
      <c r="E1154" t="s">
        <v>28</v>
      </c>
      <c r="F1154" s="10">
        <v>-2400000</v>
      </c>
      <c r="G1154" s="10">
        <v>-2337501.88</v>
      </c>
      <c r="H1154">
        <v>4.45</v>
      </c>
      <c r="I1154" s="11">
        <v>3.375</v>
      </c>
      <c r="K1154" s="9">
        <f t="shared" ref="K1154:K1217" si="54">F1154*I1154</f>
        <v>-8100000</v>
      </c>
      <c r="L1154" s="12">
        <f t="shared" ref="L1154:L1217" si="55">(+I1154-H1154)*F1154</f>
        <v>2580000.0000000005</v>
      </c>
      <c r="M1154" s="12">
        <f t="shared" ref="M1154:M1217" si="56">(+I1154-H1154)*G1154</f>
        <v>2512814.5210000002</v>
      </c>
      <c r="N1154" t="s">
        <v>29</v>
      </c>
      <c r="O1154" t="s">
        <v>38</v>
      </c>
      <c r="P1154" t="s">
        <v>12</v>
      </c>
      <c r="Q1154" t="s">
        <v>27</v>
      </c>
      <c r="R1154" t="s">
        <v>28</v>
      </c>
      <c r="S1154">
        <v>0</v>
      </c>
      <c r="T1154">
        <v>0</v>
      </c>
    </row>
    <row r="1155" spans="1:20" x14ac:dyDescent="0.25">
      <c r="A1155">
        <v>25042</v>
      </c>
      <c r="B1155" s="1">
        <v>37047</v>
      </c>
      <c r="C1155" s="1">
        <v>37622</v>
      </c>
      <c r="D1155" t="s">
        <v>27</v>
      </c>
      <c r="E1155" t="s">
        <v>28</v>
      </c>
      <c r="F1155" s="10">
        <v>-80000</v>
      </c>
      <c r="G1155" s="10">
        <v>-77916.73</v>
      </c>
      <c r="H1155">
        <v>4.7969999999999997</v>
      </c>
      <c r="I1155" s="11">
        <v>3.375</v>
      </c>
      <c r="K1155" s="9">
        <f t="shared" si="54"/>
        <v>-270000</v>
      </c>
      <c r="L1155" s="12">
        <f t="shared" si="55"/>
        <v>113759.99999999997</v>
      </c>
      <c r="M1155" s="12">
        <f t="shared" si="56"/>
        <v>110797.59005999997</v>
      </c>
      <c r="N1155" t="s">
        <v>29</v>
      </c>
      <c r="O1155" t="s">
        <v>38</v>
      </c>
      <c r="P1155" t="s">
        <v>12</v>
      </c>
      <c r="Q1155" t="s">
        <v>27</v>
      </c>
      <c r="R1155" t="s">
        <v>28</v>
      </c>
      <c r="S1155">
        <v>0</v>
      </c>
      <c r="T1155">
        <v>0</v>
      </c>
    </row>
    <row r="1156" spans="1:20" x14ac:dyDescent="0.25">
      <c r="A1156">
        <v>25044</v>
      </c>
      <c r="B1156" s="1">
        <v>37047</v>
      </c>
      <c r="C1156" s="1">
        <v>37622</v>
      </c>
      <c r="D1156" t="s">
        <v>27</v>
      </c>
      <c r="E1156" t="s">
        <v>28</v>
      </c>
      <c r="F1156" s="10">
        <v>-8713</v>
      </c>
      <c r="G1156" s="10">
        <v>-8486.11</v>
      </c>
      <c r="H1156">
        <v>4.7969999999999997</v>
      </c>
      <c r="I1156" s="11">
        <v>3.375</v>
      </c>
      <c r="K1156" s="9">
        <f t="shared" si="54"/>
        <v>-29406.375</v>
      </c>
      <c r="L1156" s="12">
        <f t="shared" si="55"/>
        <v>12389.885999999997</v>
      </c>
      <c r="M1156" s="12">
        <f t="shared" si="56"/>
        <v>12067.248419999998</v>
      </c>
      <c r="N1156" t="s">
        <v>29</v>
      </c>
      <c r="O1156" t="s">
        <v>38</v>
      </c>
      <c r="P1156" t="s">
        <v>12</v>
      </c>
      <c r="Q1156" t="s">
        <v>27</v>
      </c>
      <c r="R1156" t="s">
        <v>28</v>
      </c>
      <c r="S1156">
        <v>0</v>
      </c>
      <c r="T1156">
        <v>0</v>
      </c>
    </row>
    <row r="1157" spans="1:20" x14ac:dyDescent="0.25">
      <c r="A1157">
        <v>25058</v>
      </c>
      <c r="B1157" s="1">
        <v>37048</v>
      </c>
      <c r="C1157" s="1">
        <v>37622</v>
      </c>
      <c r="D1157" t="s">
        <v>27</v>
      </c>
      <c r="E1157" t="s">
        <v>28</v>
      </c>
      <c r="F1157" s="10">
        <v>-102490</v>
      </c>
      <c r="G1157" s="10">
        <v>-99821.07</v>
      </c>
      <c r="H1157">
        <v>4.8630000000000004</v>
      </c>
      <c r="I1157" s="11">
        <v>3.375</v>
      </c>
      <c r="K1157" s="9">
        <f t="shared" si="54"/>
        <v>-345903.75</v>
      </c>
      <c r="L1157" s="12">
        <f t="shared" si="55"/>
        <v>152505.12000000005</v>
      </c>
      <c r="M1157" s="12">
        <f t="shared" si="56"/>
        <v>148533.75216000006</v>
      </c>
      <c r="N1157" t="s">
        <v>29</v>
      </c>
      <c r="O1157" t="s">
        <v>38</v>
      </c>
      <c r="P1157" t="s">
        <v>12</v>
      </c>
      <c r="Q1157" t="s">
        <v>27</v>
      </c>
      <c r="R1157" t="s">
        <v>28</v>
      </c>
      <c r="S1157">
        <v>0</v>
      </c>
      <c r="T1157">
        <v>0</v>
      </c>
    </row>
    <row r="1158" spans="1:20" x14ac:dyDescent="0.25">
      <c r="A1158">
        <v>28125</v>
      </c>
      <c r="B1158" s="1">
        <v>37153</v>
      </c>
      <c r="C1158" s="1">
        <v>37622</v>
      </c>
      <c r="D1158" t="s">
        <v>27</v>
      </c>
      <c r="E1158" t="s">
        <v>28</v>
      </c>
      <c r="F1158" s="10">
        <v>-162121</v>
      </c>
      <c r="G1158" s="10">
        <v>-157899.23000000001</v>
      </c>
      <c r="H1158">
        <v>3.62</v>
      </c>
      <c r="I1158" s="11">
        <v>3.375</v>
      </c>
      <c r="K1158" s="9">
        <f t="shared" si="54"/>
        <v>-547158.375</v>
      </c>
      <c r="L1158" s="12">
        <f t="shared" si="55"/>
        <v>39719.645000000019</v>
      </c>
      <c r="M1158" s="12">
        <f t="shared" si="56"/>
        <v>38685.311350000018</v>
      </c>
      <c r="N1158" t="s">
        <v>29</v>
      </c>
      <c r="O1158" t="s">
        <v>38</v>
      </c>
      <c r="P1158" t="s">
        <v>12</v>
      </c>
      <c r="Q1158" t="s">
        <v>27</v>
      </c>
      <c r="R1158" t="s">
        <v>28</v>
      </c>
      <c r="S1158">
        <v>0</v>
      </c>
      <c r="T1158">
        <v>0</v>
      </c>
    </row>
    <row r="1159" spans="1:20" x14ac:dyDescent="0.25">
      <c r="A1159">
        <v>28126</v>
      </c>
      <c r="B1159" s="1">
        <v>37153</v>
      </c>
      <c r="C1159" s="1">
        <v>37622</v>
      </c>
      <c r="D1159" t="s">
        <v>27</v>
      </c>
      <c r="E1159" t="s">
        <v>28</v>
      </c>
      <c r="F1159" s="10">
        <v>-52287</v>
      </c>
      <c r="G1159" s="10">
        <v>-50925.4</v>
      </c>
      <c r="H1159">
        <v>3.62</v>
      </c>
      <c r="I1159" s="11">
        <v>3.375</v>
      </c>
      <c r="K1159" s="9">
        <f t="shared" si="54"/>
        <v>-176468.625</v>
      </c>
      <c r="L1159" s="12">
        <f t="shared" si="55"/>
        <v>12810.315000000006</v>
      </c>
      <c r="M1159" s="12">
        <f t="shared" si="56"/>
        <v>12476.723000000005</v>
      </c>
      <c r="N1159" t="s">
        <v>29</v>
      </c>
      <c r="O1159" t="s">
        <v>38</v>
      </c>
      <c r="P1159" t="s">
        <v>12</v>
      </c>
      <c r="Q1159" t="s">
        <v>27</v>
      </c>
      <c r="R1159" t="s">
        <v>28</v>
      </c>
      <c r="S1159">
        <v>0</v>
      </c>
      <c r="T1159">
        <v>0</v>
      </c>
    </row>
    <row r="1160" spans="1:20" x14ac:dyDescent="0.25">
      <c r="A1160">
        <v>28304</v>
      </c>
      <c r="B1160" s="1">
        <v>37158</v>
      </c>
      <c r="C1160" s="1">
        <v>37622</v>
      </c>
      <c r="D1160" t="s">
        <v>27</v>
      </c>
      <c r="E1160" t="s">
        <v>28</v>
      </c>
      <c r="F1160" s="10">
        <v>-53122</v>
      </c>
      <c r="G1160" s="10">
        <v>-51738.66</v>
      </c>
      <c r="H1160">
        <v>3.3250000000000002</v>
      </c>
      <c r="I1160" s="11">
        <v>3.375</v>
      </c>
      <c r="K1160" s="9">
        <f t="shared" si="54"/>
        <v>-179286.75</v>
      </c>
      <c r="L1160" s="12">
        <f t="shared" si="55"/>
        <v>-2656.0999999999904</v>
      </c>
      <c r="M1160" s="12">
        <f t="shared" si="56"/>
        <v>-2586.9329999999909</v>
      </c>
      <c r="N1160" t="s">
        <v>29</v>
      </c>
      <c r="O1160" t="s">
        <v>38</v>
      </c>
      <c r="P1160" t="s">
        <v>12</v>
      </c>
      <c r="Q1160" t="s">
        <v>27</v>
      </c>
      <c r="R1160" t="s">
        <v>28</v>
      </c>
      <c r="S1160">
        <v>0</v>
      </c>
      <c r="T1160">
        <v>0</v>
      </c>
    </row>
    <row r="1161" spans="1:20" x14ac:dyDescent="0.25">
      <c r="A1161">
        <v>9918</v>
      </c>
      <c r="B1161" s="1">
        <v>36714</v>
      </c>
      <c r="C1161" s="1">
        <v>37622</v>
      </c>
      <c r="D1161" t="s">
        <v>27</v>
      </c>
      <c r="E1161" t="s">
        <v>28</v>
      </c>
      <c r="F1161" s="10">
        <v>90</v>
      </c>
      <c r="G1161" s="10">
        <v>87.66</v>
      </c>
      <c r="H1161">
        <v>1.3129</v>
      </c>
      <c r="I1161" s="11">
        <v>3.4</v>
      </c>
      <c r="K1161" s="9">
        <f t="shared" si="54"/>
        <v>306</v>
      </c>
      <c r="L1161" s="12">
        <f t="shared" si="55"/>
        <v>187.839</v>
      </c>
      <c r="M1161" s="12">
        <f t="shared" si="56"/>
        <v>182.955186</v>
      </c>
      <c r="N1161" t="s">
        <v>29</v>
      </c>
      <c r="O1161" t="s">
        <v>38</v>
      </c>
      <c r="P1161" t="s">
        <v>12</v>
      </c>
      <c r="Q1161" t="s">
        <v>27</v>
      </c>
      <c r="R1161" t="s">
        <v>28</v>
      </c>
      <c r="S1161">
        <v>1</v>
      </c>
      <c r="T1161">
        <v>0</v>
      </c>
    </row>
    <row r="1162" spans="1:20" x14ac:dyDescent="0.25">
      <c r="A1162">
        <v>22186</v>
      </c>
      <c r="B1162" s="1">
        <v>36917</v>
      </c>
      <c r="C1162" s="1">
        <v>37622</v>
      </c>
      <c r="D1162" t="s">
        <v>27</v>
      </c>
      <c r="E1162" t="s">
        <v>28</v>
      </c>
      <c r="F1162" s="10">
        <v>37000</v>
      </c>
      <c r="G1162" s="10">
        <v>36036.49</v>
      </c>
      <c r="H1162">
        <v>4.63</v>
      </c>
      <c r="I1162" s="11">
        <v>3.4</v>
      </c>
      <c r="K1162" s="9">
        <f t="shared" si="54"/>
        <v>125800</v>
      </c>
      <c r="L1162" s="12">
        <f t="shared" si="55"/>
        <v>-45510</v>
      </c>
      <c r="M1162" s="12">
        <f t="shared" si="56"/>
        <v>-44324.882699999995</v>
      </c>
      <c r="N1162" t="s">
        <v>29</v>
      </c>
      <c r="O1162" t="s">
        <v>38</v>
      </c>
      <c r="P1162" t="s">
        <v>12</v>
      </c>
      <c r="Q1162" t="s">
        <v>27</v>
      </c>
      <c r="R1162" t="s">
        <v>28</v>
      </c>
      <c r="S1162">
        <v>1</v>
      </c>
      <c r="T1162">
        <v>0</v>
      </c>
    </row>
    <row r="1163" spans="1:20" x14ac:dyDescent="0.25">
      <c r="A1163">
        <v>22187</v>
      </c>
      <c r="B1163" s="1">
        <v>36917</v>
      </c>
      <c r="C1163" s="1">
        <v>37622</v>
      </c>
      <c r="D1163" t="s">
        <v>27</v>
      </c>
      <c r="E1163" t="s">
        <v>28</v>
      </c>
      <c r="F1163" s="10">
        <v>20000</v>
      </c>
      <c r="G1163" s="10">
        <v>19479.18</v>
      </c>
      <c r="H1163">
        <v>4.63</v>
      </c>
      <c r="I1163" s="11">
        <v>3.4</v>
      </c>
      <c r="K1163" s="9">
        <f t="shared" si="54"/>
        <v>68000</v>
      </c>
      <c r="L1163" s="12">
        <f t="shared" si="55"/>
        <v>-24600</v>
      </c>
      <c r="M1163" s="12">
        <f t="shared" si="56"/>
        <v>-23959.3914</v>
      </c>
      <c r="N1163" t="s">
        <v>29</v>
      </c>
      <c r="O1163" t="s">
        <v>38</v>
      </c>
      <c r="P1163" t="s">
        <v>12</v>
      </c>
      <c r="Q1163" t="s">
        <v>27</v>
      </c>
      <c r="R1163" t="s">
        <v>28</v>
      </c>
      <c r="S1163">
        <v>1</v>
      </c>
      <c r="T1163">
        <v>0</v>
      </c>
    </row>
    <row r="1164" spans="1:20" x14ac:dyDescent="0.25">
      <c r="A1164">
        <v>22188</v>
      </c>
      <c r="B1164" s="1">
        <v>36917</v>
      </c>
      <c r="C1164" s="1">
        <v>37622</v>
      </c>
      <c r="D1164" t="s">
        <v>27</v>
      </c>
      <c r="E1164" t="s">
        <v>28</v>
      </c>
      <c r="F1164" s="10">
        <v>3000</v>
      </c>
      <c r="G1164" s="10">
        <v>2921.88</v>
      </c>
      <c r="H1164">
        <v>4.63</v>
      </c>
      <c r="I1164" s="11">
        <v>3.4</v>
      </c>
      <c r="K1164" s="9">
        <f t="shared" si="54"/>
        <v>10200</v>
      </c>
      <c r="L1164" s="12">
        <f t="shared" si="55"/>
        <v>-3690</v>
      </c>
      <c r="M1164" s="12">
        <f t="shared" si="56"/>
        <v>-3593.9124000000002</v>
      </c>
      <c r="N1164" t="s">
        <v>29</v>
      </c>
      <c r="O1164" t="s">
        <v>38</v>
      </c>
      <c r="P1164" t="s">
        <v>12</v>
      </c>
      <c r="Q1164" t="s">
        <v>27</v>
      </c>
      <c r="R1164" t="s">
        <v>28</v>
      </c>
      <c r="S1164">
        <v>1</v>
      </c>
      <c r="T1164">
        <v>0</v>
      </c>
    </row>
    <row r="1165" spans="1:20" x14ac:dyDescent="0.25">
      <c r="A1165">
        <v>22253</v>
      </c>
      <c r="B1165" s="1">
        <v>36917</v>
      </c>
      <c r="C1165" s="1">
        <v>37622</v>
      </c>
      <c r="D1165" t="s">
        <v>27</v>
      </c>
      <c r="E1165" t="s">
        <v>28</v>
      </c>
      <c r="F1165" s="10">
        <v>40000</v>
      </c>
      <c r="G1165" s="10">
        <v>38958.36</v>
      </c>
      <c r="H1165">
        <v>4.49</v>
      </c>
      <c r="I1165" s="11">
        <v>3.4</v>
      </c>
      <c r="K1165" s="9">
        <f t="shared" si="54"/>
        <v>136000</v>
      </c>
      <c r="L1165" s="12">
        <f t="shared" si="55"/>
        <v>-43600.000000000015</v>
      </c>
      <c r="M1165" s="12">
        <f t="shared" si="56"/>
        <v>-42464.612400000013</v>
      </c>
      <c r="N1165" t="s">
        <v>29</v>
      </c>
      <c r="O1165" t="s">
        <v>38</v>
      </c>
      <c r="P1165" t="s">
        <v>12</v>
      </c>
      <c r="Q1165" t="s">
        <v>27</v>
      </c>
      <c r="R1165" t="s">
        <v>28</v>
      </c>
      <c r="S1165">
        <v>1</v>
      </c>
      <c r="T1165">
        <v>0</v>
      </c>
    </row>
    <row r="1166" spans="1:20" x14ac:dyDescent="0.25">
      <c r="A1166">
        <v>22254</v>
      </c>
      <c r="B1166" s="1">
        <v>36917</v>
      </c>
      <c r="C1166" s="1">
        <v>37622</v>
      </c>
      <c r="D1166" t="s">
        <v>27</v>
      </c>
      <c r="E1166" t="s">
        <v>28</v>
      </c>
      <c r="F1166" s="10">
        <v>10000</v>
      </c>
      <c r="G1166" s="10">
        <v>9739.59</v>
      </c>
      <c r="H1166">
        <v>4.49</v>
      </c>
      <c r="I1166" s="11">
        <v>3.4</v>
      </c>
      <c r="K1166" s="9">
        <f t="shared" si="54"/>
        <v>34000</v>
      </c>
      <c r="L1166" s="12">
        <f t="shared" si="55"/>
        <v>-10900.000000000004</v>
      </c>
      <c r="M1166" s="12">
        <f t="shared" si="56"/>
        <v>-10616.153100000003</v>
      </c>
      <c r="N1166" t="s">
        <v>29</v>
      </c>
      <c r="O1166" t="s">
        <v>38</v>
      </c>
      <c r="P1166" t="s">
        <v>12</v>
      </c>
      <c r="Q1166" t="s">
        <v>27</v>
      </c>
      <c r="R1166" t="s">
        <v>28</v>
      </c>
      <c r="S1166">
        <v>1</v>
      </c>
      <c r="T1166">
        <v>0</v>
      </c>
    </row>
    <row r="1167" spans="1:20" x14ac:dyDescent="0.25">
      <c r="A1167">
        <v>22260</v>
      </c>
      <c r="B1167" s="1">
        <v>36917</v>
      </c>
      <c r="C1167" s="1">
        <v>37622</v>
      </c>
      <c r="D1167" t="s">
        <v>27</v>
      </c>
      <c r="E1167" t="s">
        <v>28</v>
      </c>
      <c r="F1167" s="10">
        <v>70000</v>
      </c>
      <c r="G1167" s="10">
        <v>68177.14</v>
      </c>
      <c r="H1167">
        <v>4.625</v>
      </c>
      <c r="I1167" s="11">
        <v>3.4</v>
      </c>
      <c r="K1167" s="9">
        <f t="shared" si="54"/>
        <v>238000</v>
      </c>
      <c r="L1167" s="12">
        <f t="shared" si="55"/>
        <v>-85750</v>
      </c>
      <c r="M1167" s="12">
        <f t="shared" si="56"/>
        <v>-83516.996500000008</v>
      </c>
      <c r="N1167" t="s">
        <v>29</v>
      </c>
      <c r="O1167" t="s">
        <v>38</v>
      </c>
      <c r="P1167" t="s">
        <v>12</v>
      </c>
      <c r="Q1167" t="s">
        <v>27</v>
      </c>
      <c r="R1167" t="s">
        <v>28</v>
      </c>
      <c r="S1167">
        <v>1</v>
      </c>
      <c r="T1167">
        <v>0</v>
      </c>
    </row>
    <row r="1168" spans="1:20" x14ac:dyDescent="0.25">
      <c r="A1168">
        <v>22261</v>
      </c>
      <c r="B1168" s="1">
        <v>36917</v>
      </c>
      <c r="C1168" s="1">
        <v>37622</v>
      </c>
      <c r="D1168" t="s">
        <v>27</v>
      </c>
      <c r="E1168" t="s">
        <v>28</v>
      </c>
      <c r="F1168" s="10">
        <v>40000</v>
      </c>
      <c r="G1168" s="10">
        <v>38958.36</v>
      </c>
      <c r="H1168">
        <v>4.625</v>
      </c>
      <c r="I1168" s="11">
        <v>3.4</v>
      </c>
      <c r="K1168" s="9">
        <f t="shared" si="54"/>
        <v>136000</v>
      </c>
      <c r="L1168" s="12">
        <f t="shared" si="55"/>
        <v>-49000</v>
      </c>
      <c r="M1168" s="12">
        <f t="shared" si="56"/>
        <v>-47723.991000000002</v>
      </c>
      <c r="N1168" t="s">
        <v>29</v>
      </c>
      <c r="O1168" t="s">
        <v>38</v>
      </c>
      <c r="P1168" t="s">
        <v>12</v>
      </c>
      <c r="Q1168" t="s">
        <v>27</v>
      </c>
      <c r="R1168" t="s">
        <v>28</v>
      </c>
      <c r="S1168">
        <v>1</v>
      </c>
      <c r="T1168">
        <v>0</v>
      </c>
    </row>
    <row r="1169" spans="1:20" x14ac:dyDescent="0.25">
      <c r="A1169">
        <v>22263</v>
      </c>
      <c r="B1169" s="1">
        <v>36917</v>
      </c>
      <c r="C1169" s="1">
        <v>37622</v>
      </c>
      <c r="D1169" t="s">
        <v>27</v>
      </c>
      <c r="E1169" t="s">
        <v>28</v>
      </c>
      <c r="F1169" s="10">
        <v>300000</v>
      </c>
      <c r="G1169" s="10">
        <v>292187.73</v>
      </c>
      <c r="H1169">
        <v>4.6550000000000002</v>
      </c>
      <c r="I1169" s="11">
        <v>3.4</v>
      </c>
      <c r="K1169" s="9">
        <f t="shared" si="54"/>
        <v>1020000</v>
      </c>
      <c r="L1169" s="12">
        <f t="shared" si="55"/>
        <v>-376500.00000000012</v>
      </c>
      <c r="M1169" s="12">
        <f t="shared" si="56"/>
        <v>-366695.60115000006</v>
      </c>
      <c r="N1169" t="s">
        <v>29</v>
      </c>
      <c r="O1169" t="s">
        <v>38</v>
      </c>
      <c r="P1169" t="s">
        <v>12</v>
      </c>
      <c r="Q1169" t="s">
        <v>27</v>
      </c>
      <c r="R1169" t="s">
        <v>28</v>
      </c>
      <c r="S1169">
        <v>1</v>
      </c>
      <c r="T1169">
        <v>0</v>
      </c>
    </row>
    <row r="1170" spans="1:20" x14ac:dyDescent="0.25">
      <c r="A1170">
        <v>22570</v>
      </c>
      <c r="B1170" s="1">
        <v>36938</v>
      </c>
      <c r="C1170" s="1">
        <v>37622</v>
      </c>
      <c r="D1170" t="s">
        <v>27</v>
      </c>
      <c r="E1170" t="s">
        <v>28</v>
      </c>
      <c r="F1170" s="10">
        <v>165000</v>
      </c>
      <c r="G1170" s="10">
        <v>160703.25</v>
      </c>
      <c r="H1170">
        <v>4.4749999999999996</v>
      </c>
      <c r="I1170" s="11">
        <v>3.4</v>
      </c>
      <c r="K1170" s="9">
        <f t="shared" si="54"/>
        <v>561000</v>
      </c>
      <c r="L1170" s="12">
        <f t="shared" si="55"/>
        <v>-177374.99999999994</v>
      </c>
      <c r="M1170" s="12">
        <f t="shared" si="56"/>
        <v>-172755.99374999997</v>
      </c>
      <c r="N1170" t="s">
        <v>29</v>
      </c>
      <c r="O1170" t="s">
        <v>38</v>
      </c>
      <c r="P1170" t="s">
        <v>12</v>
      </c>
      <c r="Q1170" t="s">
        <v>27</v>
      </c>
      <c r="R1170" t="s">
        <v>28</v>
      </c>
      <c r="S1170">
        <v>1</v>
      </c>
      <c r="T1170">
        <v>0</v>
      </c>
    </row>
    <row r="1171" spans="1:20" x14ac:dyDescent="0.25">
      <c r="A1171">
        <v>22571</v>
      </c>
      <c r="B1171" s="1">
        <v>36938</v>
      </c>
      <c r="C1171" s="1">
        <v>37622</v>
      </c>
      <c r="D1171" t="s">
        <v>27</v>
      </c>
      <c r="E1171" t="s">
        <v>28</v>
      </c>
      <c r="F1171" s="10">
        <v>145000</v>
      </c>
      <c r="G1171" s="10">
        <v>141224.07</v>
      </c>
      <c r="H1171">
        <v>4.4749999999999996</v>
      </c>
      <c r="I1171" s="11">
        <v>3.4</v>
      </c>
      <c r="K1171" s="9">
        <f t="shared" si="54"/>
        <v>493000</v>
      </c>
      <c r="L1171" s="12">
        <f t="shared" si="55"/>
        <v>-155874.99999999997</v>
      </c>
      <c r="M1171" s="12">
        <f t="shared" si="56"/>
        <v>-151815.87524999998</v>
      </c>
      <c r="N1171" t="s">
        <v>29</v>
      </c>
      <c r="O1171" t="s">
        <v>38</v>
      </c>
      <c r="P1171" t="s">
        <v>12</v>
      </c>
      <c r="Q1171" t="s">
        <v>27</v>
      </c>
      <c r="R1171" t="s">
        <v>28</v>
      </c>
      <c r="S1171">
        <v>1</v>
      </c>
      <c r="T1171">
        <v>0</v>
      </c>
    </row>
    <row r="1172" spans="1:20" x14ac:dyDescent="0.25">
      <c r="A1172">
        <v>22572</v>
      </c>
      <c r="B1172" s="1">
        <v>36938</v>
      </c>
      <c r="C1172" s="1">
        <v>37622</v>
      </c>
      <c r="D1172" t="s">
        <v>27</v>
      </c>
      <c r="E1172" t="s">
        <v>28</v>
      </c>
      <c r="F1172" s="10">
        <v>75000</v>
      </c>
      <c r="G1172" s="10">
        <v>73046.929999999993</v>
      </c>
      <c r="H1172">
        <v>4.4749999999999996</v>
      </c>
      <c r="I1172" s="11">
        <v>3.4</v>
      </c>
      <c r="K1172" s="9">
        <f t="shared" si="54"/>
        <v>255000</v>
      </c>
      <c r="L1172" s="12">
        <f t="shared" si="55"/>
        <v>-80624.999999999985</v>
      </c>
      <c r="M1172" s="12">
        <f t="shared" si="56"/>
        <v>-78525.449749999971</v>
      </c>
      <c r="N1172" t="s">
        <v>29</v>
      </c>
      <c r="O1172" t="s">
        <v>38</v>
      </c>
      <c r="P1172" t="s">
        <v>12</v>
      </c>
      <c r="Q1172" t="s">
        <v>27</v>
      </c>
      <c r="R1172" t="s">
        <v>28</v>
      </c>
      <c r="S1172">
        <v>1</v>
      </c>
      <c r="T1172">
        <v>0</v>
      </c>
    </row>
    <row r="1173" spans="1:20" x14ac:dyDescent="0.25">
      <c r="A1173">
        <v>22573</v>
      </c>
      <c r="B1173" s="1">
        <v>36938</v>
      </c>
      <c r="C1173" s="1">
        <v>37622</v>
      </c>
      <c r="D1173" t="s">
        <v>27</v>
      </c>
      <c r="E1173" t="s">
        <v>28</v>
      </c>
      <c r="F1173" s="10">
        <v>90000</v>
      </c>
      <c r="G1173" s="10">
        <v>87656.320000000007</v>
      </c>
      <c r="H1173">
        <v>4.4749999999999996</v>
      </c>
      <c r="I1173" s="11">
        <v>3.4</v>
      </c>
      <c r="K1173" s="9">
        <f t="shared" si="54"/>
        <v>306000</v>
      </c>
      <c r="L1173" s="12">
        <f t="shared" si="55"/>
        <v>-96749.999999999971</v>
      </c>
      <c r="M1173" s="12">
        <f t="shared" si="56"/>
        <v>-94230.54399999998</v>
      </c>
      <c r="N1173" t="s">
        <v>29</v>
      </c>
      <c r="O1173" t="s">
        <v>38</v>
      </c>
      <c r="P1173" t="s">
        <v>12</v>
      </c>
      <c r="Q1173" t="s">
        <v>27</v>
      </c>
      <c r="R1173" t="s">
        <v>28</v>
      </c>
      <c r="S1173">
        <v>1</v>
      </c>
      <c r="T1173">
        <v>0</v>
      </c>
    </row>
    <row r="1174" spans="1:20" x14ac:dyDescent="0.25">
      <c r="A1174">
        <v>22574</v>
      </c>
      <c r="B1174" s="1">
        <v>36938</v>
      </c>
      <c r="C1174" s="1">
        <v>37622</v>
      </c>
      <c r="D1174" t="s">
        <v>27</v>
      </c>
      <c r="E1174" t="s">
        <v>28</v>
      </c>
      <c r="F1174" s="10">
        <v>15000</v>
      </c>
      <c r="G1174" s="10">
        <v>14609.39</v>
      </c>
      <c r="H1174">
        <v>4.4749999999999996</v>
      </c>
      <c r="I1174" s="11">
        <v>3.4</v>
      </c>
      <c r="K1174" s="9">
        <f t="shared" si="54"/>
        <v>51000</v>
      </c>
      <c r="L1174" s="12">
        <f t="shared" si="55"/>
        <v>-16124.999999999996</v>
      </c>
      <c r="M1174" s="12">
        <f t="shared" si="56"/>
        <v>-15705.094249999995</v>
      </c>
      <c r="N1174" t="s">
        <v>29</v>
      </c>
      <c r="O1174" t="s">
        <v>38</v>
      </c>
      <c r="P1174" t="s">
        <v>12</v>
      </c>
      <c r="Q1174" t="s">
        <v>27</v>
      </c>
      <c r="R1174" t="s">
        <v>28</v>
      </c>
      <c r="S1174">
        <v>1</v>
      </c>
      <c r="T1174">
        <v>0</v>
      </c>
    </row>
    <row r="1175" spans="1:20" x14ac:dyDescent="0.25">
      <c r="A1175">
        <v>22600</v>
      </c>
      <c r="B1175" s="1">
        <v>36938</v>
      </c>
      <c r="C1175" s="1">
        <v>37622</v>
      </c>
      <c r="D1175" t="s">
        <v>27</v>
      </c>
      <c r="E1175" t="s">
        <v>28</v>
      </c>
      <c r="F1175" s="10">
        <v>100000</v>
      </c>
      <c r="G1175" s="10">
        <v>97395.91</v>
      </c>
      <c r="H1175">
        <v>4.7300000000000004</v>
      </c>
      <c r="I1175" s="11">
        <v>3.4</v>
      </c>
      <c r="K1175" s="9">
        <f t="shared" si="54"/>
        <v>340000</v>
      </c>
      <c r="L1175" s="12">
        <f t="shared" si="55"/>
        <v>-133000.00000000006</v>
      </c>
      <c r="M1175" s="12">
        <f t="shared" si="56"/>
        <v>-129536.56030000006</v>
      </c>
      <c r="N1175" t="s">
        <v>29</v>
      </c>
      <c r="O1175" t="s">
        <v>38</v>
      </c>
      <c r="P1175" t="s">
        <v>12</v>
      </c>
      <c r="Q1175" t="s">
        <v>27</v>
      </c>
      <c r="R1175" t="s">
        <v>28</v>
      </c>
      <c r="S1175">
        <v>1</v>
      </c>
      <c r="T1175">
        <v>0</v>
      </c>
    </row>
    <row r="1176" spans="1:20" x14ac:dyDescent="0.25">
      <c r="A1176">
        <v>22644</v>
      </c>
      <c r="B1176" s="1">
        <v>36942</v>
      </c>
      <c r="C1176" s="1">
        <v>37622</v>
      </c>
      <c r="D1176" t="s">
        <v>27</v>
      </c>
      <c r="E1176" t="s">
        <v>28</v>
      </c>
      <c r="F1176" s="10">
        <v>130000</v>
      </c>
      <c r="G1176" s="10">
        <v>126614.69</v>
      </c>
      <c r="H1176">
        <v>4.6100000000000003</v>
      </c>
      <c r="I1176" s="11">
        <v>3.4</v>
      </c>
      <c r="K1176" s="9">
        <f t="shared" si="54"/>
        <v>442000</v>
      </c>
      <c r="L1176" s="12">
        <f t="shared" si="55"/>
        <v>-157300.00000000006</v>
      </c>
      <c r="M1176" s="12">
        <f t="shared" si="56"/>
        <v>-153203.77490000005</v>
      </c>
      <c r="N1176" t="s">
        <v>29</v>
      </c>
      <c r="O1176" t="s">
        <v>38</v>
      </c>
      <c r="P1176" t="s">
        <v>12</v>
      </c>
      <c r="Q1176" t="s">
        <v>27</v>
      </c>
      <c r="R1176" t="s">
        <v>28</v>
      </c>
      <c r="S1176">
        <v>1</v>
      </c>
      <c r="T1176">
        <v>0</v>
      </c>
    </row>
    <row r="1177" spans="1:20" x14ac:dyDescent="0.25">
      <c r="A1177">
        <v>22646</v>
      </c>
      <c r="B1177" s="1">
        <v>36942</v>
      </c>
      <c r="C1177" s="1">
        <v>37622</v>
      </c>
      <c r="D1177" t="s">
        <v>27</v>
      </c>
      <c r="E1177" t="s">
        <v>28</v>
      </c>
      <c r="F1177" s="10">
        <v>150000</v>
      </c>
      <c r="G1177" s="10">
        <v>146093.87</v>
      </c>
      <c r="H1177">
        <v>4.6100000000000003</v>
      </c>
      <c r="I1177" s="11">
        <v>3.4</v>
      </c>
      <c r="K1177" s="9">
        <f t="shared" si="54"/>
        <v>510000</v>
      </c>
      <c r="L1177" s="12">
        <f t="shared" si="55"/>
        <v>-181500.00000000006</v>
      </c>
      <c r="M1177" s="12">
        <f t="shared" si="56"/>
        <v>-176773.58270000006</v>
      </c>
      <c r="N1177" t="s">
        <v>29</v>
      </c>
      <c r="O1177" t="s">
        <v>38</v>
      </c>
      <c r="P1177" t="s">
        <v>12</v>
      </c>
      <c r="Q1177" t="s">
        <v>27</v>
      </c>
      <c r="R1177" t="s">
        <v>28</v>
      </c>
      <c r="S1177">
        <v>1</v>
      </c>
      <c r="T1177">
        <v>0</v>
      </c>
    </row>
    <row r="1178" spans="1:20" x14ac:dyDescent="0.25">
      <c r="A1178">
        <v>23777</v>
      </c>
      <c r="B1178" s="1">
        <v>36969</v>
      </c>
      <c r="C1178" s="1">
        <v>37622</v>
      </c>
      <c r="D1178" t="s">
        <v>27</v>
      </c>
      <c r="E1178" t="s">
        <v>28</v>
      </c>
      <c r="F1178" s="10">
        <v>57710</v>
      </c>
      <c r="G1178" s="10">
        <v>56207.18</v>
      </c>
      <c r="H1178">
        <v>4.7690000000000001</v>
      </c>
      <c r="I1178" s="11">
        <v>3.4</v>
      </c>
      <c r="K1178" s="9">
        <f t="shared" si="54"/>
        <v>196214</v>
      </c>
      <c r="L1178" s="12">
        <f t="shared" si="55"/>
        <v>-79004.990000000005</v>
      </c>
      <c r="M1178" s="12">
        <f t="shared" si="56"/>
        <v>-76947.629420000012</v>
      </c>
      <c r="N1178" t="s">
        <v>29</v>
      </c>
      <c r="O1178" t="s">
        <v>38</v>
      </c>
      <c r="P1178" t="s">
        <v>12</v>
      </c>
      <c r="Q1178" t="s">
        <v>27</v>
      </c>
      <c r="R1178" t="s">
        <v>28</v>
      </c>
      <c r="S1178">
        <v>1</v>
      </c>
      <c r="T1178">
        <v>0</v>
      </c>
    </row>
    <row r="1179" spans="1:20" x14ac:dyDescent="0.25">
      <c r="A1179">
        <v>23792</v>
      </c>
      <c r="B1179" s="1">
        <v>36969</v>
      </c>
      <c r="C1179" s="1">
        <v>37622</v>
      </c>
      <c r="D1179" t="s">
        <v>27</v>
      </c>
      <c r="E1179" t="s">
        <v>28</v>
      </c>
      <c r="F1179" s="10">
        <v>15633</v>
      </c>
      <c r="G1179" s="10">
        <v>15225.9</v>
      </c>
      <c r="H1179">
        <v>4.8529999999999998</v>
      </c>
      <c r="I1179" s="11">
        <v>3.4</v>
      </c>
      <c r="K1179" s="9">
        <f t="shared" si="54"/>
        <v>53152.2</v>
      </c>
      <c r="L1179" s="12">
        <f t="shared" si="55"/>
        <v>-22714.748999999996</v>
      </c>
      <c r="M1179" s="12">
        <f t="shared" si="56"/>
        <v>-22123.232699999997</v>
      </c>
      <c r="N1179" t="s">
        <v>29</v>
      </c>
      <c r="O1179" t="s">
        <v>38</v>
      </c>
      <c r="P1179" t="s">
        <v>12</v>
      </c>
      <c r="Q1179" t="s">
        <v>27</v>
      </c>
      <c r="R1179" t="s">
        <v>28</v>
      </c>
      <c r="S1179">
        <v>1</v>
      </c>
      <c r="T1179">
        <v>0</v>
      </c>
    </row>
    <row r="1180" spans="1:20" x14ac:dyDescent="0.25">
      <c r="A1180">
        <v>23794</v>
      </c>
      <c r="B1180" s="1">
        <v>36969</v>
      </c>
      <c r="C1180" s="1">
        <v>37622</v>
      </c>
      <c r="D1180" t="s">
        <v>27</v>
      </c>
      <c r="E1180" t="s">
        <v>28</v>
      </c>
      <c r="F1180" s="10">
        <v>66000</v>
      </c>
      <c r="G1180" s="10">
        <v>64281.3</v>
      </c>
      <c r="H1180">
        <v>4.8529999999999998</v>
      </c>
      <c r="I1180" s="11">
        <v>3.4</v>
      </c>
      <c r="K1180" s="9">
        <f t="shared" si="54"/>
        <v>224400</v>
      </c>
      <c r="L1180" s="12">
        <f t="shared" si="55"/>
        <v>-95897.999999999985</v>
      </c>
      <c r="M1180" s="12">
        <f t="shared" si="56"/>
        <v>-93400.728899999987</v>
      </c>
      <c r="N1180" t="s">
        <v>29</v>
      </c>
      <c r="O1180" t="s">
        <v>38</v>
      </c>
      <c r="P1180" t="s">
        <v>12</v>
      </c>
      <c r="Q1180" t="s">
        <v>27</v>
      </c>
      <c r="R1180" t="s">
        <v>28</v>
      </c>
      <c r="S1180">
        <v>1</v>
      </c>
      <c r="T1180">
        <v>0</v>
      </c>
    </row>
    <row r="1181" spans="1:20" x14ac:dyDescent="0.25">
      <c r="A1181">
        <v>23914</v>
      </c>
      <c r="B1181" s="1">
        <v>36980</v>
      </c>
      <c r="C1181" s="1">
        <v>37622</v>
      </c>
      <c r="D1181" t="s">
        <v>27</v>
      </c>
      <c r="E1181" t="s">
        <v>28</v>
      </c>
      <c r="F1181" s="10">
        <v>14639</v>
      </c>
      <c r="G1181" s="10">
        <v>14257.79</v>
      </c>
      <c r="H1181">
        <v>4.8490000000000002</v>
      </c>
      <c r="I1181" s="11">
        <v>3.4</v>
      </c>
      <c r="K1181" s="9">
        <f t="shared" si="54"/>
        <v>49772.6</v>
      </c>
      <c r="L1181" s="12">
        <f t="shared" si="55"/>
        <v>-21211.911000000004</v>
      </c>
      <c r="M1181" s="12">
        <f t="shared" si="56"/>
        <v>-20659.537710000004</v>
      </c>
      <c r="N1181" t="s">
        <v>29</v>
      </c>
      <c r="O1181" t="s">
        <v>38</v>
      </c>
      <c r="P1181" t="s">
        <v>12</v>
      </c>
      <c r="Q1181" t="s">
        <v>27</v>
      </c>
      <c r="R1181" t="s">
        <v>28</v>
      </c>
      <c r="S1181">
        <v>1</v>
      </c>
      <c r="T1181">
        <v>0</v>
      </c>
    </row>
    <row r="1182" spans="1:20" x14ac:dyDescent="0.25">
      <c r="A1182">
        <v>24140</v>
      </c>
      <c r="B1182" s="1">
        <v>36992</v>
      </c>
      <c r="C1182" s="1">
        <v>37622</v>
      </c>
      <c r="D1182" t="s">
        <v>27</v>
      </c>
      <c r="E1182" t="s">
        <v>28</v>
      </c>
      <c r="F1182" s="10">
        <v>68183</v>
      </c>
      <c r="G1182" s="10">
        <v>66407.45</v>
      </c>
      <c r="H1182">
        <v>4.91</v>
      </c>
      <c r="I1182" s="11">
        <v>3.4</v>
      </c>
      <c r="K1182" s="9">
        <f t="shared" si="54"/>
        <v>231822.19999999998</v>
      </c>
      <c r="L1182" s="12">
        <f t="shared" si="55"/>
        <v>-102956.33000000002</v>
      </c>
      <c r="M1182" s="12">
        <f t="shared" si="56"/>
        <v>-100275.24950000001</v>
      </c>
      <c r="N1182" t="s">
        <v>29</v>
      </c>
      <c r="O1182" t="s">
        <v>38</v>
      </c>
      <c r="P1182" t="s">
        <v>12</v>
      </c>
      <c r="Q1182" t="s">
        <v>27</v>
      </c>
      <c r="R1182" t="s">
        <v>28</v>
      </c>
      <c r="S1182">
        <v>1</v>
      </c>
      <c r="T1182">
        <v>0</v>
      </c>
    </row>
    <row r="1183" spans="1:20" x14ac:dyDescent="0.25">
      <c r="A1183">
        <v>24193</v>
      </c>
      <c r="B1183" s="1">
        <v>36998</v>
      </c>
      <c r="C1183" s="1">
        <v>37622</v>
      </c>
      <c r="D1183" t="s">
        <v>27</v>
      </c>
      <c r="E1183" t="s">
        <v>28</v>
      </c>
      <c r="F1183" s="10">
        <v>102177</v>
      </c>
      <c r="G1183" s="10">
        <v>99516.22</v>
      </c>
      <c r="H1183">
        <v>5.0110000000000001</v>
      </c>
      <c r="I1183" s="11">
        <v>3.4</v>
      </c>
      <c r="K1183" s="9">
        <f t="shared" si="54"/>
        <v>347401.8</v>
      </c>
      <c r="L1183" s="12">
        <f t="shared" si="55"/>
        <v>-164607.14700000003</v>
      </c>
      <c r="M1183" s="12">
        <f t="shared" si="56"/>
        <v>-160320.63042000003</v>
      </c>
      <c r="N1183" t="s">
        <v>29</v>
      </c>
      <c r="O1183" t="s">
        <v>38</v>
      </c>
      <c r="P1183" t="s">
        <v>12</v>
      </c>
      <c r="Q1183" t="s">
        <v>27</v>
      </c>
      <c r="R1183" t="s">
        <v>28</v>
      </c>
      <c r="S1183">
        <v>1</v>
      </c>
      <c r="T1183">
        <v>0</v>
      </c>
    </row>
    <row r="1184" spans="1:20" x14ac:dyDescent="0.25">
      <c r="A1184">
        <v>24224</v>
      </c>
      <c r="B1184" s="1">
        <v>36999</v>
      </c>
      <c r="C1184" s="1">
        <v>37622</v>
      </c>
      <c r="D1184" t="s">
        <v>27</v>
      </c>
      <c r="E1184" t="s">
        <v>28</v>
      </c>
      <c r="F1184" s="10">
        <v>104217</v>
      </c>
      <c r="G1184" s="10">
        <v>101503.1</v>
      </c>
      <c r="H1184">
        <v>4.891</v>
      </c>
      <c r="I1184" s="11">
        <v>3.4</v>
      </c>
      <c r="K1184" s="9">
        <f t="shared" si="54"/>
        <v>354337.8</v>
      </c>
      <c r="L1184" s="12">
        <f t="shared" si="55"/>
        <v>-155387.54700000002</v>
      </c>
      <c r="M1184" s="12">
        <f t="shared" si="56"/>
        <v>-151341.12210000001</v>
      </c>
      <c r="N1184" t="s">
        <v>29</v>
      </c>
      <c r="O1184" t="s">
        <v>38</v>
      </c>
      <c r="P1184" t="s">
        <v>12</v>
      </c>
      <c r="Q1184" t="s">
        <v>27</v>
      </c>
      <c r="R1184" t="s">
        <v>28</v>
      </c>
      <c r="S1184">
        <v>1</v>
      </c>
      <c r="T1184">
        <v>0</v>
      </c>
    </row>
    <row r="1185" spans="1:20" x14ac:dyDescent="0.25">
      <c r="A1185">
        <v>24448</v>
      </c>
      <c r="B1185" s="1">
        <v>37007</v>
      </c>
      <c r="C1185" s="1">
        <v>37622</v>
      </c>
      <c r="D1185" t="s">
        <v>27</v>
      </c>
      <c r="E1185" t="s">
        <v>28</v>
      </c>
      <c r="F1185" s="10">
        <v>115000</v>
      </c>
      <c r="G1185" s="10">
        <v>112005.3</v>
      </c>
      <c r="H1185">
        <v>4.91</v>
      </c>
      <c r="I1185" s="11">
        <v>3.4</v>
      </c>
      <c r="K1185" s="9">
        <f t="shared" si="54"/>
        <v>391000</v>
      </c>
      <c r="L1185" s="12">
        <f t="shared" si="55"/>
        <v>-173650.00000000003</v>
      </c>
      <c r="M1185" s="12">
        <f t="shared" si="56"/>
        <v>-169128.00300000003</v>
      </c>
      <c r="N1185" t="s">
        <v>29</v>
      </c>
      <c r="O1185" t="s">
        <v>38</v>
      </c>
      <c r="P1185" t="s">
        <v>12</v>
      </c>
      <c r="Q1185" t="s">
        <v>27</v>
      </c>
      <c r="R1185" t="s">
        <v>28</v>
      </c>
      <c r="S1185">
        <v>1</v>
      </c>
      <c r="T1185">
        <v>0</v>
      </c>
    </row>
    <row r="1186" spans="1:20" x14ac:dyDescent="0.25">
      <c r="A1186">
        <v>24454</v>
      </c>
      <c r="B1186" s="1">
        <v>37007</v>
      </c>
      <c r="C1186" s="1">
        <v>37622</v>
      </c>
      <c r="D1186" t="s">
        <v>27</v>
      </c>
      <c r="E1186" t="s">
        <v>28</v>
      </c>
      <c r="F1186" s="10">
        <v>623</v>
      </c>
      <c r="G1186" s="10">
        <v>606.78</v>
      </c>
      <c r="H1186">
        <v>4.8630000000000004</v>
      </c>
      <c r="I1186" s="11">
        <v>3.4</v>
      </c>
      <c r="K1186" s="9">
        <f t="shared" si="54"/>
        <v>2118.1999999999998</v>
      </c>
      <c r="L1186" s="12">
        <f t="shared" si="55"/>
        <v>-911.4490000000003</v>
      </c>
      <c r="M1186" s="12">
        <f t="shared" si="56"/>
        <v>-887.71914000000027</v>
      </c>
      <c r="N1186" t="s">
        <v>29</v>
      </c>
      <c r="O1186" t="s">
        <v>38</v>
      </c>
      <c r="P1186" t="s">
        <v>12</v>
      </c>
      <c r="Q1186" t="s">
        <v>27</v>
      </c>
      <c r="R1186" t="s">
        <v>28</v>
      </c>
      <c r="S1186">
        <v>1</v>
      </c>
      <c r="T1186">
        <v>0</v>
      </c>
    </row>
    <row r="1187" spans="1:20" x14ac:dyDescent="0.25">
      <c r="A1187">
        <v>24533</v>
      </c>
      <c r="B1187" s="1">
        <v>37018</v>
      </c>
      <c r="C1187" s="1">
        <v>37622</v>
      </c>
      <c r="D1187" t="s">
        <v>27</v>
      </c>
      <c r="E1187" t="s">
        <v>28</v>
      </c>
      <c r="F1187" s="10">
        <v>100000</v>
      </c>
      <c r="G1187" s="10">
        <v>97395.91</v>
      </c>
      <c r="H1187">
        <v>4.32</v>
      </c>
      <c r="I1187" s="11">
        <v>3.4</v>
      </c>
      <c r="K1187" s="9">
        <f t="shared" si="54"/>
        <v>340000</v>
      </c>
      <c r="L1187" s="12">
        <f t="shared" si="55"/>
        <v>-92000.000000000044</v>
      </c>
      <c r="M1187" s="12">
        <f t="shared" si="56"/>
        <v>-89604.237200000032</v>
      </c>
      <c r="N1187" t="s">
        <v>29</v>
      </c>
      <c r="O1187" t="s">
        <v>38</v>
      </c>
      <c r="P1187" t="s">
        <v>12</v>
      </c>
      <c r="Q1187" t="s">
        <v>27</v>
      </c>
      <c r="R1187" t="s">
        <v>28</v>
      </c>
      <c r="S1187">
        <v>1</v>
      </c>
      <c r="T1187">
        <v>0</v>
      </c>
    </row>
    <row r="1188" spans="1:20" x14ac:dyDescent="0.25">
      <c r="A1188">
        <v>24748</v>
      </c>
      <c r="B1188" s="1">
        <v>37028</v>
      </c>
      <c r="C1188" s="1">
        <v>37622</v>
      </c>
      <c r="D1188" t="s">
        <v>27</v>
      </c>
      <c r="E1188" t="s">
        <v>28</v>
      </c>
      <c r="F1188" s="10">
        <v>177719</v>
      </c>
      <c r="G1188" s="10">
        <v>173091.04</v>
      </c>
      <c r="H1188">
        <v>4.6559999999999997</v>
      </c>
      <c r="I1188" s="11">
        <v>3.4</v>
      </c>
      <c r="K1188" s="9">
        <f t="shared" si="54"/>
        <v>604244.6</v>
      </c>
      <c r="L1188" s="12">
        <f t="shared" si="55"/>
        <v>-223215.06399999995</v>
      </c>
      <c r="M1188" s="12">
        <f t="shared" si="56"/>
        <v>-217402.34623999998</v>
      </c>
      <c r="N1188" t="s">
        <v>29</v>
      </c>
      <c r="O1188" t="s">
        <v>38</v>
      </c>
      <c r="P1188" t="s">
        <v>12</v>
      </c>
      <c r="Q1188" t="s">
        <v>27</v>
      </c>
      <c r="R1188" t="s">
        <v>28</v>
      </c>
      <c r="S1188">
        <v>1</v>
      </c>
      <c r="T1188">
        <v>0</v>
      </c>
    </row>
    <row r="1189" spans="1:20" x14ac:dyDescent="0.25">
      <c r="A1189">
        <v>24869</v>
      </c>
      <c r="B1189" s="1">
        <v>37035</v>
      </c>
      <c r="C1189" s="1">
        <v>37622</v>
      </c>
      <c r="D1189" t="s">
        <v>27</v>
      </c>
      <c r="E1189" t="s">
        <v>28</v>
      </c>
      <c r="F1189" s="10">
        <v>46000</v>
      </c>
      <c r="G1189" s="10">
        <v>44802.12</v>
      </c>
      <c r="H1189">
        <v>4.6407999999999996</v>
      </c>
      <c r="I1189" s="11">
        <v>3.4</v>
      </c>
      <c r="K1189" s="9">
        <f t="shared" si="54"/>
        <v>156400</v>
      </c>
      <c r="L1189" s="12">
        <f t="shared" si="55"/>
        <v>-57076.799999999988</v>
      </c>
      <c r="M1189" s="12">
        <f t="shared" si="56"/>
        <v>-55590.470495999987</v>
      </c>
      <c r="N1189" t="s">
        <v>29</v>
      </c>
      <c r="O1189" t="s">
        <v>38</v>
      </c>
      <c r="P1189" t="s">
        <v>12</v>
      </c>
      <c r="Q1189" t="s">
        <v>27</v>
      </c>
      <c r="R1189" t="s">
        <v>28</v>
      </c>
      <c r="S1189">
        <v>1</v>
      </c>
      <c r="T1189">
        <v>0</v>
      </c>
    </row>
    <row r="1190" spans="1:20" x14ac:dyDescent="0.25">
      <c r="A1190">
        <v>24870</v>
      </c>
      <c r="B1190" s="1">
        <v>37035</v>
      </c>
      <c r="C1190" s="1">
        <v>37622</v>
      </c>
      <c r="D1190" t="s">
        <v>27</v>
      </c>
      <c r="E1190" t="s">
        <v>28</v>
      </c>
      <c r="F1190" s="10">
        <v>78245</v>
      </c>
      <c r="G1190" s="10">
        <v>76207.429999999993</v>
      </c>
      <c r="H1190">
        <v>4.6407999999999996</v>
      </c>
      <c r="I1190" s="11">
        <v>3.4</v>
      </c>
      <c r="K1190" s="9">
        <f t="shared" si="54"/>
        <v>266033</v>
      </c>
      <c r="L1190" s="12">
        <f t="shared" si="55"/>
        <v>-97086.395999999979</v>
      </c>
      <c r="M1190" s="12">
        <f t="shared" si="56"/>
        <v>-94558.179143999965</v>
      </c>
      <c r="N1190" t="s">
        <v>29</v>
      </c>
      <c r="O1190" t="s">
        <v>38</v>
      </c>
      <c r="P1190" t="s">
        <v>12</v>
      </c>
      <c r="Q1190" t="s">
        <v>27</v>
      </c>
      <c r="R1190" t="s">
        <v>28</v>
      </c>
      <c r="S1190">
        <v>1</v>
      </c>
      <c r="T1190">
        <v>0</v>
      </c>
    </row>
    <row r="1191" spans="1:20" x14ac:dyDescent="0.25">
      <c r="A1191">
        <v>25038</v>
      </c>
      <c r="B1191" s="1">
        <v>37046</v>
      </c>
      <c r="C1191" s="1">
        <v>37622</v>
      </c>
      <c r="D1191" t="s">
        <v>27</v>
      </c>
      <c r="E1191" t="s">
        <v>28</v>
      </c>
      <c r="F1191" s="10">
        <v>44700</v>
      </c>
      <c r="G1191" s="10">
        <v>43535.97</v>
      </c>
      <c r="H1191">
        <v>4.3490000000000002</v>
      </c>
      <c r="I1191" s="11">
        <v>3.4</v>
      </c>
      <c r="K1191" s="9">
        <f t="shared" si="54"/>
        <v>151980</v>
      </c>
      <c r="L1191" s="12">
        <f t="shared" si="55"/>
        <v>-42420.30000000001</v>
      </c>
      <c r="M1191" s="12">
        <f t="shared" si="56"/>
        <v>-41315.635530000014</v>
      </c>
      <c r="N1191" t="s">
        <v>29</v>
      </c>
      <c r="O1191" t="s">
        <v>38</v>
      </c>
      <c r="P1191" t="s">
        <v>12</v>
      </c>
      <c r="Q1191" t="s">
        <v>27</v>
      </c>
      <c r="R1191" t="s">
        <v>28</v>
      </c>
      <c r="S1191">
        <v>1</v>
      </c>
      <c r="T1191">
        <v>0</v>
      </c>
    </row>
    <row r="1192" spans="1:20" x14ac:dyDescent="0.25">
      <c r="A1192">
        <v>25059</v>
      </c>
      <c r="B1192" s="1">
        <v>37048</v>
      </c>
      <c r="C1192" s="1">
        <v>37622</v>
      </c>
      <c r="D1192" t="s">
        <v>27</v>
      </c>
      <c r="E1192" t="s">
        <v>28</v>
      </c>
      <c r="F1192" s="10">
        <v>144301</v>
      </c>
      <c r="G1192" s="10">
        <v>140543.26999999999</v>
      </c>
      <c r="H1192">
        <v>4.617</v>
      </c>
      <c r="I1192" s="11">
        <v>3.4</v>
      </c>
      <c r="K1192" s="9">
        <f t="shared" si="54"/>
        <v>490623.39999999997</v>
      </c>
      <c r="L1192" s="12">
        <f t="shared" si="55"/>
        <v>-175614.31700000001</v>
      </c>
      <c r="M1192" s="12">
        <f t="shared" si="56"/>
        <v>-171041.15959</v>
      </c>
      <c r="N1192" t="s">
        <v>29</v>
      </c>
      <c r="O1192" t="s">
        <v>38</v>
      </c>
      <c r="P1192" t="s">
        <v>12</v>
      </c>
      <c r="Q1192" t="s">
        <v>27</v>
      </c>
      <c r="R1192" t="s">
        <v>28</v>
      </c>
      <c r="S1192">
        <v>1</v>
      </c>
      <c r="T1192">
        <v>0</v>
      </c>
    </row>
    <row r="1193" spans="1:20" x14ac:dyDescent="0.25">
      <c r="A1193">
        <v>25070</v>
      </c>
      <c r="B1193" s="1">
        <v>37048</v>
      </c>
      <c r="C1193" s="1">
        <v>37622</v>
      </c>
      <c r="D1193" t="s">
        <v>27</v>
      </c>
      <c r="E1193" t="s">
        <v>28</v>
      </c>
      <c r="F1193" s="10">
        <v>17464</v>
      </c>
      <c r="G1193" s="10">
        <v>17009.22</v>
      </c>
      <c r="H1193">
        <v>4.0549999999999997</v>
      </c>
      <c r="I1193" s="11">
        <v>3.4</v>
      </c>
      <c r="K1193" s="9">
        <f t="shared" si="54"/>
        <v>59377.599999999999</v>
      </c>
      <c r="L1193" s="12">
        <f t="shared" si="55"/>
        <v>-11438.919999999996</v>
      </c>
      <c r="M1193" s="12">
        <f t="shared" si="56"/>
        <v>-11141.039099999998</v>
      </c>
      <c r="N1193" t="s">
        <v>29</v>
      </c>
      <c r="O1193" t="s">
        <v>38</v>
      </c>
      <c r="P1193" t="s">
        <v>12</v>
      </c>
      <c r="Q1193" t="s">
        <v>27</v>
      </c>
      <c r="R1193" t="s">
        <v>28</v>
      </c>
      <c r="S1193">
        <v>1</v>
      </c>
      <c r="T1193">
        <v>0</v>
      </c>
    </row>
    <row r="1194" spans="1:20" x14ac:dyDescent="0.25">
      <c r="A1194">
        <v>25071</v>
      </c>
      <c r="B1194" s="1">
        <v>37048</v>
      </c>
      <c r="C1194" s="1">
        <v>37622</v>
      </c>
      <c r="D1194" t="s">
        <v>27</v>
      </c>
      <c r="E1194" t="s">
        <v>28</v>
      </c>
      <c r="F1194" s="10">
        <v>19140</v>
      </c>
      <c r="G1194" s="10">
        <v>18641.580000000002</v>
      </c>
      <c r="H1194">
        <v>4.8849999999999998</v>
      </c>
      <c r="I1194" s="11">
        <v>3.4</v>
      </c>
      <c r="K1194" s="9">
        <f t="shared" si="54"/>
        <v>65076</v>
      </c>
      <c r="L1194" s="12">
        <f t="shared" si="55"/>
        <v>-28422.899999999998</v>
      </c>
      <c r="M1194" s="12">
        <f t="shared" si="56"/>
        <v>-27682.746299999999</v>
      </c>
      <c r="N1194" t="s">
        <v>29</v>
      </c>
      <c r="O1194" t="s">
        <v>38</v>
      </c>
      <c r="P1194" t="s">
        <v>12</v>
      </c>
      <c r="Q1194" t="s">
        <v>27</v>
      </c>
      <c r="R1194" t="s">
        <v>28</v>
      </c>
      <c r="S1194">
        <v>1</v>
      </c>
      <c r="T1194">
        <v>0</v>
      </c>
    </row>
    <row r="1195" spans="1:20" x14ac:dyDescent="0.25">
      <c r="A1195">
        <v>25181</v>
      </c>
      <c r="B1195" s="1">
        <v>37055</v>
      </c>
      <c r="C1195" s="1">
        <v>37622</v>
      </c>
      <c r="D1195" t="s">
        <v>27</v>
      </c>
      <c r="E1195" t="s">
        <v>28</v>
      </c>
      <c r="F1195" s="10">
        <v>65298</v>
      </c>
      <c r="G1195" s="10">
        <v>63597.58</v>
      </c>
      <c r="H1195">
        <v>4.4889999999999999</v>
      </c>
      <c r="I1195" s="11">
        <v>3.4</v>
      </c>
      <c r="K1195" s="9">
        <f t="shared" si="54"/>
        <v>222013.19999999998</v>
      </c>
      <c r="L1195" s="12">
        <f t="shared" si="55"/>
        <v>-71109.521999999997</v>
      </c>
      <c r="M1195" s="12">
        <f t="shared" si="56"/>
        <v>-69257.764620000002</v>
      </c>
      <c r="N1195" t="s">
        <v>29</v>
      </c>
      <c r="O1195" t="s">
        <v>38</v>
      </c>
      <c r="P1195" t="s">
        <v>12</v>
      </c>
      <c r="Q1195" t="s">
        <v>27</v>
      </c>
      <c r="R1195" t="s">
        <v>28</v>
      </c>
      <c r="S1195">
        <v>1</v>
      </c>
      <c r="T1195">
        <v>0</v>
      </c>
    </row>
    <row r="1196" spans="1:20" x14ac:dyDescent="0.25">
      <c r="A1196">
        <v>25182</v>
      </c>
      <c r="B1196" s="1">
        <v>37055</v>
      </c>
      <c r="C1196" s="1">
        <v>37622</v>
      </c>
      <c r="D1196" t="s">
        <v>27</v>
      </c>
      <c r="E1196" t="s">
        <v>28</v>
      </c>
      <c r="F1196" s="10">
        <v>107438</v>
      </c>
      <c r="G1196" s="10">
        <v>104640.22</v>
      </c>
      <c r="H1196">
        <v>4.4889999999999999</v>
      </c>
      <c r="I1196" s="11">
        <v>3.4</v>
      </c>
      <c r="K1196" s="9">
        <f t="shared" si="54"/>
        <v>365289.2</v>
      </c>
      <c r="L1196" s="12">
        <f t="shared" si="55"/>
        <v>-116999.982</v>
      </c>
      <c r="M1196" s="12">
        <f t="shared" si="56"/>
        <v>-113953.19958</v>
      </c>
      <c r="N1196" t="s">
        <v>29</v>
      </c>
      <c r="O1196" t="s">
        <v>38</v>
      </c>
      <c r="P1196" t="s">
        <v>12</v>
      </c>
      <c r="Q1196" t="s">
        <v>27</v>
      </c>
      <c r="R1196" t="s">
        <v>28</v>
      </c>
      <c r="S1196">
        <v>1</v>
      </c>
      <c r="T1196">
        <v>0</v>
      </c>
    </row>
    <row r="1197" spans="1:20" x14ac:dyDescent="0.25">
      <c r="A1197">
        <v>26646</v>
      </c>
      <c r="B1197" s="1">
        <v>37081</v>
      </c>
      <c r="C1197" s="1">
        <v>37622</v>
      </c>
      <c r="D1197" t="s">
        <v>27</v>
      </c>
      <c r="E1197" t="s">
        <v>28</v>
      </c>
      <c r="F1197" s="10">
        <v>44304</v>
      </c>
      <c r="G1197" s="10">
        <v>43150.28</v>
      </c>
      <c r="H1197">
        <v>4.1920000000000002</v>
      </c>
      <c r="I1197" s="11">
        <v>3.4</v>
      </c>
      <c r="K1197" s="9">
        <f t="shared" si="54"/>
        <v>150633.60000000001</v>
      </c>
      <c r="L1197" s="12">
        <f t="shared" si="55"/>
        <v>-35088.768000000011</v>
      </c>
      <c r="M1197" s="12">
        <f t="shared" si="56"/>
        <v>-34175.021760000011</v>
      </c>
      <c r="N1197" t="s">
        <v>29</v>
      </c>
      <c r="O1197" t="s">
        <v>38</v>
      </c>
      <c r="P1197" t="s">
        <v>12</v>
      </c>
      <c r="Q1197" t="s">
        <v>27</v>
      </c>
      <c r="R1197" t="s">
        <v>28</v>
      </c>
      <c r="S1197">
        <v>1</v>
      </c>
      <c r="T1197">
        <v>0</v>
      </c>
    </row>
    <row r="1198" spans="1:20" x14ac:dyDescent="0.25">
      <c r="A1198">
        <v>26851</v>
      </c>
      <c r="B1198" s="1">
        <v>37099</v>
      </c>
      <c r="C1198" s="1">
        <v>37622</v>
      </c>
      <c r="D1198" t="s">
        <v>27</v>
      </c>
      <c r="E1198" t="s">
        <v>28</v>
      </c>
      <c r="F1198" s="10">
        <v>253615</v>
      </c>
      <c r="G1198" s="10">
        <v>247010.64</v>
      </c>
      <c r="H1198">
        <v>4.0229999999999997</v>
      </c>
      <c r="I1198" s="11">
        <v>3.4</v>
      </c>
      <c r="K1198" s="9">
        <f t="shared" si="54"/>
        <v>862291</v>
      </c>
      <c r="L1198" s="12">
        <f t="shared" si="55"/>
        <v>-158002.14499999993</v>
      </c>
      <c r="M1198" s="12">
        <f t="shared" si="56"/>
        <v>-153887.62871999995</v>
      </c>
      <c r="N1198" t="s">
        <v>29</v>
      </c>
      <c r="O1198" t="s">
        <v>38</v>
      </c>
      <c r="P1198" t="s">
        <v>12</v>
      </c>
      <c r="Q1198" t="s">
        <v>27</v>
      </c>
      <c r="R1198" t="s">
        <v>28</v>
      </c>
      <c r="S1198">
        <v>1</v>
      </c>
      <c r="T1198">
        <v>0</v>
      </c>
    </row>
    <row r="1199" spans="1:20" x14ac:dyDescent="0.25">
      <c r="A1199">
        <v>27044</v>
      </c>
      <c r="B1199" s="1">
        <v>37109</v>
      </c>
      <c r="C1199" s="1">
        <v>37622</v>
      </c>
      <c r="D1199" t="s">
        <v>27</v>
      </c>
      <c r="E1199" t="s">
        <v>28</v>
      </c>
      <c r="F1199" s="10">
        <v>195536</v>
      </c>
      <c r="G1199" s="10">
        <v>190444.07</v>
      </c>
      <c r="H1199">
        <v>3.952</v>
      </c>
      <c r="I1199" s="11">
        <v>3.4</v>
      </c>
      <c r="K1199" s="9">
        <f t="shared" si="54"/>
        <v>664822.4</v>
      </c>
      <c r="L1199" s="12">
        <f t="shared" si="55"/>
        <v>-107935.872</v>
      </c>
      <c r="M1199" s="12">
        <f t="shared" si="56"/>
        <v>-105125.12664000002</v>
      </c>
      <c r="N1199" t="s">
        <v>29</v>
      </c>
      <c r="O1199" t="s">
        <v>38</v>
      </c>
      <c r="P1199" t="s">
        <v>12</v>
      </c>
      <c r="Q1199" t="s">
        <v>27</v>
      </c>
      <c r="R1199" t="s">
        <v>28</v>
      </c>
      <c r="S1199">
        <v>1</v>
      </c>
      <c r="T1199">
        <v>0</v>
      </c>
    </row>
    <row r="1200" spans="1:20" x14ac:dyDescent="0.25">
      <c r="A1200">
        <v>28058</v>
      </c>
      <c r="B1200" s="1">
        <v>37144</v>
      </c>
      <c r="C1200" s="1">
        <v>37622</v>
      </c>
      <c r="D1200" t="s">
        <v>27</v>
      </c>
      <c r="E1200" t="s">
        <v>28</v>
      </c>
      <c r="F1200" s="10">
        <v>57429</v>
      </c>
      <c r="G1200" s="10">
        <v>55933.5</v>
      </c>
      <c r="H1200">
        <v>4.1250999999999998</v>
      </c>
      <c r="I1200" s="11">
        <v>3.4</v>
      </c>
      <c r="K1200" s="9">
        <f t="shared" si="54"/>
        <v>195258.6</v>
      </c>
      <c r="L1200" s="12">
        <f t="shared" si="55"/>
        <v>-41641.767899999992</v>
      </c>
      <c r="M1200" s="12">
        <f t="shared" si="56"/>
        <v>-40557.380849999994</v>
      </c>
      <c r="N1200" t="s">
        <v>29</v>
      </c>
      <c r="O1200" t="s">
        <v>38</v>
      </c>
      <c r="P1200" t="s">
        <v>12</v>
      </c>
      <c r="Q1200" t="s">
        <v>27</v>
      </c>
      <c r="R1200" t="s">
        <v>28</v>
      </c>
      <c r="S1200">
        <v>1</v>
      </c>
      <c r="T1200">
        <v>0</v>
      </c>
    </row>
    <row r="1201" spans="1:20" x14ac:dyDescent="0.25">
      <c r="A1201">
        <v>28094</v>
      </c>
      <c r="B1201" s="1">
        <v>37152</v>
      </c>
      <c r="C1201" s="1">
        <v>37622</v>
      </c>
      <c r="D1201" t="s">
        <v>27</v>
      </c>
      <c r="E1201" t="s">
        <v>28</v>
      </c>
      <c r="F1201" s="10">
        <v>10300</v>
      </c>
      <c r="G1201" s="10">
        <v>10031.780000000001</v>
      </c>
      <c r="H1201">
        <v>3.62</v>
      </c>
      <c r="I1201" s="11">
        <v>3.4</v>
      </c>
      <c r="K1201" s="9">
        <f t="shared" si="54"/>
        <v>35020</v>
      </c>
      <c r="L1201" s="12">
        <f t="shared" si="55"/>
        <v>-2266.0000000000018</v>
      </c>
      <c r="M1201" s="12">
        <f t="shared" si="56"/>
        <v>-2206.9916000000021</v>
      </c>
      <c r="N1201" t="s">
        <v>29</v>
      </c>
      <c r="O1201" t="s">
        <v>38</v>
      </c>
      <c r="P1201" t="s">
        <v>12</v>
      </c>
      <c r="Q1201" t="s">
        <v>27</v>
      </c>
      <c r="R1201" t="s">
        <v>28</v>
      </c>
      <c r="S1201">
        <v>1</v>
      </c>
      <c r="T1201">
        <v>0</v>
      </c>
    </row>
    <row r="1202" spans="1:20" x14ac:dyDescent="0.25">
      <c r="A1202">
        <v>28096</v>
      </c>
      <c r="B1202" s="1">
        <v>37152</v>
      </c>
      <c r="C1202" s="1">
        <v>37622</v>
      </c>
      <c r="D1202" t="s">
        <v>27</v>
      </c>
      <c r="E1202" t="s">
        <v>28</v>
      </c>
      <c r="F1202" s="10">
        <v>10500</v>
      </c>
      <c r="G1202" s="10">
        <v>10226.57</v>
      </c>
      <c r="H1202">
        <v>3.62</v>
      </c>
      <c r="I1202" s="11">
        <v>3.4</v>
      </c>
      <c r="K1202" s="9">
        <f t="shared" si="54"/>
        <v>35700</v>
      </c>
      <c r="L1202" s="12">
        <f t="shared" si="55"/>
        <v>-2310.0000000000023</v>
      </c>
      <c r="M1202" s="12">
        <f t="shared" si="56"/>
        <v>-2249.845400000002</v>
      </c>
      <c r="N1202" t="s">
        <v>29</v>
      </c>
      <c r="O1202" t="s">
        <v>38</v>
      </c>
      <c r="P1202" t="s">
        <v>12</v>
      </c>
      <c r="Q1202" t="s">
        <v>27</v>
      </c>
      <c r="R1202" t="s">
        <v>28</v>
      </c>
      <c r="S1202">
        <v>1</v>
      </c>
      <c r="T1202">
        <v>0</v>
      </c>
    </row>
    <row r="1203" spans="1:20" x14ac:dyDescent="0.25">
      <c r="A1203">
        <v>28097</v>
      </c>
      <c r="B1203" s="1">
        <v>37152</v>
      </c>
      <c r="C1203" s="1">
        <v>37622</v>
      </c>
      <c r="D1203" t="s">
        <v>27</v>
      </c>
      <c r="E1203" t="s">
        <v>28</v>
      </c>
      <c r="F1203" s="10">
        <v>90592</v>
      </c>
      <c r="G1203" s="10">
        <v>88232.9</v>
      </c>
      <c r="H1203">
        <v>3.62</v>
      </c>
      <c r="I1203" s="11">
        <v>3.4</v>
      </c>
      <c r="K1203" s="9">
        <f t="shared" si="54"/>
        <v>308012.79999999999</v>
      </c>
      <c r="L1203" s="12">
        <f t="shared" si="55"/>
        <v>-19930.240000000016</v>
      </c>
      <c r="M1203" s="12">
        <f t="shared" si="56"/>
        <v>-19411.238000000016</v>
      </c>
      <c r="N1203" t="s">
        <v>29</v>
      </c>
      <c r="O1203" t="s">
        <v>38</v>
      </c>
      <c r="P1203" t="s">
        <v>12</v>
      </c>
      <c r="Q1203" t="s">
        <v>27</v>
      </c>
      <c r="R1203" t="s">
        <v>28</v>
      </c>
      <c r="S1203">
        <v>1</v>
      </c>
      <c r="T1203">
        <v>0</v>
      </c>
    </row>
    <row r="1204" spans="1:20" x14ac:dyDescent="0.25">
      <c r="A1204">
        <v>28112</v>
      </c>
      <c r="B1204" s="1">
        <v>37152</v>
      </c>
      <c r="C1204" s="1">
        <v>37622</v>
      </c>
      <c r="D1204" t="s">
        <v>27</v>
      </c>
      <c r="E1204" t="s">
        <v>28</v>
      </c>
      <c r="F1204" s="10">
        <v>283905</v>
      </c>
      <c r="G1204" s="10">
        <v>276511.86</v>
      </c>
      <c r="H1204">
        <v>4.0949999999999998</v>
      </c>
      <c r="I1204" s="11">
        <v>3.4</v>
      </c>
      <c r="K1204" s="9">
        <f t="shared" si="54"/>
        <v>965277</v>
      </c>
      <c r="L1204" s="12">
        <f t="shared" si="55"/>
        <v>-197313.97499999995</v>
      </c>
      <c r="M1204" s="12">
        <f t="shared" si="56"/>
        <v>-192175.74269999994</v>
      </c>
      <c r="N1204" t="s">
        <v>29</v>
      </c>
      <c r="O1204" t="s">
        <v>38</v>
      </c>
      <c r="P1204" t="s">
        <v>12</v>
      </c>
      <c r="Q1204" t="s">
        <v>27</v>
      </c>
      <c r="R1204" t="s">
        <v>28</v>
      </c>
      <c r="S1204">
        <v>1</v>
      </c>
      <c r="T1204">
        <v>0</v>
      </c>
    </row>
    <row r="1205" spans="1:20" x14ac:dyDescent="0.25">
      <c r="A1205">
        <v>28132</v>
      </c>
      <c r="B1205" s="1">
        <v>37153</v>
      </c>
      <c r="C1205" s="1">
        <v>37622</v>
      </c>
      <c r="D1205" t="s">
        <v>27</v>
      </c>
      <c r="E1205" t="s">
        <v>28</v>
      </c>
      <c r="F1205" s="10">
        <v>21738</v>
      </c>
      <c r="G1205" s="10">
        <v>21171.919999999998</v>
      </c>
      <c r="H1205">
        <v>3.5476000000000001</v>
      </c>
      <c r="I1205" s="11">
        <v>3.4</v>
      </c>
      <c r="K1205" s="9">
        <f t="shared" si="54"/>
        <v>73909.2</v>
      </c>
      <c r="L1205" s="12">
        <f t="shared" si="55"/>
        <v>-3208.5288000000037</v>
      </c>
      <c r="M1205" s="12">
        <f t="shared" si="56"/>
        <v>-3124.9753920000035</v>
      </c>
      <c r="N1205" t="s">
        <v>29</v>
      </c>
      <c r="O1205" t="s">
        <v>38</v>
      </c>
      <c r="P1205" t="s">
        <v>12</v>
      </c>
      <c r="Q1205" t="s">
        <v>27</v>
      </c>
      <c r="R1205" t="s">
        <v>28</v>
      </c>
      <c r="S1205">
        <v>1</v>
      </c>
      <c r="T1205">
        <v>0</v>
      </c>
    </row>
    <row r="1206" spans="1:20" x14ac:dyDescent="0.25">
      <c r="A1206">
        <v>28133</v>
      </c>
      <c r="B1206" s="1">
        <v>37153</v>
      </c>
      <c r="C1206" s="1">
        <v>37622</v>
      </c>
      <c r="D1206" t="s">
        <v>27</v>
      </c>
      <c r="E1206" t="s">
        <v>28</v>
      </c>
      <c r="F1206" s="10">
        <v>29717</v>
      </c>
      <c r="G1206" s="10">
        <v>28943.14</v>
      </c>
      <c r="H1206">
        <v>3.5476000000000001</v>
      </c>
      <c r="I1206" s="11">
        <v>3.4</v>
      </c>
      <c r="K1206" s="9">
        <f t="shared" si="54"/>
        <v>101037.8</v>
      </c>
      <c r="L1206" s="12">
        <f t="shared" si="55"/>
        <v>-4386.2292000000052</v>
      </c>
      <c r="M1206" s="12">
        <f t="shared" si="56"/>
        <v>-4272.0074640000048</v>
      </c>
      <c r="N1206" t="s">
        <v>29</v>
      </c>
      <c r="O1206" t="s">
        <v>38</v>
      </c>
      <c r="P1206" t="s">
        <v>12</v>
      </c>
      <c r="Q1206" t="s">
        <v>27</v>
      </c>
      <c r="R1206" t="s">
        <v>28</v>
      </c>
      <c r="S1206">
        <v>1</v>
      </c>
      <c r="T1206">
        <v>0</v>
      </c>
    </row>
    <row r="1207" spans="1:20" x14ac:dyDescent="0.25">
      <c r="A1207">
        <v>28134</v>
      </c>
      <c r="B1207" s="1">
        <v>37153</v>
      </c>
      <c r="C1207" s="1">
        <v>37622</v>
      </c>
      <c r="D1207" t="s">
        <v>27</v>
      </c>
      <c r="E1207" t="s">
        <v>28</v>
      </c>
      <c r="F1207" s="10">
        <v>158102</v>
      </c>
      <c r="G1207" s="10">
        <v>153984.88</v>
      </c>
      <c r="H1207">
        <v>3.952</v>
      </c>
      <c r="I1207" s="11">
        <v>3.4</v>
      </c>
      <c r="K1207" s="9">
        <f t="shared" si="54"/>
        <v>537546.79999999993</v>
      </c>
      <c r="L1207" s="12">
        <f t="shared" si="55"/>
        <v>-87272.304000000004</v>
      </c>
      <c r="M1207" s="12">
        <f t="shared" si="56"/>
        <v>-84999.653760000016</v>
      </c>
      <c r="N1207" t="s">
        <v>29</v>
      </c>
      <c r="O1207" t="s">
        <v>38</v>
      </c>
      <c r="P1207" t="s">
        <v>12</v>
      </c>
      <c r="Q1207" t="s">
        <v>27</v>
      </c>
      <c r="R1207" t="s">
        <v>28</v>
      </c>
      <c r="S1207">
        <v>1</v>
      </c>
      <c r="T1207">
        <v>0</v>
      </c>
    </row>
    <row r="1208" spans="1:20" x14ac:dyDescent="0.25">
      <c r="A1208">
        <v>28136</v>
      </c>
      <c r="B1208" s="1">
        <v>37153</v>
      </c>
      <c r="C1208" s="1">
        <v>37622</v>
      </c>
      <c r="D1208" t="s">
        <v>27</v>
      </c>
      <c r="E1208" t="s">
        <v>28</v>
      </c>
      <c r="F1208" s="10">
        <v>180631</v>
      </c>
      <c r="G1208" s="10">
        <v>175927.21</v>
      </c>
      <c r="H1208">
        <v>3.6030000000000002</v>
      </c>
      <c r="I1208" s="11">
        <v>3.4</v>
      </c>
      <c r="K1208" s="9">
        <f t="shared" si="54"/>
        <v>614145.4</v>
      </c>
      <c r="L1208" s="12">
        <f t="shared" si="55"/>
        <v>-36668.093000000052</v>
      </c>
      <c r="M1208" s="12">
        <f t="shared" si="56"/>
        <v>-35713.223630000051</v>
      </c>
      <c r="N1208" t="s">
        <v>29</v>
      </c>
      <c r="O1208" t="s">
        <v>38</v>
      </c>
      <c r="P1208" t="s">
        <v>12</v>
      </c>
      <c r="Q1208" t="s">
        <v>27</v>
      </c>
      <c r="R1208" t="s">
        <v>28</v>
      </c>
      <c r="S1208">
        <v>1</v>
      </c>
      <c r="T1208">
        <v>0</v>
      </c>
    </row>
    <row r="1209" spans="1:20" x14ac:dyDescent="0.25">
      <c r="A1209">
        <v>28137</v>
      </c>
      <c r="B1209" s="1">
        <v>37153</v>
      </c>
      <c r="C1209" s="1">
        <v>37622</v>
      </c>
      <c r="D1209" t="s">
        <v>27</v>
      </c>
      <c r="E1209" t="s">
        <v>28</v>
      </c>
      <c r="F1209" s="10">
        <v>13956</v>
      </c>
      <c r="G1209" s="10">
        <v>13592.57</v>
      </c>
      <c r="H1209">
        <v>3.6030000000000002</v>
      </c>
      <c r="I1209" s="11">
        <v>3.4</v>
      </c>
      <c r="K1209" s="9">
        <f t="shared" si="54"/>
        <v>47450.400000000001</v>
      </c>
      <c r="L1209" s="12">
        <f t="shared" si="55"/>
        <v>-2833.0680000000038</v>
      </c>
      <c r="M1209" s="12">
        <f t="shared" si="56"/>
        <v>-2759.2917100000041</v>
      </c>
      <c r="N1209" t="s">
        <v>29</v>
      </c>
      <c r="O1209" t="s">
        <v>38</v>
      </c>
      <c r="P1209" t="s">
        <v>12</v>
      </c>
      <c r="Q1209" t="s">
        <v>27</v>
      </c>
      <c r="R1209" t="s">
        <v>28</v>
      </c>
      <c r="S1209">
        <v>1</v>
      </c>
      <c r="T1209">
        <v>0</v>
      </c>
    </row>
    <row r="1210" spans="1:20" x14ac:dyDescent="0.25">
      <c r="A1210">
        <v>28139</v>
      </c>
      <c r="B1210" s="1">
        <v>37153</v>
      </c>
      <c r="C1210" s="1">
        <v>37622</v>
      </c>
      <c r="D1210" t="s">
        <v>27</v>
      </c>
      <c r="E1210" t="s">
        <v>28</v>
      </c>
      <c r="F1210" s="10">
        <v>96706</v>
      </c>
      <c r="G1210" s="10">
        <v>94187.69</v>
      </c>
      <c r="H1210">
        <v>3.6030000000000002</v>
      </c>
      <c r="I1210" s="11">
        <v>3.4</v>
      </c>
      <c r="K1210" s="9">
        <f t="shared" si="54"/>
        <v>328800.39999999997</v>
      </c>
      <c r="L1210" s="12">
        <f t="shared" si="55"/>
        <v>-19631.318000000028</v>
      </c>
      <c r="M1210" s="12">
        <f t="shared" si="56"/>
        <v>-19120.10107000003</v>
      </c>
      <c r="N1210" t="s">
        <v>29</v>
      </c>
      <c r="O1210" t="s">
        <v>38</v>
      </c>
      <c r="P1210" t="s">
        <v>12</v>
      </c>
      <c r="Q1210" t="s">
        <v>27</v>
      </c>
      <c r="R1210" t="s">
        <v>28</v>
      </c>
      <c r="S1210">
        <v>1</v>
      </c>
      <c r="T1210">
        <v>0</v>
      </c>
    </row>
    <row r="1211" spans="1:20" x14ac:dyDescent="0.25">
      <c r="A1211">
        <v>28140</v>
      </c>
      <c r="B1211" s="1">
        <v>37153</v>
      </c>
      <c r="C1211" s="1">
        <v>37622</v>
      </c>
      <c r="D1211" t="s">
        <v>27</v>
      </c>
      <c r="E1211" t="s">
        <v>28</v>
      </c>
      <c r="F1211" s="10">
        <v>94807</v>
      </c>
      <c r="G1211" s="10">
        <v>92338.14</v>
      </c>
      <c r="H1211">
        <v>3.6030000000000002</v>
      </c>
      <c r="I1211" s="11">
        <v>3.4</v>
      </c>
      <c r="K1211" s="9">
        <f t="shared" si="54"/>
        <v>322343.8</v>
      </c>
      <c r="L1211" s="12">
        <f t="shared" si="55"/>
        <v>-19245.821000000029</v>
      </c>
      <c r="M1211" s="12">
        <f t="shared" si="56"/>
        <v>-18744.642420000026</v>
      </c>
      <c r="N1211" t="s">
        <v>29</v>
      </c>
      <c r="O1211" t="s">
        <v>38</v>
      </c>
      <c r="P1211" t="s">
        <v>12</v>
      </c>
      <c r="Q1211" t="s">
        <v>27</v>
      </c>
      <c r="R1211" t="s">
        <v>28</v>
      </c>
      <c r="S1211">
        <v>1</v>
      </c>
      <c r="T1211">
        <v>0</v>
      </c>
    </row>
    <row r="1212" spans="1:20" x14ac:dyDescent="0.25">
      <c r="A1212">
        <v>28142</v>
      </c>
      <c r="B1212" s="1">
        <v>37153</v>
      </c>
      <c r="C1212" s="1">
        <v>37622</v>
      </c>
      <c r="D1212" t="s">
        <v>27</v>
      </c>
      <c r="E1212" t="s">
        <v>28</v>
      </c>
      <c r="F1212" s="10">
        <v>153773</v>
      </c>
      <c r="G1212" s="10">
        <v>149768.62</v>
      </c>
      <c r="H1212">
        <v>3.6030000000000002</v>
      </c>
      <c r="I1212" s="11">
        <v>3.4</v>
      </c>
      <c r="K1212" s="9">
        <f t="shared" si="54"/>
        <v>522828.2</v>
      </c>
      <c r="L1212" s="12">
        <f t="shared" si="55"/>
        <v>-31215.919000000045</v>
      </c>
      <c r="M1212" s="12">
        <f t="shared" si="56"/>
        <v>-30403.029860000042</v>
      </c>
      <c r="N1212" t="s">
        <v>29</v>
      </c>
      <c r="O1212" t="s">
        <v>38</v>
      </c>
      <c r="P1212" t="s">
        <v>12</v>
      </c>
      <c r="Q1212" t="s">
        <v>27</v>
      </c>
      <c r="R1212" t="s">
        <v>28</v>
      </c>
      <c r="S1212">
        <v>1</v>
      </c>
      <c r="T1212">
        <v>0</v>
      </c>
    </row>
    <row r="1213" spans="1:20" x14ac:dyDescent="0.25">
      <c r="A1213">
        <v>28143</v>
      </c>
      <c r="B1213" s="1">
        <v>37153</v>
      </c>
      <c r="C1213" s="1">
        <v>37622</v>
      </c>
      <c r="D1213" t="s">
        <v>27</v>
      </c>
      <c r="E1213" t="s">
        <v>28</v>
      </c>
      <c r="F1213" s="10">
        <v>7797</v>
      </c>
      <c r="G1213" s="10">
        <v>7593.96</v>
      </c>
      <c r="H1213">
        <v>3.6030000000000002</v>
      </c>
      <c r="I1213" s="11">
        <v>3.4</v>
      </c>
      <c r="K1213" s="9">
        <f t="shared" si="54"/>
        <v>26509.8</v>
      </c>
      <c r="L1213" s="12">
        <f t="shared" si="55"/>
        <v>-1582.7910000000022</v>
      </c>
      <c r="M1213" s="12">
        <f t="shared" si="56"/>
        <v>-1541.5738800000022</v>
      </c>
      <c r="N1213" t="s">
        <v>29</v>
      </c>
      <c r="O1213" t="s">
        <v>38</v>
      </c>
      <c r="P1213" t="s">
        <v>12</v>
      </c>
      <c r="Q1213" t="s">
        <v>27</v>
      </c>
      <c r="R1213" t="s">
        <v>28</v>
      </c>
      <c r="S1213">
        <v>1</v>
      </c>
      <c r="T1213">
        <v>0</v>
      </c>
    </row>
    <row r="1214" spans="1:20" x14ac:dyDescent="0.25">
      <c r="A1214">
        <v>28144</v>
      </c>
      <c r="B1214" s="1">
        <v>37153</v>
      </c>
      <c r="C1214" s="1">
        <v>37622</v>
      </c>
      <c r="D1214" t="s">
        <v>27</v>
      </c>
      <c r="E1214" t="s">
        <v>28</v>
      </c>
      <c r="F1214" s="10">
        <v>904</v>
      </c>
      <c r="G1214" s="10">
        <v>880.46</v>
      </c>
      <c r="H1214">
        <v>3.6030000000000002</v>
      </c>
      <c r="I1214" s="11">
        <v>3.4</v>
      </c>
      <c r="K1214" s="9">
        <f t="shared" si="54"/>
        <v>3073.6</v>
      </c>
      <c r="L1214" s="12">
        <f t="shared" si="55"/>
        <v>-183.51200000000026</v>
      </c>
      <c r="M1214" s="12">
        <f t="shared" si="56"/>
        <v>-178.73338000000027</v>
      </c>
      <c r="N1214" t="s">
        <v>29</v>
      </c>
      <c r="O1214" t="s">
        <v>38</v>
      </c>
      <c r="P1214" t="s">
        <v>12</v>
      </c>
      <c r="Q1214" t="s">
        <v>27</v>
      </c>
      <c r="R1214" t="s">
        <v>28</v>
      </c>
      <c r="S1214">
        <v>1</v>
      </c>
      <c r="T1214">
        <v>0</v>
      </c>
    </row>
    <row r="1215" spans="1:20" x14ac:dyDescent="0.25">
      <c r="A1215">
        <v>28303</v>
      </c>
      <c r="B1215" s="1">
        <v>37158</v>
      </c>
      <c r="C1215" s="1">
        <v>37622</v>
      </c>
      <c r="D1215" t="s">
        <v>27</v>
      </c>
      <c r="E1215" t="s">
        <v>28</v>
      </c>
      <c r="F1215" s="10">
        <v>24496</v>
      </c>
      <c r="G1215" s="10">
        <v>23858.1</v>
      </c>
      <c r="H1215">
        <v>3.3250000000000002</v>
      </c>
      <c r="I1215" s="11">
        <v>3.4</v>
      </c>
      <c r="K1215" s="9">
        <f t="shared" si="54"/>
        <v>83286.399999999994</v>
      </c>
      <c r="L1215" s="12">
        <f t="shared" si="55"/>
        <v>1837.1999999999935</v>
      </c>
      <c r="M1215" s="12">
        <f t="shared" si="56"/>
        <v>1789.3574999999935</v>
      </c>
      <c r="N1215" t="s">
        <v>29</v>
      </c>
      <c r="O1215" t="s">
        <v>38</v>
      </c>
      <c r="P1215" t="s">
        <v>12</v>
      </c>
      <c r="Q1215" t="s">
        <v>27</v>
      </c>
      <c r="R1215" t="s">
        <v>28</v>
      </c>
      <c r="S1215">
        <v>1</v>
      </c>
      <c r="T1215">
        <v>0</v>
      </c>
    </row>
    <row r="1216" spans="1:20" x14ac:dyDescent="0.25">
      <c r="A1216">
        <v>25098</v>
      </c>
      <c r="B1216" s="1">
        <v>37049</v>
      </c>
      <c r="C1216" s="1">
        <v>37653</v>
      </c>
      <c r="D1216" t="s">
        <v>36</v>
      </c>
      <c r="E1216" t="s">
        <v>28</v>
      </c>
      <c r="F1216" s="10">
        <v>319308</v>
      </c>
      <c r="G1216" s="10">
        <v>310037.69</v>
      </c>
      <c r="H1216">
        <v>0.26500000000000001</v>
      </c>
      <c r="I1216" s="11">
        <v>0.24</v>
      </c>
      <c r="K1216" s="9">
        <f t="shared" si="54"/>
        <v>76633.919999999998</v>
      </c>
      <c r="L1216" s="12">
        <f t="shared" si="55"/>
        <v>-7982.7000000000071</v>
      </c>
      <c r="M1216" s="12">
        <f t="shared" si="56"/>
        <v>-7750.9422500000073</v>
      </c>
      <c r="N1216" t="s">
        <v>37</v>
      </c>
      <c r="O1216" t="s">
        <v>38</v>
      </c>
      <c r="P1216" t="s">
        <v>27</v>
      </c>
      <c r="Q1216" t="s">
        <v>39</v>
      </c>
      <c r="R1216" t="s">
        <v>28</v>
      </c>
      <c r="S1216">
        <v>1</v>
      </c>
      <c r="T1216">
        <v>0</v>
      </c>
    </row>
    <row r="1217" spans="1:20" x14ac:dyDescent="0.25">
      <c r="A1217">
        <v>25442</v>
      </c>
      <c r="B1217" s="1">
        <v>37071</v>
      </c>
      <c r="C1217" s="1">
        <v>37653</v>
      </c>
      <c r="D1217" t="s">
        <v>36</v>
      </c>
      <c r="E1217" t="s">
        <v>28</v>
      </c>
      <c r="F1217" s="10">
        <v>377467</v>
      </c>
      <c r="G1217" s="10">
        <v>366508.18</v>
      </c>
      <c r="H1217">
        <v>0.26500000000000001</v>
      </c>
      <c r="I1217" s="11">
        <v>0.24</v>
      </c>
      <c r="K1217" s="9">
        <f t="shared" si="54"/>
        <v>90592.08</v>
      </c>
      <c r="L1217" s="12">
        <f t="shared" si="55"/>
        <v>-9436.6750000000084</v>
      </c>
      <c r="M1217" s="12">
        <f t="shared" si="56"/>
        <v>-9162.7045000000071</v>
      </c>
      <c r="N1217" t="s">
        <v>37</v>
      </c>
      <c r="O1217" t="s">
        <v>38</v>
      </c>
      <c r="P1217" t="s">
        <v>27</v>
      </c>
      <c r="Q1217" t="s">
        <v>39</v>
      </c>
      <c r="R1217" t="s">
        <v>28</v>
      </c>
      <c r="S1217">
        <v>1</v>
      </c>
      <c r="T1217">
        <v>0</v>
      </c>
    </row>
    <row r="1218" spans="1:20" x14ac:dyDescent="0.25">
      <c r="A1218">
        <v>20890</v>
      </c>
      <c r="B1218" s="1">
        <v>36836</v>
      </c>
      <c r="C1218" s="1">
        <v>37653</v>
      </c>
      <c r="D1218" t="s">
        <v>42</v>
      </c>
      <c r="E1218" t="s">
        <v>28</v>
      </c>
      <c r="F1218" s="10">
        <v>60</v>
      </c>
      <c r="G1218" s="10">
        <v>58.26</v>
      </c>
      <c r="H1218">
        <v>-2.5000000000000001E-2</v>
      </c>
      <c r="I1218" s="11">
        <v>-0.01</v>
      </c>
      <c r="K1218" s="9">
        <f t="shared" ref="K1218:K1281" si="57">F1218*I1218</f>
        <v>-0.6</v>
      </c>
      <c r="L1218" s="12">
        <f t="shared" ref="L1218:L1281" si="58">(+I1218-H1218)*F1218</f>
        <v>0.9</v>
      </c>
      <c r="M1218" s="12">
        <f t="shared" ref="M1218:M1281" si="59">(+I1218-H1218)*G1218</f>
        <v>0.87390000000000001</v>
      </c>
      <c r="N1218" t="s">
        <v>37</v>
      </c>
      <c r="O1218" t="s">
        <v>38</v>
      </c>
      <c r="P1218" t="s">
        <v>27</v>
      </c>
      <c r="Q1218" t="s">
        <v>43</v>
      </c>
      <c r="R1218" t="s">
        <v>28</v>
      </c>
      <c r="S1218">
        <v>1</v>
      </c>
      <c r="T1218">
        <v>0</v>
      </c>
    </row>
    <row r="1219" spans="1:20" x14ac:dyDescent="0.25">
      <c r="A1219">
        <v>22627</v>
      </c>
      <c r="B1219" s="1">
        <v>36942</v>
      </c>
      <c r="C1219" s="1">
        <v>37653</v>
      </c>
      <c r="D1219" t="s">
        <v>42</v>
      </c>
      <c r="E1219" t="s">
        <v>28</v>
      </c>
      <c r="F1219" s="10">
        <v>120000</v>
      </c>
      <c r="G1219" s="10">
        <v>116516.1</v>
      </c>
      <c r="H1219">
        <v>0</v>
      </c>
      <c r="I1219" s="11">
        <v>-0.01</v>
      </c>
      <c r="K1219" s="9">
        <f t="shared" si="57"/>
        <v>-1200</v>
      </c>
      <c r="L1219" s="12">
        <f t="shared" si="58"/>
        <v>-1200</v>
      </c>
      <c r="M1219" s="12">
        <f t="shared" si="59"/>
        <v>-1165.1610000000001</v>
      </c>
      <c r="N1219" t="s">
        <v>37</v>
      </c>
      <c r="O1219" t="s">
        <v>38</v>
      </c>
      <c r="P1219" t="s">
        <v>27</v>
      </c>
      <c r="Q1219" t="s">
        <v>43</v>
      </c>
      <c r="R1219" t="s">
        <v>28</v>
      </c>
      <c r="S1219">
        <v>1</v>
      </c>
      <c r="T1219">
        <v>0</v>
      </c>
    </row>
    <row r="1220" spans="1:20" x14ac:dyDescent="0.25">
      <c r="A1220">
        <v>22628</v>
      </c>
      <c r="B1220" s="1">
        <v>36942</v>
      </c>
      <c r="C1220" s="1">
        <v>37653</v>
      </c>
      <c r="D1220" t="s">
        <v>42</v>
      </c>
      <c r="E1220" t="s">
        <v>28</v>
      </c>
      <c r="F1220" s="10">
        <v>80000</v>
      </c>
      <c r="G1220" s="10">
        <v>77677.399999999994</v>
      </c>
      <c r="H1220">
        <v>0</v>
      </c>
      <c r="I1220" s="11">
        <v>-0.01</v>
      </c>
      <c r="K1220" s="9">
        <f t="shared" si="57"/>
        <v>-800</v>
      </c>
      <c r="L1220" s="12">
        <f t="shared" si="58"/>
        <v>-800</v>
      </c>
      <c r="M1220" s="12">
        <f t="shared" si="59"/>
        <v>-776.774</v>
      </c>
      <c r="N1220" t="s">
        <v>37</v>
      </c>
      <c r="O1220" t="s">
        <v>38</v>
      </c>
      <c r="P1220" t="s">
        <v>27</v>
      </c>
      <c r="Q1220" t="s">
        <v>43</v>
      </c>
      <c r="R1220" t="s">
        <v>28</v>
      </c>
      <c r="S1220">
        <v>1</v>
      </c>
      <c r="T1220">
        <v>0</v>
      </c>
    </row>
    <row r="1221" spans="1:20" x14ac:dyDescent="0.25">
      <c r="A1221">
        <v>27284</v>
      </c>
      <c r="B1221" s="1">
        <v>37123</v>
      </c>
      <c r="C1221" s="1">
        <v>37653</v>
      </c>
      <c r="D1221" t="s">
        <v>42</v>
      </c>
      <c r="E1221" t="s">
        <v>28</v>
      </c>
      <c r="F1221" s="10">
        <v>718383</v>
      </c>
      <c r="G1221" s="10">
        <v>697526.54</v>
      </c>
      <c r="H1221">
        <v>-1.2500000000000001E-2</v>
      </c>
      <c r="I1221" s="11">
        <v>-0.01</v>
      </c>
      <c r="K1221" s="9">
        <f t="shared" si="57"/>
        <v>-7183.83</v>
      </c>
      <c r="L1221" s="12">
        <f t="shared" si="58"/>
        <v>1795.9575000000004</v>
      </c>
      <c r="M1221" s="12">
        <f t="shared" si="59"/>
        <v>1743.8163500000005</v>
      </c>
      <c r="N1221" t="s">
        <v>37</v>
      </c>
      <c r="O1221" t="s">
        <v>38</v>
      </c>
      <c r="P1221" t="s">
        <v>27</v>
      </c>
      <c r="Q1221" t="s">
        <v>43</v>
      </c>
      <c r="R1221" t="s">
        <v>28</v>
      </c>
      <c r="S1221">
        <v>1</v>
      </c>
      <c r="T1221">
        <v>0</v>
      </c>
    </row>
    <row r="1222" spans="1:20" x14ac:dyDescent="0.25">
      <c r="A1222">
        <v>9941</v>
      </c>
      <c r="B1222" s="1">
        <v>36714</v>
      </c>
      <c r="C1222" s="1">
        <v>37653</v>
      </c>
      <c r="D1222" t="s">
        <v>44</v>
      </c>
      <c r="E1222" t="s">
        <v>28</v>
      </c>
      <c r="F1222" s="10">
        <v>-3584</v>
      </c>
      <c r="G1222" s="10">
        <v>-3479.95</v>
      </c>
      <c r="H1222">
        <v>-4.4999999999999998E-2</v>
      </c>
      <c r="I1222" s="11">
        <v>-0.05</v>
      </c>
      <c r="K1222" s="9">
        <f t="shared" si="57"/>
        <v>179.20000000000002</v>
      </c>
      <c r="L1222" s="12">
        <f t="shared" si="58"/>
        <v>17.920000000000016</v>
      </c>
      <c r="M1222" s="12">
        <f t="shared" si="59"/>
        <v>17.399750000000015</v>
      </c>
      <c r="N1222" t="s">
        <v>37</v>
      </c>
      <c r="O1222" t="s">
        <v>38</v>
      </c>
      <c r="P1222" t="s">
        <v>27</v>
      </c>
      <c r="Q1222" t="s">
        <v>45</v>
      </c>
      <c r="R1222" t="s">
        <v>28</v>
      </c>
      <c r="S1222">
        <v>0</v>
      </c>
      <c r="T1222">
        <v>0</v>
      </c>
    </row>
    <row r="1223" spans="1:20" x14ac:dyDescent="0.25">
      <c r="A1223">
        <v>9952</v>
      </c>
      <c r="B1223" s="1">
        <v>36714</v>
      </c>
      <c r="C1223" s="1">
        <v>37653</v>
      </c>
      <c r="D1223" t="s">
        <v>46</v>
      </c>
      <c r="E1223" t="s">
        <v>28</v>
      </c>
      <c r="F1223" s="10">
        <v>3248</v>
      </c>
      <c r="G1223" s="10">
        <v>3153.7</v>
      </c>
      <c r="H1223">
        <v>0.87</v>
      </c>
      <c r="I1223" s="11">
        <v>1.1000000000000001</v>
      </c>
      <c r="K1223" s="9">
        <f t="shared" si="57"/>
        <v>3572.8</v>
      </c>
      <c r="L1223" s="12">
        <f t="shared" si="58"/>
        <v>747.0400000000003</v>
      </c>
      <c r="M1223" s="12">
        <f t="shared" si="59"/>
        <v>725.35100000000023</v>
      </c>
      <c r="N1223" t="s">
        <v>37</v>
      </c>
      <c r="O1223" t="s">
        <v>38</v>
      </c>
      <c r="P1223" t="s">
        <v>27</v>
      </c>
      <c r="Q1223" t="s">
        <v>47</v>
      </c>
      <c r="R1223" t="s">
        <v>28</v>
      </c>
      <c r="S1223">
        <v>1</v>
      </c>
      <c r="T1223">
        <v>0</v>
      </c>
    </row>
    <row r="1224" spans="1:20" x14ac:dyDescent="0.25">
      <c r="A1224">
        <v>27285</v>
      </c>
      <c r="B1224" s="1">
        <v>37123</v>
      </c>
      <c r="C1224" s="1">
        <v>37653</v>
      </c>
      <c r="D1224" t="s">
        <v>48</v>
      </c>
      <c r="E1224" t="s">
        <v>28</v>
      </c>
      <c r="F1224" s="10">
        <v>239594</v>
      </c>
      <c r="G1224" s="10">
        <v>232637.98</v>
      </c>
      <c r="H1224">
        <v>7.2499999999999995E-2</v>
      </c>
      <c r="I1224" s="11">
        <v>5.5E-2</v>
      </c>
      <c r="K1224" s="9">
        <f t="shared" si="57"/>
        <v>13177.67</v>
      </c>
      <c r="L1224" s="12">
        <f t="shared" si="58"/>
        <v>-4192.8949999999986</v>
      </c>
      <c r="M1224" s="12">
        <f t="shared" si="59"/>
        <v>-4071.1646499999988</v>
      </c>
      <c r="N1224" t="s">
        <v>37</v>
      </c>
      <c r="O1224" t="s">
        <v>38</v>
      </c>
      <c r="P1224" t="s">
        <v>27</v>
      </c>
      <c r="Q1224" t="s">
        <v>49</v>
      </c>
      <c r="R1224" t="s">
        <v>28</v>
      </c>
      <c r="S1224">
        <v>1</v>
      </c>
      <c r="T1224">
        <v>0</v>
      </c>
    </row>
    <row r="1225" spans="1:20" x14ac:dyDescent="0.25">
      <c r="A1225">
        <v>22124</v>
      </c>
      <c r="B1225" s="1">
        <v>36908</v>
      </c>
      <c r="C1225" s="1">
        <v>37653</v>
      </c>
      <c r="D1225" t="s">
        <v>27</v>
      </c>
      <c r="E1225" t="s">
        <v>28</v>
      </c>
      <c r="F1225" s="10">
        <v>-140000</v>
      </c>
      <c r="G1225" s="10">
        <v>-135935.45000000001</v>
      </c>
      <c r="H1225">
        <v>4.665</v>
      </c>
      <c r="I1225" s="11">
        <v>3.3450000000000002</v>
      </c>
      <c r="K1225" s="9">
        <f t="shared" si="57"/>
        <v>-468300</v>
      </c>
      <c r="L1225" s="12">
        <f t="shared" si="58"/>
        <v>184799.99999999997</v>
      </c>
      <c r="M1225" s="12">
        <f t="shared" si="59"/>
        <v>179434.79399999999</v>
      </c>
      <c r="N1225" t="s">
        <v>29</v>
      </c>
      <c r="O1225" t="s">
        <v>38</v>
      </c>
      <c r="P1225" t="s">
        <v>12</v>
      </c>
      <c r="Q1225" t="s">
        <v>27</v>
      </c>
      <c r="R1225" t="s">
        <v>28</v>
      </c>
      <c r="S1225">
        <v>0</v>
      </c>
      <c r="T1225">
        <v>0</v>
      </c>
    </row>
    <row r="1226" spans="1:20" x14ac:dyDescent="0.25">
      <c r="A1226">
        <v>23886</v>
      </c>
      <c r="B1226" s="1">
        <v>36979</v>
      </c>
      <c r="C1226" s="1">
        <v>37653</v>
      </c>
      <c r="D1226" t="s">
        <v>27</v>
      </c>
      <c r="E1226" t="s">
        <v>28</v>
      </c>
      <c r="F1226" s="10">
        <v>-100000</v>
      </c>
      <c r="G1226" s="10">
        <v>-97096.75</v>
      </c>
      <c r="H1226">
        <v>4.2350000000000003</v>
      </c>
      <c r="I1226" s="11">
        <v>3.3450000000000002</v>
      </c>
      <c r="K1226" s="9">
        <f t="shared" si="57"/>
        <v>-334500</v>
      </c>
      <c r="L1226" s="12">
        <f t="shared" si="58"/>
        <v>89000.000000000015</v>
      </c>
      <c r="M1226" s="12">
        <f t="shared" si="59"/>
        <v>86416.107500000013</v>
      </c>
      <c r="N1226" t="s">
        <v>29</v>
      </c>
      <c r="O1226" t="s">
        <v>38</v>
      </c>
      <c r="P1226" t="s">
        <v>12</v>
      </c>
      <c r="Q1226" t="s">
        <v>27</v>
      </c>
      <c r="R1226" t="s">
        <v>28</v>
      </c>
      <c r="S1226">
        <v>0</v>
      </c>
      <c r="T1226">
        <v>0</v>
      </c>
    </row>
    <row r="1227" spans="1:20" x14ac:dyDescent="0.25">
      <c r="A1227">
        <v>24215</v>
      </c>
      <c r="B1227" s="1">
        <v>36999</v>
      </c>
      <c r="C1227" s="1">
        <v>37653</v>
      </c>
      <c r="D1227" t="s">
        <v>27</v>
      </c>
      <c r="E1227" t="s">
        <v>28</v>
      </c>
      <c r="F1227" s="10">
        <v>-73959</v>
      </c>
      <c r="G1227" s="10">
        <v>-71811.78</v>
      </c>
      <c r="H1227">
        <v>4.6559999999999997</v>
      </c>
      <c r="I1227" s="11">
        <v>3.3450000000000002</v>
      </c>
      <c r="K1227" s="9">
        <f t="shared" si="57"/>
        <v>-247392.85500000001</v>
      </c>
      <c r="L1227" s="12">
        <f t="shared" si="58"/>
        <v>96960.248999999967</v>
      </c>
      <c r="M1227" s="12">
        <f t="shared" si="59"/>
        <v>94145.243579999966</v>
      </c>
      <c r="N1227" t="s">
        <v>29</v>
      </c>
      <c r="O1227" t="s">
        <v>38</v>
      </c>
      <c r="P1227" t="s">
        <v>12</v>
      </c>
      <c r="Q1227" t="s">
        <v>27</v>
      </c>
      <c r="R1227" t="s">
        <v>28</v>
      </c>
      <c r="S1227">
        <v>0</v>
      </c>
      <c r="T1227">
        <v>0</v>
      </c>
    </row>
    <row r="1228" spans="1:20" x14ac:dyDescent="0.25">
      <c r="A1228">
        <v>24828</v>
      </c>
      <c r="B1228" s="1">
        <v>37034</v>
      </c>
      <c r="C1228" s="1">
        <v>37653</v>
      </c>
      <c r="D1228" t="s">
        <v>27</v>
      </c>
      <c r="E1228" t="s">
        <v>28</v>
      </c>
      <c r="F1228" s="10">
        <v>-1600000</v>
      </c>
      <c r="G1228" s="10">
        <v>-1553547.98</v>
      </c>
      <c r="H1228">
        <v>4.45</v>
      </c>
      <c r="I1228" s="11">
        <v>3.3450000000000002</v>
      </c>
      <c r="K1228" s="9">
        <f t="shared" si="57"/>
        <v>-5352000</v>
      </c>
      <c r="L1228" s="12">
        <f t="shared" si="58"/>
        <v>1768000</v>
      </c>
      <c r="M1228" s="12">
        <f t="shared" si="59"/>
        <v>1716670.5178999999</v>
      </c>
      <c r="N1228" t="s">
        <v>29</v>
      </c>
      <c r="O1228" t="s">
        <v>38</v>
      </c>
      <c r="P1228" t="s">
        <v>12</v>
      </c>
      <c r="Q1228" t="s">
        <v>27</v>
      </c>
      <c r="R1228" t="s">
        <v>28</v>
      </c>
      <c r="S1228">
        <v>0</v>
      </c>
      <c r="T1228">
        <v>0</v>
      </c>
    </row>
    <row r="1229" spans="1:20" x14ac:dyDescent="0.25">
      <c r="A1229">
        <v>25042</v>
      </c>
      <c r="B1229" s="1">
        <v>37047</v>
      </c>
      <c r="C1229" s="1">
        <v>37653</v>
      </c>
      <c r="D1229" t="s">
        <v>27</v>
      </c>
      <c r="E1229" t="s">
        <v>28</v>
      </c>
      <c r="F1229" s="10">
        <v>-44495</v>
      </c>
      <c r="G1229" s="10">
        <v>-43203.199999999997</v>
      </c>
      <c r="H1229">
        <v>4.6719999999999997</v>
      </c>
      <c r="I1229" s="11">
        <v>3.3450000000000002</v>
      </c>
      <c r="K1229" s="9">
        <f t="shared" si="57"/>
        <v>-148835.77499999999</v>
      </c>
      <c r="L1229" s="12">
        <f t="shared" si="58"/>
        <v>59044.864999999976</v>
      </c>
      <c r="M1229" s="12">
        <f t="shared" si="59"/>
        <v>57330.646399999976</v>
      </c>
      <c r="N1229" t="s">
        <v>29</v>
      </c>
      <c r="O1229" t="s">
        <v>38</v>
      </c>
      <c r="P1229" t="s">
        <v>12</v>
      </c>
      <c r="Q1229" t="s">
        <v>27</v>
      </c>
      <c r="R1229" t="s">
        <v>28</v>
      </c>
      <c r="S1229">
        <v>0</v>
      </c>
      <c r="T1229">
        <v>0</v>
      </c>
    </row>
    <row r="1230" spans="1:20" x14ac:dyDescent="0.25">
      <c r="A1230">
        <v>25044</v>
      </c>
      <c r="B1230" s="1">
        <v>37047</v>
      </c>
      <c r="C1230" s="1">
        <v>37653</v>
      </c>
      <c r="D1230" t="s">
        <v>27</v>
      </c>
      <c r="E1230" t="s">
        <v>28</v>
      </c>
      <c r="F1230" s="10">
        <v>-30000</v>
      </c>
      <c r="G1230" s="10">
        <v>-29129.02</v>
      </c>
      <c r="H1230">
        <v>4.6719999999999997</v>
      </c>
      <c r="I1230" s="11">
        <v>3.3450000000000002</v>
      </c>
      <c r="K1230" s="9">
        <f t="shared" si="57"/>
        <v>-100350</v>
      </c>
      <c r="L1230" s="12">
        <f t="shared" si="58"/>
        <v>39809.999999999985</v>
      </c>
      <c r="M1230" s="12">
        <f t="shared" si="59"/>
        <v>38654.209539999989</v>
      </c>
      <c r="N1230" t="s">
        <v>29</v>
      </c>
      <c r="O1230" t="s">
        <v>38</v>
      </c>
      <c r="P1230" t="s">
        <v>12</v>
      </c>
      <c r="Q1230" t="s">
        <v>27</v>
      </c>
      <c r="R1230" t="s">
        <v>28</v>
      </c>
      <c r="S1230">
        <v>0</v>
      </c>
      <c r="T1230">
        <v>0</v>
      </c>
    </row>
    <row r="1231" spans="1:20" x14ac:dyDescent="0.25">
      <c r="A1231">
        <v>25058</v>
      </c>
      <c r="B1231" s="1">
        <v>37048</v>
      </c>
      <c r="C1231" s="1">
        <v>37653</v>
      </c>
      <c r="D1231" t="s">
        <v>27</v>
      </c>
      <c r="E1231" t="s">
        <v>28</v>
      </c>
      <c r="F1231" s="10">
        <v>-88026</v>
      </c>
      <c r="G1231" s="10">
        <v>-85470.38</v>
      </c>
      <c r="H1231">
        <v>4.7030000000000003</v>
      </c>
      <c r="I1231" s="11">
        <v>3.3450000000000002</v>
      </c>
      <c r="K1231" s="9">
        <f t="shared" si="57"/>
        <v>-294446.97000000003</v>
      </c>
      <c r="L1231" s="12">
        <f t="shared" si="58"/>
        <v>119539.308</v>
      </c>
      <c r="M1231" s="12">
        <f t="shared" si="59"/>
        <v>116068.77604000001</v>
      </c>
      <c r="N1231" t="s">
        <v>29</v>
      </c>
      <c r="O1231" t="s">
        <v>38</v>
      </c>
      <c r="P1231" t="s">
        <v>12</v>
      </c>
      <c r="Q1231" t="s">
        <v>27</v>
      </c>
      <c r="R1231" t="s">
        <v>28</v>
      </c>
      <c r="S1231">
        <v>0</v>
      </c>
      <c r="T1231">
        <v>0</v>
      </c>
    </row>
    <row r="1232" spans="1:20" x14ac:dyDescent="0.25">
      <c r="A1232">
        <v>28125</v>
      </c>
      <c r="B1232" s="1">
        <v>37153</v>
      </c>
      <c r="C1232" s="1">
        <v>37653</v>
      </c>
      <c r="D1232" t="s">
        <v>27</v>
      </c>
      <c r="E1232" t="s">
        <v>28</v>
      </c>
      <c r="F1232" s="10">
        <v>-104275</v>
      </c>
      <c r="G1232" s="10">
        <v>-101247.63</v>
      </c>
      <c r="H1232">
        <v>3.62</v>
      </c>
      <c r="I1232" s="11">
        <v>3.3450000000000002</v>
      </c>
      <c r="K1232" s="9">
        <f t="shared" si="57"/>
        <v>-348799.875</v>
      </c>
      <c r="L1232" s="12">
        <f t="shared" si="58"/>
        <v>28675.624999999989</v>
      </c>
      <c r="M1232" s="12">
        <f t="shared" si="59"/>
        <v>27843.098249999992</v>
      </c>
      <c r="N1232" t="s">
        <v>29</v>
      </c>
      <c r="O1232" t="s">
        <v>38</v>
      </c>
      <c r="P1232" t="s">
        <v>12</v>
      </c>
      <c r="Q1232" t="s">
        <v>27</v>
      </c>
      <c r="R1232" t="s">
        <v>28</v>
      </c>
      <c r="S1232">
        <v>0</v>
      </c>
      <c r="T1232">
        <v>0</v>
      </c>
    </row>
    <row r="1233" spans="1:20" x14ac:dyDescent="0.25">
      <c r="A1233">
        <v>28126</v>
      </c>
      <c r="B1233" s="1">
        <v>37153</v>
      </c>
      <c r="C1233" s="1">
        <v>37653</v>
      </c>
      <c r="D1233" t="s">
        <v>27</v>
      </c>
      <c r="E1233" t="s">
        <v>28</v>
      </c>
      <c r="F1233" s="10">
        <v>-58310</v>
      </c>
      <c r="G1233" s="10">
        <v>-56617.11</v>
      </c>
      <c r="H1233">
        <v>3.62</v>
      </c>
      <c r="I1233" s="11">
        <v>3.3450000000000002</v>
      </c>
      <c r="K1233" s="9">
        <f t="shared" si="57"/>
        <v>-195046.95</v>
      </c>
      <c r="L1233" s="12">
        <f t="shared" si="58"/>
        <v>16035.249999999995</v>
      </c>
      <c r="M1233" s="12">
        <f t="shared" si="59"/>
        <v>15569.705249999995</v>
      </c>
      <c r="N1233" t="s">
        <v>29</v>
      </c>
      <c r="O1233" t="s">
        <v>38</v>
      </c>
      <c r="P1233" t="s">
        <v>12</v>
      </c>
      <c r="Q1233" t="s">
        <v>27</v>
      </c>
      <c r="R1233" t="s">
        <v>28</v>
      </c>
      <c r="S1233">
        <v>0</v>
      </c>
      <c r="T1233">
        <v>0</v>
      </c>
    </row>
    <row r="1234" spans="1:20" x14ac:dyDescent="0.25">
      <c r="A1234">
        <v>28304</v>
      </c>
      <c r="B1234" s="1">
        <v>37158</v>
      </c>
      <c r="C1234" s="1">
        <v>37653</v>
      </c>
      <c r="D1234" t="s">
        <v>27</v>
      </c>
      <c r="E1234" t="s">
        <v>28</v>
      </c>
      <c r="F1234" s="10">
        <v>-39671</v>
      </c>
      <c r="G1234" s="10">
        <v>-38519.25</v>
      </c>
      <c r="H1234">
        <v>3.2280000000000002</v>
      </c>
      <c r="I1234" s="11">
        <v>3.3450000000000002</v>
      </c>
      <c r="K1234" s="9">
        <f t="shared" si="57"/>
        <v>-132699.495</v>
      </c>
      <c r="L1234" s="12">
        <f t="shared" si="58"/>
        <v>-4641.5069999999996</v>
      </c>
      <c r="M1234" s="12">
        <f t="shared" si="59"/>
        <v>-4506.7522499999995</v>
      </c>
      <c r="N1234" t="s">
        <v>29</v>
      </c>
      <c r="O1234" t="s">
        <v>38</v>
      </c>
      <c r="P1234" t="s">
        <v>12</v>
      </c>
      <c r="Q1234" t="s">
        <v>27</v>
      </c>
      <c r="R1234" t="s">
        <v>28</v>
      </c>
      <c r="S1234">
        <v>0</v>
      </c>
      <c r="T1234">
        <v>0</v>
      </c>
    </row>
    <row r="1235" spans="1:20" x14ac:dyDescent="0.25">
      <c r="A1235">
        <v>9918</v>
      </c>
      <c r="B1235" s="1">
        <v>36714</v>
      </c>
      <c r="C1235" s="1">
        <v>37653</v>
      </c>
      <c r="D1235" t="s">
        <v>27</v>
      </c>
      <c r="E1235" t="s">
        <v>28</v>
      </c>
      <c r="F1235" s="10">
        <v>60</v>
      </c>
      <c r="G1235" s="10">
        <v>58.26</v>
      </c>
      <c r="H1235">
        <v>1.8794</v>
      </c>
      <c r="I1235" s="11">
        <v>3.37</v>
      </c>
      <c r="K1235" s="9">
        <f t="shared" si="57"/>
        <v>202.20000000000002</v>
      </c>
      <c r="L1235" s="12">
        <f t="shared" si="58"/>
        <v>89.436000000000007</v>
      </c>
      <c r="M1235" s="12">
        <f t="shared" si="59"/>
        <v>86.842356000000009</v>
      </c>
      <c r="N1235" t="s">
        <v>29</v>
      </c>
      <c r="O1235" t="s">
        <v>38</v>
      </c>
      <c r="P1235" t="s">
        <v>12</v>
      </c>
      <c r="Q1235" t="s">
        <v>27</v>
      </c>
      <c r="R1235" t="s">
        <v>28</v>
      </c>
      <c r="S1235">
        <v>1</v>
      </c>
      <c r="T1235">
        <v>0</v>
      </c>
    </row>
    <row r="1236" spans="1:20" x14ac:dyDescent="0.25">
      <c r="A1236">
        <v>22186</v>
      </c>
      <c r="B1236" s="1">
        <v>36917</v>
      </c>
      <c r="C1236" s="1">
        <v>37653</v>
      </c>
      <c r="D1236" t="s">
        <v>27</v>
      </c>
      <c r="E1236" t="s">
        <v>28</v>
      </c>
      <c r="F1236" s="10">
        <v>37000</v>
      </c>
      <c r="G1236" s="10">
        <v>35925.800000000003</v>
      </c>
      <c r="H1236">
        <v>4.63</v>
      </c>
      <c r="I1236" s="11">
        <v>3.37</v>
      </c>
      <c r="K1236" s="9">
        <f t="shared" si="57"/>
        <v>124690</v>
      </c>
      <c r="L1236" s="12">
        <f t="shared" si="58"/>
        <v>-46619.999999999993</v>
      </c>
      <c r="M1236" s="12">
        <f t="shared" si="59"/>
        <v>-45266.507999999994</v>
      </c>
      <c r="N1236" t="s">
        <v>29</v>
      </c>
      <c r="O1236" t="s">
        <v>38</v>
      </c>
      <c r="P1236" t="s">
        <v>12</v>
      </c>
      <c r="Q1236" t="s">
        <v>27</v>
      </c>
      <c r="R1236" t="s">
        <v>28</v>
      </c>
      <c r="S1236">
        <v>1</v>
      </c>
      <c r="T1236">
        <v>0</v>
      </c>
    </row>
    <row r="1237" spans="1:20" x14ac:dyDescent="0.25">
      <c r="A1237">
        <v>22187</v>
      </c>
      <c r="B1237" s="1">
        <v>36917</v>
      </c>
      <c r="C1237" s="1">
        <v>37653</v>
      </c>
      <c r="D1237" t="s">
        <v>27</v>
      </c>
      <c r="E1237" t="s">
        <v>28</v>
      </c>
      <c r="F1237" s="10">
        <v>20000</v>
      </c>
      <c r="G1237" s="10">
        <v>19419.349999999999</v>
      </c>
      <c r="H1237">
        <v>4.63</v>
      </c>
      <c r="I1237" s="11">
        <v>3.37</v>
      </c>
      <c r="K1237" s="9">
        <f t="shared" si="57"/>
        <v>67400</v>
      </c>
      <c r="L1237" s="12">
        <f t="shared" si="58"/>
        <v>-25199.999999999996</v>
      </c>
      <c r="M1237" s="12">
        <f t="shared" si="59"/>
        <v>-24468.380999999994</v>
      </c>
      <c r="N1237" t="s">
        <v>29</v>
      </c>
      <c r="O1237" t="s">
        <v>38</v>
      </c>
      <c r="P1237" t="s">
        <v>12</v>
      </c>
      <c r="Q1237" t="s">
        <v>27</v>
      </c>
      <c r="R1237" t="s">
        <v>28</v>
      </c>
      <c r="S1237">
        <v>1</v>
      </c>
      <c r="T1237">
        <v>0</v>
      </c>
    </row>
    <row r="1238" spans="1:20" x14ac:dyDescent="0.25">
      <c r="A1238">
        <v>22188</v>
      </c>
      <c r="B1238" s="1">
        <v>36917</v>
      </c>
      <c r="C1238" s="1">
        <v>37653</v>
      </c>
      <c r="D1238" t="s">
        <v>27</v>
      </c>
      <c r="E1238" t="s">
        <v>28</v>
      </c>
      <c r="F1238" s="10">
        <v>3000</v>
      </c>
      <c r="G1238" s="10">
        <v>2912.9</v>
      </c>
      <c r="H1238">
        <v>4.63</v>
      </c>
      <c r="I1238" s="11">
        <v>3.37</v>
      </c>
      <c r="K1238" s="9">
        <f t="shared" si="57"/>
        <v>10110</v>
      </c>
      <c r="L1238" s="12">
        <f t="shared" si="58"/>
        <v>-3779.9999999999995</v>
      </c>
      <c r="M1238" s="12">
        <f t="shared" si="59"/>
        <v>-3670.2539999999995</v>
      </c>
      <c r="N1238" t="s">
        <v>29</v>
      </c>
      <c r="O1238" t="s">
        <v>38</v>
      </c>
      <c r="P1238" t="s">
        <v>12</v>
      </c>
      <c r="Q1238" t="s">
        <v>27</v>
      </c>
      <c r="R1238" t="s">
        <v>28</v>
      </c>
      <c r="S1238">
        <v>1</v>
      </c>
      <c r="T1238">
        <v>0</v>
      </c>
    </row>
    <row r="1239" spans="1:20" x14ac:dyDescent="0.25">
      <c r="A1239">
        <v>22253</v>
      </c>
      <c r="B1239" s="1">
        <v>36917</v>
      </c>
      <c r="C1239" s="1">
        <v>37653</v>
      </c>
      <c r="D1239" t="s">
        <v>27</v>
      </c>
      <c r="E1239" t="s">
        <v>28</v>
      </c>
      <c r="F1239" s="10">
        <v>50000</v>
      </c>
      <c r="G1239" s="10">
        <v>48548.37</v>
      </c>
      <c r="H1239">
        <v>4.49</v>
      </c>
      <c r="I1239" s="11">
        <v>3.37</v>
      </c>
      <c r="K1239" s="9">
        <f t="shared" si="57"/>
        <v>168500</v>
      </c>
      <c r="L1239" s="12">
        <f t="shared" si="58"/>
        <v>-56000.000000000007</v>
      </c>
      <c r="M1239" s="12">
        <f t="shared" si="59"/>
        <v>-54374.174400000011</v>
      </c>
      <c r="N1239" t="s">
        <v>29</v>
      </c>
      <c r="O1239" t="s">
        <v>38</v>
      </c>
      <c r="P1239" t="s">
        <v>12</v>
      </c>
      <c r="Q1239" t="s">
        <v>27</v>
      </c>
      <c r="R1239" t="s">
        <v>28</v>
      </c>
      <c r="S1239">
        <v>1</v>
      </c>
      <c r="T1239">
        <v>0</v>
      </c>
    </row>
    <row r="1240" spans="1:20" x14ac:dyDescent="0.25">
      <c r="A1240">
        <v>22254</v>
      </c>
      <c r="B1240" s="1">
        <v>36917</v>
      </c>
      <c r="C1240" s="1">
        <v>37653</v>
      </c>
      <c r="D1240" t="s">
        <v>27</v>
      </c>
      <c r="E1240" t="s">
        <v>28</v>
      </c>
      <c r="F1240" s="10">
        <v>10000</v>
      </c>
      <c r="G1240" s="10">
        <v>9709.67</v>
      </c>
      <c r="H1240">
        <v>4.49</v>
      </c>
      <c r="I1240" s="11">
        <v>3.37</v>
      </c>
      <c r="K1240" s="9">
        <f t="shared" si="57"/>
        <v>33700</v>
      </c>
      <c r="L1240" s="12">
        <f t="shared" si="58"/>
        <v>-11200.000000000002</v>
      </c>
      <c r="M1240" s="12">
        <f t="shared" si="59"/>
        <v>-10874.830400000001</v>
      </c>
      <c r="N1240" t="s">
        <v>29</v>
      </c>
      <c r="O1240" t="s">
        <v>38</v>
      </c>
      <c r="P1240" t="s">
        <v>12</v>
      </c>
      <c r="Q1240" t="s">
        <v>27</v>
      </c>
      <c r="R1240" t="s">
        <v>28</v>
      </c>
      <c r="S1240">
        <v>1</v>
      </c>
      <c r="T1240">
        <v>0</v>
      </c>
    </row>
    <row r="1241" spans="1:20" x14ac:dyDescent="0.25">
      <c r="A1241">
        <v>22259</v>
      </c>
      <c r="B1241" s="1">
        <v>36917</v>
      </c>
      <c r="C1241" s="1">
        <v>37653</v>
      </c>
      <c r="D1241" t="s">
        <v>27</v>
      </c>
      <c r="E1241" t="s">
        <v>28</v>
      </c>
      <c r="F1241" s="10">
        <v>30000</v>
      </c>
      <c r="G1241" s="10">
        <v>29129.02</v>
      </c>
      <c r="H1241">
        <v>4.625</v>
      </c>
      <c r="I1241" s="11">
        <v>3.37</v>
      </c>
      <c r="K1241" s="9">
        <f t="shared" si="57"/>
        <v>101100</v>
      </c>
      <c r="L1241" s="12">
        <f t="shared" si="58"/>
        <v>-37650</v>
      </c>
      <c r="M1241" s="12">
        <f t="shared" si="59"/>
        <v>-36556.920099999996</v>
      </c>
      <c r="N1241" t="s">
        <v>29</v>
      </c>
      <c r="O1241" t="s">
        <v>38</v>
      </c>
      <c r="P1241" t="s">
        <v>12</v>
      </c>
      <c r="Q1241" t="s">
        <v>27</v>
      </c>
      <c r="R1241" t="s">
        <v>28</v>
      </c>
      <c r="S1241">
        <v>1</v>
      </c>
      <c r="T1241">
        <v>0</v>
      </c>
    </row>
    <row r="1242" spans="1:20" x14ac:dyDescent="0.25">
      <c r="A1242">
        <v>22260</v>
      </c>
      <c r="B1242" s="1">
        <v>36917</v>
      </c>
      <c r="C1242" s="1">
        <v>37653</v>
      </c>
      <c r="D1242" t="s">
        <v>27</v>
      </c>
      <c r="E1242" t="s">
        <v>28</v>
      </c>
      <c r="F1242" s="10">
        <v>50000</v>
      </c>
      <c r="G1242" s="10">
        <v>48548.37</v>
      </c>
      <c r="H1242">
        <v>4.625</v>
      </c>
      <c r="I1242" s="11">
        <v>3.37</v>
      </c>
      <c r="K1242" s="9">
        <f t="shared" si="57"/>
        <v>168500</v>
      </c>
      <c r="L1242" s="12">
        <f t="shared" si="58"/>
        <v>-62749.999999999993</v>
      </c>
      <c r="M1242" s="12">
        <f t="shared" si="59"/>
        <v>-60928.20435</v>
      </c>
      <c r="N1242" t="s">
        <v>29</v>
      </c>
      <c r="O1242" t="s">
        <v>38</v>
      </c>
      <c r="P1242" t="s">
        <v>12</v>
      </c>
      <c r="Q1242" t="s">
        <v>27</v>
      </c>
      <c r="R1242" t="s">
        <v>28</v>
      </c>
      <c r="S1242">
        <v>1</v>
      </c>
      <c r="T1242">
        <v>0</v>
      </c>
    </row>
    <row r="1243" spans="1:20" x14ac:dyDescent="0.25">
      <c r="A1243">
        <v>22261</v>
      </c>
      <c r="B1243" s="1">
        <v>36917</v>
      </c>
      <c r="C1243" s="1">
        <v>37653</v>
      </c>
      <c r="D1243" t="s">
        <v>27</v>
      </c>
      <c r="E1243" t="s">
        <v>28</v>
      </c>
      <c r="F1243" s="10">
        <v>30000</v>
      </c>
      <c r="G1243" s="10">
        <v>29129.02</v>
      </c>
      <c r="H1243">
        <v>4.625</v>
      </c>
      <c r="I1243" s="11">
        <v>3.37</v>
      </c>
      <c r="K1243" s="9">
        <f t="shared" si="57"/>
        <v>101100</v>
      </c>
      <c r="L1243" s="12">
        <f t="shared" si="58"/>
        <v>-37650</v>
      </c>
      <c r="M1243" s="12">
        <f t="shared" si="59"/>
        <v>-36556.920099999996</v>
      </c>
      <c r="N1243" t="s">
        <v>29</v>
      </c>
      <c r="O1243" t="s">
        <v>38</v>
      </c>
      <c r="P1243" t="s">
        <v>12</v>
      </c>
      <c r="Q1243" t="s">
        <v>27</v>
      </c>
      <c r="R1243" t="s">
        <v>28</v>
      </c>
      <c r="S1243">
        <v>1</v>
      </c>
      <c r="T1243">
        <v>0</v>
      </c>
    </row>
    <row r="1244" spans="1:20" x14ac:dyDescent="0.25">
      <c r="A1244">
        <v>22263</v>
      </c>
      <c r="B1244" s="1">
        <v>36917</v>
      </c>
      <c r="C1244" s="1">
        <v>37653</v>
      </c>
      <c r="D1244" t="s">
        <v>27</v>
      </c>
      <c r="E1244" t="s">
        <v>28</v>
      </c>
      <c r="F1244" s="10">
        <v>300000</v>
      </c>
      <c r="G1244" s="10">
        <v>291290.25</v>
      </c>
      <c r="H1244">
        <v>4.6550000000000002</v>
      </c>
      <c r="I1244" s="11">
        <v>3.37</v>
      </c>
      <c r="K1244" s="9">
        <f t="shared" si="57"/>
        <v>1011000</v>
      </c>
      <c r="L1244" s="12">
        <f t="shared" si="58"/>
        <v>-385500.00000000006</v>
      </c>
      <c r="M1244" s="12">
        <f t="shared" si="59"/>
        <v>-374307.97125000006</v>
      </c>
      <c r="N1244" t="s">
        <v>29</v>
      </c>
      <c r="O1244" t="s">
        <v>38</v>
      </c>
      <c r="P1244" t="s">
        <v>12</v>
      </c>
      <c r="Q1244" t="s">
        <v>27</v>
      </c>
      <c r="R1244" t="s">
        <v>28</v>
      </c>
      <c r="S1244">
        <v>1</v>
      </c>
      <c r="T1244">
        <v>0</v>
      </c>
    </row>
    <row r="1245" spans="1:20" x14ac:dyDescent="0.25">
      <c r="A1245">
        <v>22570</v>
      </c>
      <c r="B1245" s="1">
        <v>36938</v>
      </c>
      <c r="C1245" s="1">
        <v>37653</v>
      </c>
      <c r="D1245" t="s">
        <v>27</v>
      </c>
      <c r="E1245" t="s">
        <v>28</v>
      </c>
      <c r="F1245" s="10">
        <v>125000</v>
      </c>
      <c r="G1245" s="10">
        <v>121370.94</v>
      </c>
      <c r="H1245">
        <v>4.4749999999999996</v>
      </c>
      <c r="I1245" s="11">
        <v>3.37</v>
      </c>
      <c r="K1245" s="9">
        <f t="shared" si="57"/>
        <v>421250</v>
      </c>
      <c r="L1245" s="12">
        <f t="shared" si="58"/>
        <v>-138124.99999999994</v>
      </c>
      <c r="M1245" s="12">
        <f t="shared" si="59"/>
        <v>-134114.88869999995</v>
      </c>
      <c r="N1245" t="s">
        <v>29</v>
      </c>
      <c r="O1245" t="s">
        <v>38</v>
      </c>
      <c r="P1245" t="s">
        <v>12</v>
      </c>
      <c r="Q1245" t="s">
        <v>27</v>
      </c>
      <c r="R1245" t="s">
        <v>28</v>
      </c>
      <c r="S1245">
        <v>1</v>
      </c>
      <c r="T1245">
        <v>0</v>
      </c>
    </row>
    <row r="1246" spans="1:20" x14ac:dyDescent="0.25">
      <c r="A1246">
        <v>22571</v>
      </c>
      <c r="B1246" s="1">
        <v>36938</v>
      </c>
      <c r="C1246" s="1">
        <v>37653</v>
      </c>
      <c r="D1246" t="s">
        <v>27</v>
      </c>
      <c r="E1246" t="s">
        <v>28</v>
      </c>
      <c r="F1246" s="10">
        <v>130000</v>
      </c>
      <c r="G1246" s="10">
        <v>126225.77</v>
      </c>
      <c r="H1246">
        <v>4.4749999999999996</v>
      </c>
      <c r="I1246" s="11">
        <v>3.37</v>
      </c>
      <c r="K1246" s="9">
        <f t="shared" si="57"/>
        <v>438100</v>
      </c>
      <c r="L1246" s="12">
        <f t="shared" si="58"/>
        <v>-143649.99999999994</v>
      </c>
      <c r="M1246" s="12">
        <f t="shared" si="59"/>
        <v>-139479.47584999996</v>
      </c>
      <c r="N1246" t="s">
        <v>29</v>
      </c>
      <c r="O1246" t="s">
        <v>38</v>
      </c>
      <c r="P1246" t="s">
        <v>12</v>
      </c>
      <c r="Q1246" t="s">
        <v>27</v>
      </c>
      <c r="R1246" t="s">
        <v>28</v>
      </c>
      <c r="S1246">
        <v>1</v>
      </c>
      <c r="T1246">
        <v>0</v>
      </c>
    </row>
    <row r="1247" spans="1:20" x14ac:dyDescent="0.25">
      <c r="A1247">
        <v>22572</v>
      </c>
      <c r="B1247" s="1">
        <v>36938</v>
      </c>
      <c r="C1247" s="1">
        <v>37653</v>
      </c>
      <c r="D1247" t="s">
        <v>27</v>
      </c>
      <c r="E1247" t="s">
        <v>28</v>
      </c>
      <c r="F1247" s="10">
        <v>40000</v>
      </c>
      <c r="G1247" s="10">
        <v>38838.699999999997</v>
      </c>
      <c r="H1247">
        <v>4.4749999999999996</v>
      </c>
      <c r="I1247" s="11">
        <v>3.37</v>
      </c>
      <c r="K1247" s="9">
        <f t="shared" si="57"/>
        <v>134800</v>
      </c>
      <c r="L1247" s="12">
        <f t="shared" si="58"/>
        <v>-44199.999999999978</v>
      </c>
      <c r="M1247" s="12">
        <f t="shared" si="59"/>
        <v>-42916.763499999979</v>
      </c>
      <c r="N1247" t="s">
        <v>29</v>
      </c>
      <c r="O1247" t="s">
        <v>38</v>
      </c>
      <c r="P1247" t="s">
        <v>12</v>
      </c>
      <c r="Q1247" t="s">
        <v>27</v>
      </c>
      <c r="R1247" t="s">
        <v>28</v>
      </c>
      <c r="S1247">
        <v>1</v>
      </c>
      <c r="T1247">
        <v>0</v>
      </c>
    </row>
    <row r="1248" spans="1:20" x14ac:dyDescent="0.25">
      <c r="A1248">
        <v>22573</v>
      </c>
      <c r="B1248" s="1">
        <v>36938</v>
      </c>
      <c r="C1248" s="1">
        <v>37653</v>
      </c>
      <c r="D1248" t="s">
        <v>27</v>
      </c>
      <c r="E1248" t="s">
        <v>28</v>
      </c>
      <c r="F1248" s="10">
        <v>45000</v>
      </c>
      <c r="G1248" s="10">
        <v>43693.54</v>
      </c>
      <c r="H1248">
        <v>4.4749999999999996</v>
      </c>
      <c r="I1248" s="11">
        <v>3.37</v>
      </c>
      <c r="K1248" s="9">
        <f t="shared" si="57"/>
        <v>151650</v>
      </c>
      <c r="L1248" s="12">
        <f t="shared" si="58"/>
        <v>-49724.999999999978</v>
      </c>
      <c r="M1248" s="12">
        <f t="shared" si="59"/>
        <v>-48281.361699999979</v>
      </c>
      <c r="N1248" t="s">
        <v>29</v>
      </c>
      <c r="O1248" t="s">
        <v>38</v>
      </c>
      <c r="P1248" t="s">
        <v>12</v>
      </c>
      <c r="Q1248" t="s">
        <v>27</v>
      </c>
      <c r="R1248" t="s">
        <v>28</v>
      </c>
      <c r="S1248">
        <v>1</v>
      </c>
      <c r="T1248">
        <v>0</v>
      </c>
    </row>
    <row r="1249" spans="1:20" x14ac:dyDescent="0.25">
      <c r="A1249">
        <v>22644</v>
      </c>
      <c r="B1249" s="1">
        <v>36942</v>
      </c>
      <c r="C1249" s="1">
        <v>37653</v>
      </c>
      <c r="D1249" t="s">
        <v>27</v>
      </c>
      <c r="E1249" t="s">
        <v>28</v>
      </c>
      <c r="F1249" s="10">
        <v>50000</v>
      </c>
      <c r="G1249" s="10">
        <v>48548.37</v>
      </c>
      <c r="H1249">
        <v>4.6100000000000003</v>
      </c>
      <c r="I1249" s="11">
        <v>3.37</v>
      </c>
      <c r="K1249" s="9">
        <f t="shared" si="57"/>
        <v>168500</v>
      </c>
      <c r="L1249" s="12">
        <f t="shared" si="58"/>
        <v>-62000.000000000007</v>
      </c>
      <c r="M1249" s="12">
        <f t="shared" si="59"/>
        <v>-60199.978800000012</v>
      </c>
      <c r="N1249" t="s">
        <v>29</v>
      </c>
      <c r="O1249" t="s">
        <v>38</v>
      </c>
      <c r="P1249" t="s">
        <v>12</v>
      </c>
      <c r="Q1249" t="s">
        <v>27</v>
      </c>
      <c r="R1249" t="s">
        <v>28</v>
      </c>
      <c r="S1249">
        <v>1</v>
      </c>
      <c r="T1249">
        <v>0</v>
      </c>
    </row>
    <row r="1250" spans="1:20" x14ac:dyDescent="0.25">
      <c r="A1250">
        <v>22646</v>
      </c>
      <c r="B1250" s="1">
        <v>36942</v>
      </c>
      <c r="C1250" s="1">
        <v>37653</v>
      </c>
      <c r="D1250" t="s">
        <v>27</v>
      </c>
      <c r="E1250" t="s">
        <v>28</v>
      </c>
      <c r="F1250" s="10">
        <v>120000</v>
      </c>
      <c r="G1250" s="10">
        <v>116516.1</v>
      </c>
      <c r="H1250">
        <v>4.6100000000000003</v>
      </c>
      <c r="I1250" s="11">
        <v>3.37</v>
      </c>
      <c r="K1250" s="9">
        <f t="shared" si="57"/>
        <v>404400</v>
      </c>
      <c r="L1250" s="12">
        <f t="shared" si="58"/>
        <v>-148800.00000000003</v>
      </c>
      <c r="M1250" s="12">
        <f t="shared" si="59"/>
        <v>-144479.96400000004</v>
      </c>
      <c r="N1250" t="s">
        <v>29</v>
      </c>
      <c r="O1250" t="s">
        <v>38</v>
      </c>
      <c r="P1250" t="s">
        <v>12</v>
      </c>
      <c r="Q1250" t="s">
        <v>27</v>
      </c>
      <c r="R1250" t="s">
        <v>28</v>
      </c>
      <c r="S1250">
        <v>1</v>
      </c>
      <c r="T1250">
        <v>0</v>
      </c>
    </row>
    <row r="1251" spans="1:20" x14ac:dyDescent="0.25">
      <c r="A1251">
        <v>23777</v>
      </c>
      <c r="B1251" s="1">
        <v>36969</v>
      </c>
      <c r="C1251" s="1">
        <v>37653</v>
      </c>
      <c r="D1251" t="s">
        <v>27</v>
      </c>
      <c r="E1251" t="s">
        <v>28</v>
      </c>
      <c r="F1251" s="10">
        <v>96056</v>
      </c>
      <c r="G1251" s="10">
        <v>93267.25</v>
      </c>
      <c r="H1251">
        <v>4.6440000000000001</v>
      </c>
      <c r="I1251" s="11">
        <v>3.37</v>
      </c>
      <c r="K1251" s="9">
        <f t="shared" si="57"/>
        <v>323708.72000000003</v>
      </c>
      <c r="L1251" s="12">
        <f t="shared" si="58"/>
        <v>-122375.344</v>
      </c>
      <c r="M1251" s="12">
        <f t="shared" si="59"/>
        <v>-118822.4765</v>
      </c>
      <c r="N1251" t="s">
        <v>29</v>
      </c>
      <c r="O1251" t="s">
        <v>38</v>
      </c>
      <c r="P1251" t="s">
        <v>12</v>
      </c>
      <c r="Q1251" t="s">
        <v>27</v>
      </c>
      <c r="R1251" t="s">
        <v>28</v>
      </c>
      <c r="S1251">
        <v>1</v>
      </c>
      <c r="T1251">
        <v>0</v>
      </c>
    </row>
    <row r="1252" spans="1:20" x14ac:dyDescent="0.25">
      <c r="A1252">
        <v>23778</v>
      </c>
      <c r="B1252" s="1">
        <v>36969</v>
      </c>
      <c r="C1252" s="1">
        <v>37653</v>
      </c>
      <c r="D1252" t="s">
        <v>27</v>
      </c>
      <c r="E1252" t="s">
        <v>28</v>
      </c>
      <c r="F1252" s="10">
        <v>48000</v>
      </c>
      <c r="G1252" s="10">
        <v>46606.44</v>
      </c>
      <c r="H1252">
        <v>4.6440000000000001</v>
      </c>
      <c r="I1252" s="11">
        <v>3.37</v>
      </c>
      <c r="K1252" s="9">
        <f t="shared" si="57"/>
        <v>161760</v>
      </c>
      <c r="L1252" s="12">
        <f t="shared" si="58"/>
        <v>-61152</v>
      </c>
      <c r="M1252" s="12">
        <f t="shared" si="59"/>
        <v>-59376.604560000007</v>
      </c>
      <c r="N1252" t="s">
        <v>29</v>
      </c>
      <c r="O1252" t="s">
        <v>38</v>
      </c>
      <c r="P1252" t="s">
        <v>12</v>
      </c>
      <c r="Q1252" t="s">
        <v>27</v>
      </c>
      <c r="R1252" t="s">
        <v>28</v>
      </c>
      <c r="S1252">
        <v>1</v>
      </c>
      <c r="T1252">
        <v>0</v>
      </c>
    </row>
    <row r="1253" spans="1:20" x14ac:dyDescent="0.25">
      <c r="A1253">
        <v>23779</v>
      </c>
      <c r="B1253" s="1">
        <v>36969</v>
      </c>
      <c r="C1253" s="1">
        <v>37653</v>
      </c>
      <c r="D1253" t="s">
        <v>27</v>
      </c>
      <c r="E1253" t="s">
        <v>28</v>
      </c>
      <c r="F1253" s="10">
        <v>1100</v>
      </c>
      <c r="G1253" s="10">
        <v>1068.06</v>
      </c>
      <c r="H1253">
        <v>4.6440000000000001</v>
      </c>
      <c r="I1253" s="11">
        <v>3.37</v>
      </c>
      <c r="K1253" s="9">
        <f t="shared" si="57"/>
        <v>3707</v>
      </c>
      <c r="L1253" s="12">
        <f t="shared" si="58"/>
        <v>-1401.4</v>
      </c>
      <c r="M1253" s="12">
        <f t="shared" si="59"/>
        <v>-1360.7084399999999</v>
      </c>
      <c r="N1253" t="s">
        <v>29</v>
      </c>
      <c r="O1253" t="s">
        <v>38</v>
      </c>
      <c r="P1253" t="s">
        <v>12</v>
      </c>
      <c r="Q1253" t="s">
        <v>27</v>
      </c>
      <c r="R1253" t="s">
        <v>28</v>
      </c>
      <c r="S1253">
        <v>1</v>
      </c>
      <c r="T1253">
        <v>0</v>
      </c>
    </row>
    <row r="1254" spans="1:20" x14ac:dyDescent="0.25">
      <c r="A1254">
        <v>23783</v>
      </c>
      <c r="B1254" s="1">
        <v>36969</v>
      </c>
      <c r="C1254" s="1">
        <v>37653</v>
      </c>
      <c r="D1254" t="s">
        <v>27</v>
      </c>
      <c r="E1254" t="s">
        <v>28</v>
      </c>
      <c r="F1254" s="10">
        <v>40000</v>
      </c>
      <c r="G1254" s="10">
        <v>38838.699999999997</v>
      </c>
      <c r="H1254">
        <v>4.6440000000000001</v>
      </c>
      <c r="I1254" s="11">
        <v>3.37</v>
      </c>
      <c r="K1254" s="9">
        <f t="shared" si="57"/>
        <v>134800</v>
      </c>
      <c r="L1254" s="12">
        <f t="shared" si="58"/>
        <v>-50960</v>
      </c>
      <c r="M1254" s="12">
        <f t="shared" si="59"/>
        <v>-49480.503799999999</v>
      </c>
      <c r="N1254" t="s">
        <v>29</v>
      </c>
      <c r="O1254" t="s">
        <v>38</v>
      </c>
      <c r="P1254" t="s">
        <v>12</v>
      </c>
      <c r="Q1254" t="s">
        <v>27</v>
      </c>
      <c r="R1254" t="s">
        <v>28</v>
      </c>
      <c r="S1254">
        <v>1</v>
      </c>
      <c r="T1254">
        <v>0</v>
      </c>
    </row>
    <row r="1255" spans="1:20" x14ac:dyDescent="0.25">
      <c r="A1255">
        <v>23789</v>
      </c>
      <c r="B1255" s="1">
        <v>36969</v>
      </c>
      <c r="C1255" s="1">
        <v>37653</v>
      </c>
      <c r="D1255" t="s">
        <v>27</v>
      </c>
      <c r="E1255" t="s">
        <v>28</v>
      </c>
      <c r="F1255" s="10">
        <v>10900</v>
      </c>
      <c r="G1255" s="10">
        <v>10583.55</v>
      </c>
      <c r="H1255">
        <v>4.6440000000000001</v>
      </c>
      <c r="I1255" s="11">
        <v>3.37</v>
      </c>
      <c r="K1255" s="9">
        <f t="shared" si="57"/>
        <v>36733</v>
      </c>
      <c r="L1255" s="12">
        <f t="shared" si="58"/>
        <v>-13886.6</v>
      </c>
      <c r="M1255" s="12">
        <f t="shared" si="59"/>
        <v>-13483.4427</v>
      </c>
      <c r="N1255" t="s">
        <v>29</v>
      </c>
      <c r="O1255" t="s">
        <v>38</v>
      </c>
      <c r="P1255" t="s">
        <v>12</v>
      </c>
      <c r="Q1255" t="s">
        <v>27</v>
      </c>
      <c r="R1255" t="s">
        <v>28</v>
      </c>
      <c r="S1255">
        <v>1</v>
      </c>
      <c r="T1255">
        <v>0</v>
      </c>
    </row>
    <row r="1256" spans="1:20" x14ac:dyDescent="0.25">
      <c r="A1256">
        <v>23799</v>
      </c>
      <c r="B1256" s="1">
        <v>36969</v>
      </c>
      <c r="C1256" s="1">
        <v>37653</v>
      </c>
      <c r="D1256" t="s">
        <v>27</v>
      </c>
      <c r="E1256" t="s">
        <v>28</v>
      </c>
      <c r="F1256" s="10">
        <v>81457</v>
      </c>
      <c r="G1256" s="10">
        <v>79092.100000000006</v>
      </c>
      <c r="H1256">
        <v>4.7279999999999998</v>
      </c>
      <c r="I1256" s="11">
        <v>3.37</v>
      </c>
      <c r="K1256" s="9">
        <f t="shared" si="57"/>
        <v>274510.09000000003</v>
      </c>
      <c r="L1256" s="12">
        <f t="shared" si="58"/>
        <v>-110618.60599999997</v>
      </c>
      <c r="M1256" s="12">
        <f t="shared" si="59"/>
        <v>-107407.07179999998</v>
      </c>
      <c r="N1256" t="s">
        <v>29</v>
      </c>
      <c r="O1256" t="s">
        <v>38</v>
      </c>
      <c r="P1256" t="s">
        <v>12</v>
      </c>
      <c r="Q1256" t="s">
        <v>27</v>
      </c>
      <c r="R1256" t="s">
        <v>28</v>
      </c>
      <c r="S1256">
        <v>1</v>
      </c>
      <c r="T1256">
        <v>0</v>
      </c>
    </row>
    <row r="1257" spans="1:20" x14ac:dyDescent="0.25">
      <c r="A1257">
        <v>23919</v>
      </c>
      <c r="B1257" s="1">
        <v>36980</v>
      </c>
      <c r="C1257" s="1">
        <v>37653</v>
      </c>
      <c r="D1257" t="s">
        <v>27</v>
      </c>
      <c r="E1257" t="s">
        <v>28</v>
      </c>
      <c r="F1257" s="10">
        <v>12683</v>
      </c>
      <c r="G1257" s="10">
        <v>12314.78</v>
      </c>
      <c r="H1257">
        <v>4.694</v>
      </c>
      <c r="I1257" s="11">
        <v>3.37</v>
      </c>
      <c r="K1257" s="9">
        <f t="shared" si="57"/>
        <v>42741.71</v>
      </c>
      <c r="L1257" s="12">
        <f t="shared" si="58"/>
        <v>-16792.291999999998</v>
      </c>
      <c r="M1257" s="12">
        <f t="shared" si="59"/>
        <v>-16304.768719999998</v>
      </c>
      <c r="N1257" t="s">
        <v>29</v>
      </c>
      <c r="O1257" t="s">
        <v>38</v>
      </c>
      <c r="P1257" t="s">
        <v>12</v>
      </c>
      <c r="Q1257" t="s">
        <v>27</v>
      </c>
      <c r="R1257" t="s">
        <v>28</v>
      </c>
      <c r="S1257">
        <v>1</v>
      </c>
      <c r="T1257">
        <v>0</v>
      </c>
    </row>
    <row r="1258" spans="1:20" x14ac:dyDescent="0.25">
      <c r="A1258">
        <v>24140</v>
      </c>
      <c r="B1258" s="1">
        <v>36992</v>
      </c>
      <c r="C1258" s="1">
        <v>37653</v>
      </c>
      <c r="D1258" t="s">
        <v>27</v>
      </c>
      <c r="E1258" t="s">
        <v>28</v>
      </c>
      <c r="F1258" s="10">
        <v>64489</v>
      </c>
      <c r="G1258" s="10">
        <v>62616.72</v>
      </c>
      <c r="H1258">
        <v>4.7370000000000001</v>
      </c>
      <c r="I1258" s="11">
        <v>3.37</v>
      </c>
      <c r="K1258" s="9">
        <f t="shared" si="57"/>
        <v>217327.93</v>
      </c>
      <c r="L1258" s="12">
        <f t="shared" si="58"/>
        <v>-88156.463000000003</v>
      </c>
      <c r="M1258" s="12">
        <f t="shared" si="59"/>
        <v>-85597.056240000005</v>
      </c>
      <c r="N1258" t="s">
        <v>29</v>
      </c>
      <c r="O1258" t="s">
        <v>38</v>
      </c>
      <c r="P1258" t="s">
        <v>12</v>
      </c>
      <c r="Q1258" t="s">
        <v>27</v>
      </c>
      <c r="R1258" t="s">
        <v>28</v>
      </c>
      <c r="S1258">
        <v>1</v>
      </c>
      <c r="T1258">
        <v>0</v>
      </c>
    </row>
    <row r="1259" spans="1:20" x14ac:dyDescent="0.25">
      <c r="A1259">
        <v>24193</v>
      </c>
      <c r="B1259" s="1">
        <v>36998</v>
      </c>
      <c r="C1259" s="1">
        <v>37653</v>
      </c>
      <c r="D1259" t="s">
        <v>27</v>
      </c>
      <c r="E1259" t="s">
        <v>28</v>
      </c>
      <c r="F1259" s="10">
        <v>88015</v>
      </c>
      <c r="G1259" s="10">
        <v>85459.7</v>
      </c>
      <c r="H1259">
        <v>4.835</v>
      </c>
      <c r="I1259" s="11">
        <v>3.37</v>
      </c>
      <c r="K1259" s="9">
        <f t="shared" si="57"/>
        <v>296610.55</v>
      </c>
      <c r="L1259" s="12">
        <f t="shared" si="58"/>
        <v>-128941.97499999999</v>
      </c>
      <c r="M1259" s="12">
        <f t="shared" si="59"/>
        <v>-125198.46049999999</v>
      </c>
      <c r="N1259" t="s">
        <v>29</v>
      </c>
      <c r="O1259" t="s">
        <v>38</v>
      </c>
      <c r="P1259" t="s">
        <v>12</v>
      </c>
      <c r="Q1259" t="s">
        <v>27</v>
      </c>
      <c r="R1259" t="s">
        <v>28</v>
      </c>
      <c r="S1259">
        <v>1</v>
      </c>
      <c r="T1259">
        <v>0</v>
      </c>
    </row>
    <row r="1260" spans="1:20" x14ac:dyDescent="0.25">
      <c r="A1260">
        <v>24224</v>
      </c>
      <c r="B1260" s="1">
        <v>36999</v>
      </c>
      <c r="C1260" s="1">
        <v>37653</v>
      </c>
      <c r="D1260" t="s">
        <v>27</v>
      </c>
      <c r="E1260" t="s">
        <v>28</v>
      </c>
      <c r="F1260" s="10">
        <v>82738</v>
      </c>
      <c r="G1260" s="10">
        <v>80335.91</v>
      </c>
      <c r="H1260">
        <v>4.7149999999999999</v>
      </c>
      <c r="I1260" s="11">
        <v>3.37</v>
      </c>
      <c r="K1260" s="9">
        <f t="shared" si="57"/>
        <v>278827.06</v>
      </c>
      <c r="L1260" s="12">
        <f t="shared" si="58"/>
        <v>-111282.60999999999</v>
      </c>
      <c r="M1260" s="12">
        <f t="shared" si="59"/>
        <v>-108051.79894999998</v>
      </c>
      <c r="N1260" t="s">
        <v>29</v>
      </c>
      <c r="O1260" t="s">
        <v>38</v>
      </c>
      <c r="P1260" t="s">
        <v>12</v>
      </c>
      <c r="Q1260" t="s">
        <v>27</v>
      </c>
      <c r="R1260" t="s">
        <v>28</v>
      </c>
      <c r="S1260">
        <v>1</v>
      </c>
      <c r="T1260">
        <v>0</v>
      </c>
    </row>
    <row r="1261" spans="1:20" x14ac:dyDescent="0.25">
      <c r="A1261">
        <v>24448</v>
      </c>
      <c r="B1261" s="1">
        <v>37007</v>
      </c>
      <c r="C1261" s="1">
        <v>37653</v>
      </c>
      <c r="D1261" t="s">
        <v>27</v>
      </c>
      <c r="E1261" t="s">
        <v>28</v>
      </c>
      <c r="F1261" s="10">
        <v>90000</v>
      </c>
      <c r="G1261" s="10">
        <v>87387.07</v>
      </c>
      <c r="H1261">
        <v>4.7370000000000001</v>
      </c>
      <c r="I1261" s="11">
        <v>3.37</v>
      </c>
      <c r="K1261" s="9">
        <f t="shared" si="57"/>
        <v>303300</v>
      </c>
      <c r="L1261" s="12">
        <f t="shared" si="58"/>
        <v>-123030</v>
      </c>
      <c r="M1261" s="12">
        <f t="shared" si="59"/>
        <v>-119458.12469000001</v>
      </c>
      <c r="N1261" t="s">
        <v>29</v>
      </c>
      <c r="O1261" t="s">
        <v>38</v>
      </c>
      <c r="P1261" t="s">
        <v>12</v>
      </c>
      <c r="Q1261" t="s">
        <v>27</v>
      </c>
      <c r="R1261" t="s">
        <v>28</v>
      </c>
      <c r="S1261">
        <v>1</v>
      </c>
      <c r="T1261">
        <v>0</v>
      </c>
    </row>
    <row r="1262" spans="1:20" x14ac:dyDescent="0.25">
      <c r="A1262">
        <v>24454</v>
      </c>
      <c r="B1262" s="1">
        <v>37007</v>
      </c>
      <c r="C1262" s="1">
        <v>37653</v>
      </c>
      <c r="D1262" t="s">
        <v>27</v>
      </c>
      <c r="E1262" t="s">
        <v>28</v>
      </c>
      <c r="F1262" s="10">
        <v>515</v>
      </c>
      <c r="G1262" s="10">
        <v>500.05</v>
      </c>
      <c r="H1262">
        <v>4.7030000000000003</v>
      </c>
      <c r="I1262" s="11">
        <v>3.37</v>
      </c>
      <c r="K1262" s="9">
        <f t="shared" si="57"/>
        <v>1735.55</v>
      </c>
      <c r="L1262" s="12">
        <f t="shared" si="58"/>
        <v>-686.49500000000012</v>
      </c>
      <c r="M1262" s="12">
        <f t="shared" si="59"/>
        <v>-666.5666500000001</v>
      </c>
      <c r="N1262" t="s">
        <v>29</v>
      </c>
      <c r="O1262" t="s">
        <v>38</v>
      </c>
      <c r="P1262" t="s">
        <v>12</v>
      </c>
      <c r="Q1262" t="s">
        <v>27</v>
      </c>
      <c r="R1262" t="s">
        <v>28</v>
      </c>
      <c r="S1262">
        <v>1</v>
      </c>
      <c r="T1262">
        <v>0</v>
      </c>
    </row>
    <row r="1263" spans="1:20" x14ac:dyDescent="0.25">
      <c r="A1263">
        <v>24533</v>
      </c>
      <c r="B1263" s="1">
        <v>37018</v>
      </c>
      <c r="C1263" s="1">
        <v>37653</v>
      </c>
      <c r="D1263" t="s">
        <v>27</v>
      </c>
      <c r="E1263" t="s">
        <v>28</v>
      </c>
      <c r="F1263" s="10">
        <v>100000</v>
      </c>
      <c r="G1263" s="10">
        <v>97096.75</v>
      </c>
      <c r="H1263">
        <v>4.32</v>
      </c>
      <c r="I1263" s="11">
        <v>3.37</v>
      </c>
      <c r="K1263" s="9">
        <f t="shared" si="57"/>
        <v>337000</v>
      </c>
      <c r="L1263" s="12">
        <f t="shared" si="58"/>
        <v>-95000.000000000015</v>
      </c>
      <c r="M1263" s="12">
        <f t="shared" si="59"/>
        <v>-92241.91250000002</v>
      </c>
      <c r="N1263" t="s">
        <v>29</v>
      </c>
      <c r="O1263" t="s">
        <v>38</v>
      </c>
      <c r="P1263" t="s">
        <v>12</v>
      </c>
      <c r="Q1263" t="s">
        <v>27</v>
      </c>
      <c r="R1263" t="s">
        <v>28</v>
      </c>
      <c r="S1263">
        <v>1</v>
      </c>
      <c r="T1263">
        <v>0</v>
      </c>
    </row>
    <row r="1264" spans="1:20" x14ac:dyDescent="0.25">
      <c r="A1264">
        <v>24748</v>
      </c>
      <c r="B1264" s="1">
        <v>37028</v>
      </c>
      <c r="C1264" s="1">
        <v>37653</v>
      </c>
      <c r="D1264" t="s">
        <v>27</v>
      </c>
      <c r="E1264" t="s">
        <v>28</v>
      </c>
      <c r="F1264" s="10">
        <v>146837</v>
      </c>
      <c r="G1264" s="10">
        <v>142573.95000000001</v>
      </c>
      <c r="H1264">
        <v>4.5010000000000003</v>
      </c>
      <c r="I1264" s="11">
        <v>3.37</v>
      </c>
      <c r="K1264" s="9">
        <f t="shared" si="57"/>
        <v>494840.69</v>
      </c>
      <c r="L1264" s="12">
        <f t="shared" si="58"/>
        <v>-166072.64700000003</v>
      </c>
      <c r="M1264" s="12">
        <f t="shared" si="59"/>
        <v>-161251.13745000004</v>
      </c>
      <c r="N1264" t="s">
        <v>29</v>
      </c>
      <c r="O1264" t="s">
        <v>38</v>
      </c>
      <c r="P1264" t="s">
        <v>12</v>
      </c>
      <c r="Q1264" t="s">
        <v>27</v>
      </c>
      <c r="R1264" t="s">
        <v>28</v>
      </c>
      <c r="S1264">
        <v>1</v>
      </c>
      <c r="T1264">
        <v>0</v>
      </c>
    </row>
    <row r="1265" spans="1:20" x14ac:dyDescent="0.25">
      <c r="A1265">
        <v>24869</v>
      </c>
      <c r="B1265" s="1">
        <v>37035</v>
      </c>
      <c r="C1265" s="1">
        <v>37653</v>
      </c>
      <c r="D1265" t="s">
        <v>27</v>
      </c>
      <c r="E1265" t="s">
        <v>28</v>
      </c>
      <c r="F1265" s="10">
        <v>45000</v>
      </c>
      <c r="G1265" s="10">
        <v>43693.54</v>
      </c>
      <c r="H1265">
        <v>4.5137999999999998</v>
      </c>
      <c r="I1265" s="11">
        <v>3.37</v>
      </c>
      <c r="K1265" s="9">
        <f t="shared" si="57"/>
        <v>151650</v>
      </c>
      <c r="L1265" s="12">
        <f t="shared" si="58"/>
        <v>-51470.999999999985</v>
      </c>
      <c r="M1265" s="12">
        <f t="shared" si="59"/>
        <v>-49976.671051999991</v>
      </c>
      <c r="N1265" t="s">
        <v>29</v>
      </c>
      <c r="O1265" t="s">
        <v>38</v>
      </c>
      <c r="P1265" t="s">
        <v>12</v>
      </c>
      <c r="Q1265" t="s">
        <v>27</v>
      </c>
      <c r="R1265" t="s">
        <v>28</v>
      </c>
      <c r="S1265">
        <v>1</v>
      </c>
      <c r="T1265">
        <v>0</v>
      </c>
    </row>
    <row r="1266" spans="1:20" x14ac:dyDescent="0.25">
      <c r="A1266">
        <v>24870</v>
      </c>
      <c r="B1266" s="1">
        <v>37035</v>
      </c>
      <c r="C1266" s="1">
        <v>37653</v>
      </c>
      <c r="D1266" t="s">
        <v>27</v>
      </c>
      <c r="E1266" t="s">
        <v>28</v>
      </c>
      <c r="F1266" s="10">
        <v>83500</v>
      </c>
      <c r="G1266" s="10">
        <v>81075.789999999994</v>
      </c>
      <c r="H1266">
        <v>4.5137999999999998</v>
      </c>
      <c r="I1266" s="11">
        <v>3.37</v>
      </c>
      <c r="K1266" s="9">
        <f t="shared" si="57"/>
        <v>281395</v>
      </c>
      <c r="L1266" s="12">
        <f t="shared" si="58"/>
        <v>-95507.299999999974</v>
      </c>
      <c r="M1266" s="12">
        <f t="shared" si="59"/>
        <v>-92734.488601999969</v>
      </c>
      <c r="N1266" t="s">
        <v>29</v>
      </c>
      <c r="O1266" t="s">
        <v>38</v>
      </c>
      <c r="P1266" t="s">
        <v>12</v>
      </c>
      <c r="Q1266" t="s">
        <v>27</v>
      </c>
      <c r="R1266" t="s">
        <v>28</v>
      </c>
      <c r="S1266">
        <v>1</v>
      </c>
      <c r="T1266">
        <v>0</v>
      </c>
    </row>
    <row r="1267" spans="1:20" x14ac:dyDescent="0.25">
      <c r="A1267">
        <v>25038</v>
      </c>
      <c r="B1267" s="1">
        <v>37046</v>
      </c>
      <c r="C1267" s="1">
        <v>37653</v>
      </c>
      <c r="D1267" t="s">
        <v>27</v>
      </c>
      <c r="E1267" t="s">
        <v>28</v>
      </c>
      <c r="F1267" s="10">
        <v>37887</v>
      </c>
      <c r="G1267" s="10">
        <v>36787.050000000003</v>
      </c>
      <c r="H1267">
        <v>4.2290000000000001</v>
      </c>
      <c r="I1267" s="11">
        <v>3.37</v>
      </c>
      <c r="K1267" s="9">
        <f t="shared" si="57"/>
        <v>127679.19</v>
      </c>
      <c r="L1267" s="12">
        <f t="shared" si="58"/>
        <v>-32544.933000000001</v>
      </c>
      <c r="M1267" s="12">
        <f t="shared" si="59"/>
        <v>-31600.075950000002</v>
      </c>
      <c r="N1267" t="s">
        <v>29</v>
      </c>
      <c r="O1267" t="s">
        <v>38</v>
      </c>
      <c r="P1267" t="s">
        <v>12</v>
      </c>
      <c r="Q1267" t="s">
        <v>27</v>
      </c>
      <c r="R1267" t="s">
        <v>28</v>
      </c>
      <c r="S1267">
        <v>1</v>
      </c>
      <c r="T1267">
        <v>0</v>
      </c>
    </row>
    <row r="1268" spans="1:20" x14ac:dyDescent="0.25">
      <c r="A1268">
        <v>25059</v>
      </c>
      <c r="B1268" s="1">
        <v>37048</v>
      </c>
      <c r="C1268" s="1">
        <v>37653</v>
      </c>
      <c r="D1268" t="s">
        <v>27</v>
      </c>
      <c r="E1268" t="s">
        <v>28</v>
      </c>
      <c r="F1268" s="10">
        <v>115072</v>
      </c>
      <c r="G1268" s="10">
        <v>111731.17</v>
      </c>
      <c r="H1268">
        <v>4.4619999999999997</v>
      </c>
      <c r="I1268" s="11">
        <v>3.37</v>
      </c>
      <c r="K1268" s="9">
        <f t="shared" si="57"/>
        <v>387792.64000000001</v>
      </c>
      <c r="L1268" s="12">
        <f t="shared" si="58"/>
        <v>-125658.62399999995</v>
      </c>
      <c r="M1268" s="12">
        <f t="shared" si="59"/>
        <v>-122010.43763999996</v>
      </c>
      <c r="N1268" t="s">
        <v>29</v>
      </c>
      <c r="O1268" t="s">
        <v>38</v>
      </c>
      <c r="P1268" t="s">
        <v>12</v>
      </c>
      <c r="Q1268" t="s">
        <v>27</v>
      </c>
      <c r="R1268" t="s">
        <v>28</v>
      </c>
      <c r="S1268">
        <v>1</v>
      </c>
      <c r="T1268">
        <v>0</v>
      </c>
    </row>
    <row r="1269" spans="1:20" x14ac:dyDescent="0.25">
      <c r="A1269">
        <v>25070</v>
      </c>
      <c r="B1269" s="1">
        <v>37048</v>
      </c>
      <c r="C1269" s="1">
        <v>37653</v>
      </c>
      <c r="D1269" t="s">
        <v>27</v>
      </c>
      <c r="E1269" t="s">
        <v>28</v>
      </c>
      <c r="F1269" s="10">
        <v>32597</v>
      </c>
      <c r="G1269" s="10">
        <v>31650.63</v>
      </c>
      <c r="H1269">
        <v>4.0549999999999997</v>
      </c>
      <c r="I1269" s="11">
        <v>3.37</v>
      </c>
      <c r="K1269" s="9">
        <f t="shared" si="57"/>
        <v>109851.89</v>
      </c>
      <c r="L1269" s="12">
        <f t="shared" si="58"/>
        <v>-22328.944999999989</v>
      </c>
      <c r="M1269" s="12">
        <f t="shared" si="59"/>
        <v>-21680.681549999987</v>
      </c>
      <c r="N1269" t="s">
        <v>29</v>
      </c>
      <c r="O1269" t="s">
        <v>38</v>
      </c>
      <c r="P1269" t="s">
        <v>12</v>
      </c>
      <c r="Q1269" t="s">
        <v>27</v>
      </c>
      <c r="R1269" t="s">
        <v>28</v>
      </c>
      <c r="S1269">
        <v>1</v>
      </c>
      <c r="T1269">
        <v>0</v>
      </c>
    </row>
    <row r="1270" spans="1:20" x14ac:dyDescent="0.25">
      <c r="A1270">
        <v>25071</v>
      </c>
      <c r="B1270" s="1">
        <v>37048</v>
      </c>
      <c r="C1270" s="1">
        <v>37653</v>
      </c>
      <c r="D1270" t="s">
        <v>27</v>
      </c>
      <c r="E1270" t="s">
        <v>28</v>
      </c>
      <c r="F1270" s="10">
        <v>22276</v>
      </c>
      <c r="G1270" s="10">
        <v>21629.27</v>
      </c>
      <c r="H1270">
        <v>4.7300000000000004</v>
      </c>
      <c r="I1270" s="11">
        <v>3.37</v>
      </c>
      <c r="K1270" s="9">
        <f t="shared" si="57"/>
        <v>75070.12</v>
      </c>
      <c r="L1270" s="12">
        <f t="shared" si="58"/>
        <v>-30295.360000000008</v>
      </c>
      <c r="M1270" s="12">
        <f t="shared" si="59"/>
        <v>-29415.807200000007</v>
      </c>
      <c r="N1270" t="s">
        <v>29</v>
      </c>
      <c r="O1270" t="s">
        <v>38</v>
      </c>
      <c r="P1270" t="s">
        <v>12</v>
      </c>
      <c r="Q1270" t="s">
        <v>27</v>
      </c>
      <c r="R1270" t="s">
        <v>28</v>
      </c>
      <c r="S1270">
        <v>1</v>
      </c>
      <c r="T1270">
        <v>0</v>
      </c>
    </row>
    <row r="1271" spans="1:20" x14ac:dyDescent="0.25">
      <c r="A1271">
        <v>25181</v>
      </c>
      <c r="B1271" s="1">
        <v>37055</v>
      </c>
      <c r="C1271" s="1">
        <v>37653</v>
      </c>
      <c r="D1271" t="s">
        <v>27</v>
      </c>
      <c r="E1271" t="s">
        <v>28</v>
      </c>
      <c r="F1271" s="10">
        <v>56353</v>
      </c>
      <c r="G1271" s="10">
        <v>54716.93</v>
      </c>
      <c r="H1271">
        <v>4.3739999999999997</v>
      </c>
      <c r="I1271" s="11">
        <v>3.37</v>
      </c>
      <c r="K1271" s="9">
        <f t="shared" si="57"/>
        <v>189909.61000000002</v>
      </c>
      <c r="L1271" s="12">
        <f t="shared" si="58"/>
        <v>-56578.411999999975</v>
      </c>
      <c r="M1271" s="12">
        <f t="shared" si="59"/>
        <v>-54935.797719999973</v>
      </c>
      <c r="N1271" t="s">
        <v>29</v>
      </c>
      <c r="O1271" t="s">
        <v>38</v>
      </c>
      <c r="P1271" t="s">
        <v>12</v>
      </c>
      <c r="Q1271" t="s">
        <v>27</v>
      </c>
      <c r="R1271" t="s">
        <v>28</v>
      </c>
      <c r="S1271">
        <v>1</v>
      </c>
      <c r="T1271">
        <v>0</v>
      </c>
    </row>
    <row r="1272" spans="1:20" x14ac:dyDescent="0.25">
      <c r="A1272">
        <v>25182</v>
      </c>
      <c r="B1272" s="1">
        <v>37055</v>
      </c>
      <c r="C1272" s="1">
        <v>37653</v>
      </c>
      <c r="D1272" t="s">
        <v>27</v>
      </c>
      <c r="E1272" t="s">
        <v>28</v>
      </c>
      <c r="F1272" s="10">
        <v>85003</v>
      </c>
      <c r="G1272" s="10">
        <v>82535.149999999994</v>
      </c>
      <c r="H1272">
        <v>4.3739999999999997</v>
      </c>
      <c r="I1272" s="11">
        <v>3.37</v>
      </c>
      <c r="K1272" s="9">
        <f t="shared" si="57"/>
        <v>286460.11</v>
      </c>
      <c r="L1272" s="12">
        <f t="shared" si="58"/>
        <v>-85343.011999999959</v>
      </c>
      <c r="M1272" s="12">
        <f t="shared" si="59"/>
        <v>-82865.290599999964</v>
      </c>
      <c r="N1272" t="s">
        <v>29</v>
      </c>
      <c r="O1272" t="s">
        <v>38</v>
      </c>
      <c r="P1272" t="s">
        <v>12</v>
      </c>
      <c r="Q1272" t="s">
        <v>27</v>
      </c>
      <c r="R1272" t="s">
        <v>28</v>
      </c>
      <c r="S1272">
        <v>1</v>
      </c>
      <c r="T1272">
        <v>0</v>
      </c>
    </row>
    <row r="1273" spans="1:20" x14ac:dyDescent="0.25">
      <c r="A1273">
        <v>26646</v>
      </c>
      <c r="B1273" s="1">
        <v>37081</v>
      </c>
      <c r="C1273" s="1">
        <v>37653</v>
      </c>
      <c r="D1273" t="s">
        <v>27</v>
      </c>
      <c r="E1273" t="s">
        <v>28</v>
      </c>
      <c r="F1273" s="10">
        <v>40724</v>
      </c>
      <c r="G1273" s="10">
        <v>39541.68</v>
      </c>
      <c r="H1273">
        <v>4.0720000000000001</v>
      </c>
      <c r="I1273" s="11">
        <v>3.37</v>
      </c>
      <c r="K1273" s="9">
        <f t="shared" si="57"/>
        <v>137239.88</v>
      </c>
      <c r="L1273" s="12">
        <f t="shared" si="58"/>
        <v>-28588.248</v>
      </c>
      <c r="M1273" s="12">
        <f t="shared" si="59"/>
        <v>-27758.25936</v>
      </c>
      <c r="N1273" t="s">
        <v>29</v>
      </c>
      <c r="O1273" t="s">
        <v>38</v>
      </c>
      <c r="P1273" t="s">
        <v>12</v>
      </c>
      <c r="Q1273" t="s">
        <v>27</v>
      </c>
      <c r="R1273" t="s">
        <v>28</v>
      </c>
      <c r="S1273">
        <v>1</v>
      </c>
      <c r="T1273">
        <v>0</v>
      </c>
    </row>
    <row r="1274" spans="1:20" x14ac:dyDescent="0.25">
      <c r="A1274">
        <v>26851</v>
      </c>
      <c r="B1274" s="1">
        <v>37099</v>
      </c>
      <c r="C1274" s="1">
        <v>37653</v>
      </c>
      <c r="D1274" t="s">
        <v>27</v>
      </c>
      <c r="E1274" t="s">
        <v>28</v>
      </c>
      <c r="F1274" s="10">
        <v>189586</v>
      </c>
      <c r="G1274" s="10">
        <v>184081.84</v>
      </c>
      <c r="H1274">
        <v>3.903</v>
      </c>
      <c r="I1274" s="11">
        <v>3.37</v>
      </c>
      <c r="K1274" s="9">
        <f t="shared" si="57"/>
        <v>638904.82000000007</v>
      </c>
      <c r="L1274" s="12">
        <f t="shared" si="58"/>
        <v>-101049.33799999999</v>
      </c>
      <c r="M1274" s="12">
        <f t="shared" si="59"/>
        <v>-98115.620719999977</v>
      </c>
      <c r="N1274" t="s">
        <v>29</v>
      </c>
      <c r="O1274" t="s">
        <v>38</v>
      </c>
      <c r="P1274" t="s">
        <v>12</v>
      </c>
      <c r="Q1274" t="s">
        <v>27</v>
      </c>
      <c r="R1274" t="s">
        <v>28</v>
      </c>
      <c r="S1274">
        <v>1</v>
      </c>
      <c r="T1274">
        <v>0</v>
      </c>
    </row>
    <row r="1275" spans="1:20" x14ac:dyDescent="0.25">
      <c r="A1275">
        <v>27044</v>
      </c>
      <c r="B1275" s="1">
        <v>37109</v>
      </c>
      <c r="C1275" s="1">
        <v>37653</v>
      </c>
      <c r="D1275" t="s">
        <v>27</v>
      </c>
      <c r="E1275" t="s">
        <v>28</v>
      </c>
      <c r="F1275" s="10">
        <v>152833</v>
      </c>
      <c r="G1275" s="10">
        <v>148395.87</v>
      </c>
      <c r="H1275">
        <v>3.847</v>
      </c>
      <c r="I1275" s="11">
        <v>3.37</v>
      </c>
      <c r="K1275" s="9">
        <f t="shared" si="57"/>
        <v>515047.21</v>
      </c>
      <c r="L1275" s="12">
        <f t="shared" si="58"/>
        <v>-72901.340999999986</v>
      </c>
      <c r="M1275" s="12">
        <f t="shared" si="59"/>
        <v>-70784.829989999984</v>
      </c>
      <c r="N1275" t="s">
        <v>29</v>
      </c>
      <c r="O1275" t="s">
        <v>38</v>
      </c>
      <c r="P1275" t="s">
        <v>12</v>
      </c>
      <c r="Q1275" t="s">
        <v>27</v>
      </c>
      <c r="R1275" t="s">
        <v>28</v>
      </c>
      <c r="S1275">
        <v>1</v>
      </c>
      <c r="T1275">
        <v>0</v>
      </c>
    </row>
    <row r="1276" spans="1:20" x14ac:dyDescent="0.25">
      <c r="A1276">
        <v>28058</v>
      </c>
      <c r="B1276" s="1">
        <v>37144</v>
      </c>
      <c r="C1276" s="1">
        <v>37653</v>
      </c>
      <c r="D1276" t="s">
        <v>27</v>
      </c>
      <c r="E1276" t="s">
        <v>28</v>
      </c>
      <c r="F1276" s="10">
        <v>59844</v>
      </c>
      <c r="G1276" s="10">
        <v>58106.58</v>
      </c>
      <c r="H1276">
        <v>4.0201000000000002</v>
      </c>
      <c r="I1276" s="11">
        <v>3.37</v>
      </c>
      <c r="K1276" s="9">
        <f t="shared" si="57"/>
        <v>201674.28</v>
      </c>
      <c r="L1276" s="12">
        <f t="shared" si="58"/>
        <v>-38904.584400000007</v>
      </c>
      <c r="M1276" s="12">
        <f t="shared" si="59"/>
        <v>-37775.087658000011</v>
      </c>
      <c r="N1276" t="s">
        <v>29</v>
      </c>
      <c r="O1276" t="s">
        <v>38</v>
      </c>
      <c r="P1276" t="s">
        <v>12</v>
      </c>
      <c r="Q1276" t="s">
        <v>27</v>
      </c>
      <c r="R1276" t="s">
        <v>28</v>
      </c>
      <c r="S1276">
        <v>1</v>
      </c>
      <c r="T1276">
        <v>0</v>
      </c>
    </row>
    <row r="1277" spans="1:20" x14ac:dyDescent="0.25">
      <c r="A1277">
        <v>28094</v>
      </c>
      <c r="B1277" s="1">
        <v>37152</v>
      </c>
      <c r="C1277" s="1">
        <v>37653</v>
      </c>
      <c r="D1277" t="s">
        <v>27</v>
      </c>
      <c r="E1277" t="s">
        <v>28</v>
      </c>
      <c r="F1277" s="10">
        <v>8100</v>
      </c>
      <c r="G1277" s="10">
        <v>7864.84</v>
      </c>
      <c r="H1277">
        <v>3.62</v>
      </c>
      <c r="I1277" s="11">
        <v>3.37</v>
      </c>
      <c r="K1277" s="9">
        <f t="shared" si="57"/>
        <v>27297</v>
      </c>
      <c r="L1277" s="12">
        <f t="shared" si="58"/>
        <v>-2025</v>
      </c>
      <c r="M1277" s="12">
        <f t="shared" si="59"/>
        <v>-1966.21</v>
      </c>
      <c r="N1277" t="s">
        <v>29</v>
      </c>
      <c r="O1277" t="s">
        <v>38</v>
      </c>
      <c r="P1277" t="s">
        <v>12</v>
      </c>
      <c r="Q1277" t="s">
        <v>27</v>
      </c>
      <c r="R1277" t="s">
        <v>28</v>
      </c>
      <c r="S1277">
        <v>1</v>
      </c>
      <c r="T1277">
        <v>0</v>
      </c>
    </row>
    <row r="1278" spans="1:20" x14ac:dyDescent="0.25">
      <c r="A1278">
        <v>28096</v>
      </c>
      <c r="B1278" s="1">
        <v>37152</v>
      </c>
      <c r="C1278" s="1">
        <v>37653</v>
      </c>
      <c r="D1278" t="s">
        <v>27</v>
      </c>
      <c r="E1278" t="s">
        <v>28</v>
      </c>
      <c r="F1278" s="10">
        <v>8700</v>
      </c>
      <c r="G1278" s="10">
        <v>8447.42</v>
      </c>
      <c r="H1278">
        <v>3.62</v>
      </c>
      <c r="I1278" s="11">
        <v>3.37</v>
      </c>
      <c r="K1278" s="9">
        <f t="shared" si="57"/>
        <v>29319</v>
      </c>
      <c r="L1278" s="12">
        <f t="shared" si="58"/>
        <v>-2175</v>
      </c>
      <c r="M1278" s="12">
        <f t="shared" si="59"/>
        <v>-2111.855</v>
      </c>
      <c r="N1278" t="s">
        <v>29</v>
      </c>
      <c r="O1278" t="s">
        <v>38</v>
      </c>
      <c r="P1278" t="s">
        <v>12</v>
      </c>
      <c r="Q1278" t="s">
        <v>27</v>
      </c>
      <c r="R1278" t="s">
        <v>28</v>
      </c>
      <c r="S1278">
        <v>1</v>
      </c>
      <c r="T1278">
        <v>0</v>
      </c>
    </row>
    <row r="1279" spans="1:20" x14ac:dyDescent="0.25">
      <c r="A1279">
        <v>28097</v>
      </c>
      <c r="B1279" s="1">
        <v>37152</v>
      </c>
      <c r="C1279" s="1">
        <v>37653</v>
      </c>
      <c r="D1279" t="s">
        <v>27</v>
      </c>
      <c r="E1279" t="s">
        <v>28</v>
      </c>
      <c r="F1279" s="10">
        <v>74731</v>
      </c>
      <c r="G1279" s="10">
        <v>72561.37</v>
      </c>
      <c r="H1279">
        <v>3.62</v>
      </c>
      <c r="I1279" s="11">
        <v>3.37</v>
      </c>
      <c r="K1279" s="9">
        <f t="shared" si="57"/>
        <v>251843.47</v>
      </c>
      <c r="L1279" s="12">
        <f t="shared" si="58"/>
        <v>-18682.75</v>
      </c>
      <c r="M1279" s="12">
        <f t="shared" si="59"/>
        <v>-18140.342499999999</v>
      </c>
      <c r="N1279" t="s">
        <v>29</v>
      </c>
      <c r="O1279" t="s">
        <v>38</v>
      </c>
      <c r="P1279" t="s">
        <v>12</v>
      </c>
      <c r="Q1279" t="s">
        <v>27</v>
      </c>
      <c r="R1279" t="s">
        <v>28</v>
      </c>
      <c r="S1279">
        <v>1</v>
      </c>
      <c r="T1279">
        <v>0</v>
      </c>
    </row>
    <row r="1280" spans="1:20" x14ac:dyDescent="0.25">
      <c r="A1280">
        <v>28112</v>
      </c>
      <c r="B1280" s="1">
        <v>37152</v>
      </c>
      <c r="C1280" s="1">
        <v>37653</v>
      </c>
      <c r="D1280" t="s">
        <v>27</v>
      </c>
      <c r="E1280" t="s">
        <v>28</v>
      </c>
      <c r="F1280" s="10">
        <v>244383</v>
      </c>
      <c r="G1280" s="10">
        <v>237287.95</v>
      </c>
      <c r="H1280">
        <v>3.9830000000000001</v>
      </c>
      <c r="I1280" s="11">
        <v>3.37</v>
      </c>
      <c r="K1280" s="9">
        <f t="shared" si="57"/>
        <v>823570.71000000008</v>
      </c>
      <c r="L1280" s="12">
        <f t="shared" si="58"/>
        <v>-149806.77900000001</v>
      </c>
      <c r="M1280" s="12">
        <f t="shared" si="59"/>
        <v>-145457.51334999999</v>
      </c>
      <c r="N1280" t="s">
        <v>29</v>
      </c>
      <c r="O1280" t="s">
        <v>38</v>
      </c>
      <c r="P1280" t="s">
        <v>12</v>
      </c>
      <c r="Q1280" t="s">
        <v>27</v>
      </c>
      <c r="R1280" t="s">
        <v>28</v>
      </c>
      <c r="S1280">
        <v>1</v>
      </c>
      <c r="T1280">
        <v>0</v>
      </c>
    </row>
    <row r="1281" spans="1:20" x14ac:dyDescent="0.25">
      <c r="A1281">
        <v>28132</v>
      </c>
      <c r="B1281" s="1">
        <v>37153</v>
      </c>
      <c r="C1281" s="1">
        <v>37653</v>
      </c>
      <c r="D1281" t="s">
        <v>27</v>
      </c>
      <c r="E1281" t="s">
        <v>28</v>
      </c>
      <c r="F1281" s="10">
        <v>25935</v>
      </c>
      <c r="G1281" s="10">
        <v>25182.04</v>
      </c>
      <c r="H1281">
        <v>3.4325999999999999</v>
      </c>
      <c r="I1281" s="11">
        <v>3.37</v>
      </c>
      <c r="K1281" s="9">
        <f t="shared" si="57"/>
        <v>87400.95</v>
      </c>
      <c r="L1281" s="12">
        <f t="shared" si="58"/>
        <v>-1623.530999999994</v>
      </c>
      <c r="M1281" s="12">
        <f t="shared" si="59"/>
        <v>-1576.3957039999941</v>
      </c>
      <c r="N1281" t="s">
        <v>29</v>
      </c>
      <c r="O1281" t="s">
        <v>38</v>
      </c>
      <c r="P1281" t="s">
        <v>12</v>
      </c>
      <c r="Q1281" t="s">
        <v>27</v>
      </c>
      <c r="R1281" t="s">
        <v>28</v>
      </c>
      <c r="S1281">
        <v>1</v>
      </c>
      <c r="T1281">
        <v>0</v>
      </c>
    </row>
    <row r="1282" spans="1:20" x14ac:dyDescent="0.25">
      <c r="A1282">
        <v>28133</v>
      </c>
      <c r="B1282" s="1">
        <v>37153</v>
      </c>
      <c r="C1282" s="1">
        <v>37653</v>
      </c>
      <c r="D1282" t="s">
        <v>27</v>
      </c>
      <c r="E1282" t="s">
        <v>28</v>
      </c>
      <c r="F1282" s="10">
        <v>12097</v>
      </c>
      <c r="G1282" s="10">
        <v>11745.79</v>
      </c>
      <c r="H1282">
        <v>3.4325999999999999</v>
      </c>
      <c r="I1282" s="11">
        <v>3.37</v>
      </c>
      <c r="K1282" s="9">
        <f t="shared" ref="K1282:K1345" si="60">F1282*I1282</f>
        <v>40766.89</v>
      </c>
      <c r="L1282" s="12">
        <f t="shared" ref="L1282:L1345" si="61">(+I1282-H1282)*F1282</f>
        <v>-757.27219999999716</v>
      </c>
      <c r="M1282" s="12">
        <f t="shared" ref="M1282:M1345" si="62">(+I1282-H1282)*G1282</f>
        <v>-735.28645399999732</v>
      </c>
      <c r="N1282" t="s">
        <v>29</v>
      </c>
      <c r="O1282" t="s">
        <v>38</v>
      </c>
      <c r="P1282" t="s">
        <v>12</v>
      </c>
      <c r="Q1282" t="s">
        <v>27</v>
      </c>
      <c r="R1282" t="s">
        <v>28</v>
      </c>
      <c r="S1282">
        <v>1</v>
      </c>
      <c r="T1282">
        <v>0</v>
      </c>
    </row>
    <row r="1283" spans="1:20" x14ac:dyDescent="0.25">
      <c r="A1283">
        <v>28134</v>
      </c>
      <c r="B1283" s="1">
        <v>37153</v>
      </c>
      <c r="C1283" s="1">
        <v>37653</v>
      </c>
      <c r="D1283" t="s">
        <v>27</v>
      </c>
      <c r="E1283" t="s">
        <v>28</v>
      </c>
      <c r="F1283" s="10">
        <v>134554</v>
      </c>
      <c r="G1283" s="10">
        <v>130647.56</v>
      </c>
      <c r="H1283">
        <v>3.8570000000000002</v>
      </c>
      <c r="I1283" s="11">
        <v>3.37</v>
      </c>
      <c r="K1283" s="9">
        <f t="shared" si="60"/>
        <v>453446.98000000004</v>
      </c>
      <c r="L1283" s="12">
        <f t="shared" si="61"/>
        <v>-65527.79800000001</v>
      </c>
      <c r="M1283" s="12">
        <f t="shared" si="62"/>
        <v>-63625.361720000015</v>
      </c>
      <c r="N1283" t="s">
        <v>29</v>
      </c>
      <c r="O1283" t="s">
        <v>38</v>
      </c>
      <c r="P1283" t="s">
        <v>12</v>
      </c>
      <c r="Q1283" t="s">
        <v>27</v>
      </c>
      <c r="R1283" t="s">
        <v>28</v>
      </c>
      <c r="S1283">
        <v>1</v>
      </c>
      <c r="T1283">
        <v>0</v>
      </c>
    </row>
    <row r="1284" spans="1:20" x14ac:dyDescent="0.25">
      <c r="A1284">
        <v>28136</v>
      </c>
      <c r="B1284" s="1">
        <v>37153</v>
      </c>
      <c r="C1284" s="1">
        <v>37653</v>
      </c>
      <c r="D1284" t="s">
        <v>27</v>
      </c>
      <c r="E1284" t="s">
        <v>28</v>
      </c>
      <c r="F1284" s="10">
        <v>198895</v>
      </c>
      <c r="G1284" s="10">
        <v>193120.58</v>
      </c>
      <c r="H1284">
        <v>3.488</v>
      </c>
      <c r="I1284" s="11">
        <v>3.37</v>
      </c>
      <c r="K1284" s="9">
        <f t="shared" si="60"/>
        <v>670276.15</v>
      </c>
      <c r="L1284" s="12">
        <f t="shared" si="61"/>
        <v>-23469.609999999975</v>
      </c>
      <c r="M1284" s="12">
        <f t="shared" si="62"/>
        <v>-22788.228439999977</v>
      </c>
      <c r="N1284" t="s">
        <v>29</v>
      </c>
      <c r="O1284" t="s">
        <v>38</v>
      </c>
      <c r="P1284" t="s">
        <v>12</v>
      </c>
      <c r="Q1284" t="s">
        <v>27</v>
      </c>
      <c r="R1284" t="s">
        <v>28</v>
      </c>
      <c r="S1284">
        <v>1</v>
      </c>
      <c r="T1284">
        <v>0</v>
      </c>
    </row>
    <row r="1285" spans="1:20" x14ac:dyDescent="0.25">
      <c r="A1285">
        <v>28137</v>
      </c>
      <c r="B1285" s="1">
        <v>37153</v>
      </c>
      <c r="C1285" s="1">
        <v>37653</v>
      </c>
      <c r="D1285" t="s">
        <v>27</v>
      </c>
      <c r="E1285" t="s">
        <v>28</v>
      </c>
      <c r="F1285" s="10">
        <v>4535</v>
      </c>
      <c r="G1285" s="10">
        <v>4403.34</v>
      </c>
      <c r="H1285">
        <v>3.488</v>
      </c>
      <c r="I1285" s="11">
        <v>3.37</v>
      </c>
      <c r="K1285" s="9">
        <f t="shared" si="60"/>
        <v>15282.95</v>
      </c>
      <c r="L1285" s="12">
        <f t="shared" si="61"/>
        <v>-535.12999999999943</v>
      </c>
      <c r="M1285" s="12">
        <f t="shared" si="62"/>
        <v>-519.59411999999952</v>
      </c>
      <c r="N1285" t="s">
        <v>29</v>
      </c>
      <c r="O1285" t="s">
        <v>38</v>
      </c>
      <c r="P1285" t="s">
        <v>12</v>
      </c>
      <c r="Q1285" t="s">
        <v>27</v>
      </c>
      <c r="R1285" t="s">
        <v>28</v>
      </c>
      <c r="S1285">
        <v>1</v>
      </c>
      <c r="T1285">
        <v>0</v>
      </c>
    </row>
    <row r="1286" spans="1:20" x14ac:dyDescent="0.25">
      <c r="A1286">
        <v>28139</v>
      </c>
      <c r="B1286" s="1">
        <v>37153</v>
      </c>
      <c r="C1286" s="1">
        <v>37653</v>
      </c>
      <c r="D1286" t="s">
        <v>27</v>
      </c>
      <c r="E1286" t="s">
        <v>28</v>
      </c>
      <c r="F1286" s="10">
        <v>49127</v>
      </c>
      <c r="G1286" s="10">
        <v>47700.72</v>
      </c>
      <c r="H1286">
        <v>3.488</v>
      </c>
      <c r="I1286" s="11">
        <v>3.37</v>
      </c>
      <c r="K1286" s="9">
        <f t="shared" si="60"/>
        <v>165557.99</v>
      </c>
      <c r="L1286" s="12">
        <f t="shared" si="61"/>
        <v>-5796.9859999999944</v>
      </c>
      <c r="M1286" s="12">
        <f t="shared" si="62"/>
        <v>-5628.6849599999941</v>
      </c>
      <c r="N1286" t="s">
        <v>29</v>
      </c>
      <c r="O1286" t="s">
        <v>38</v>
      </c>
      <c r="P1286" t="s">
        <v>12</v>
      </c>
      <c r="Q1286" t="s">
        <v>27</v>
      </c>
      <c r="R1286" t="s">
        <v>28</v>
      </c>
      <c r="S1286">
        <v>1</v>
      </c>
      <c r="T1286">
        <v>0</v>
      </c>
    </row>
    <row r="1287" spans="1:20" x14ac:dyDescent="0.25">
      <c r="A1287">
        <v>28140</v>
      </c>
      <c r="B1287" s="1">
        <v>37153</v>
      </c>
      <c r="C1287" s="1">
        <v>37653</v>
      </c>
      <c r="D1287" t="s">
        <v>27</v>
      </c>
      <c r="E1287" t="s">
        <v>28</v>
      </c>
      <c r="F1287" s="10">
        <v>70768</v>
      </c>
      <c r="G1287" s="10">
        <v>68713.429999999993</v>
      </c>
      <c r="H1287">
        <v>3.488</v>
      </c>
      <c r="I1287" s="11">
        <v>3.37</v>
      </c>
      <c r="K1287" s="9">
        <f t="shared" si="60"/>
        <v>238488.16</v>
      </c>
      <c r="L1287" s="12">
        <f t="shared" si="61"/>
        <v>-8350.6239999999925</v>
      </c>
      <c r="M1287" s="12">
        <f t="shared" si="62"/>
        <v>-8108.1847399999915</v>
      </c>
      <c r="N1287" t="s">
        <v>29</v>
      </c>
      <c r="O1287" t="s">
        <v>38</v>
      </c>
      <c r="P1287" t="s">
        <v>12</v>
      </c>
      <c r="Q1287" t="s">
        <v>27</v>
      </c>
      <c r="R1287" t="s">
        <v>28</v>
      </c>
      <c r="S1287">
        <v>1</v>
      </c>
      <c r="T1287">
        <v>0</v>
      </c>
    </row>
    <row r="1288" spans="1:20" x14ac:dyDescent="0.25">
      <c r="A1288">
        <v>28142</v>
      </c>
      <c r="B1288" s="1">
        <v>37153</v>
      </c>
      <c r="C1288" s="1">
        <v>37653</v>
      </c>
      <c r="D1288" t="s">
        <v>27</v>
      </c>
      <c r="E1288" t="s">
        <v>28</v>
      </c>
      <c r="F1288" s="10">
        <v>156163</v>
      </c>
      <c r="G1288" s="10">
        <v>151629.20000000001</v>
      </c>
      <c r="H1288">
        <v>3.488</v>
      </c>
      <c r="I1288" s="11">
        <v>3.37</v>
      </c>
      <c r="K1288" s="9">
        <f t="shared" si="60"/>
        <v>526269.31000000006</v>
      </c>
      <c r="L1288" s="12">
        <f t="shared" si="61"/>
        <v>-18427.233999999982</v>
      </c>
      <c r="M1288" s="12">
        <f t="shared" si="62"/>
        <v>-17892.245599999984</v>
      </c>
      <c r="N1288" t="s">
        <v>29</v>
      </c>
      <c r="O1288" t="s">
        <v>38</v>
      </c>
      <c r="P1288" t="s">
        <v>12</v>
      </c>
      <c r="Q1288" t="s">
        <v>27</v>
      </c>
      <c r="R1288" t="s">
        <v>28</v>
      </c>
      <c r="S1288">
        <v>1</v>
      </c>
      <c r="T1288">
        <v>0</v>
      </c>
    </row>
    <row r="1289" spans="1:20" x14ac:dyDescent="0.25">
      <c r="A1289">
        <v>28143</v>
      </c>
      <c r="B1289" s="1">
        <v>37153</v>
      </c>
      <c r="C1289" s="1">
        <v>37653</v>
      </c>
      <c r="D1289" t="s">
        <v>27</v>
      </c>
      <c r="E1289" t="s">
        <v>28</v>
      </c>
      <c r="F1289" s="10">
        <v>3442</v>
      </c>
      <c r="G1289" s="10">
        <v>3342.07</v>
      </c>
      <c r="H1289">
        <v>3.488</v>
      </c>
      <c r="I1289" s="11">
        <v>3.37</v>
      </c>
      <c r="K1289" s="9">
        <f t="shared" si="60"/>
        <v>11599.54</v>
      </c>
      <c r="L1289" s="12">
        <f t="shared" si="61"/>
        <v>-406.15599999999961</v>
      </c>
      <c r="M1289" s="12">
        <f t="shared" si="62"/>
        <v>-394.3642599999996</v>
      </c>
      <c r="N1289" t="s">
        <v>29</v>
      </c>
      <c r="O1289" t="s">
        <v>38</v>
      </c>
      <c r="P1289" t="s">
        <v>12</v>
      </c>
      <c r="Q1289" t="s">
        <v>27</v>
      </c>
      <c r="R1289" t="s">
        <v>28</v>
      </c>
      <c r="S1289">
        <v>1</v>
      </c>
      <c r="T1289">
        <v>0</v>
      </c>
    </row>
    <row r="1290" spans="1:20" x14ac:dyDescent="0.25">
      <c r="A1290">
        <v>28144</v>
      </c>
      <c r="B1290" s="1">
        <v>37153</v>
      </c>
      <c r="C1290" s="1">
        <v>37653</v>
      </c>
      <c r="D1290" t="s">
        <v>27</v>
      </c>
      <c r="E1290" t="s">
        <v>28</v>
      </c>
      <c r="F1290" s="10">
        <v>752</v>
      </c>
      <c r="G1290" s="10">
        <v>730.17</v>
      </c>
      <c r="H1290">
        <v>3.488</v>
      </c>
      <c r="I1290" s="11">
        <v>3.37</v>
      </c>
      <c r="K1290" s="9">
        <f t="shared" si="60"/>
        <v>2534.2400000000002</v>
      </c>
      <c r="L1290" s="12">
        <f t="shared" si="61"/>
        <v>-88.735999999999905</v>
      </c>
      <c r="M1290" s="12">
        <f t="shared" si="62"/>
        <v>-86.160059999999916</v>
      </c>
      <c r="N1290" t="s">
        <v>29</v>
      </c>
      <c r="O1290" t="s">
        <v>38</v>
      </c>
      <c r="P1290" t="s">
        <v>12</v>
      </c>
      <c r="Q1290" t="s">
        <v>27</v>
      </c>
      <c r="R1290" t="s">
        <v>28</v>
      </c>
      <c r="S1290">
        <v>1</v>
      </c>
      <c r="T1290">
        <v>0</v>
      </c>
    </row>
    <row r="1291" spans="1:20" x14ac:dyDescent="0.25">
      <c r="A1291">
        <v>28303</v>
      </c>
      <c r="B1291" s="1">
        <v>37158</v>
      </c>
      <c r="C1291" s="1">
        <v>37653</v>
      </c>
      <c r="D1291" t="s">
        <v>27</v>
      </c>
      <c r="E1291" t="s">
        <v>28</v>
      </c>
      <c r="F1291" s="10">
        <v>19903</v>
      </c>
      <c r="G1291" s="10">
        <v>19325.169999999998</v>
      </c>
      <c r="H1291">
        <v>3.2280000000000002</v>
      </c>
      <c r="I1291" s="11">
        <v>3.37</v>
      </c>
      <c r="K1291" s="9">
        <f t="shared" si="60"/>
        <v>67073.11</v>
      </c>
      <c r="L1291" s="12">
        <f t="shared" si="61"/>
        <v>2826.2259999999983</v>
      </c>
      <c r="M1291" s="12">
        <f t="shared" si="62"/>
        <v>2744.1741399999978</v>
      </c>
      <c r="N1291" t="s">
        <v>29</v>
      </c>
      <c r="O1291" t="s">
        <v>38</v>
      </c>
      <c r="P1291" t="s">
        <v>12</v>
      </c>
      <c r="Q1291" t="s">
        <v>27</v>
      </c>
      <c r="R1291" t="s">
        <v>28</v>
      </c>
      <c r="S1291">
        <v>1</v>
      </c>
      <c r="T1291">
        <v>0</v>
      </c>
    </row>
    <row r="1292" spans="1:20" x14ac:dyDescent="0.25">
      <c r="A1292">
        <v>25098</v>
      </c>
      <c r="B1292" s="1">
        <v>37049</v>
      </c>
      <c r="C1292" s="1">
        <v>37681</v>
      </c>
      <c r="D1292" t="s">
        <v>36</v>
      </c>
      <c r="E1292" t="s">
        <v>28</v>
      </c>
      <c r="F1292" s="10">
        <v>255020</v>
      </c>
      <c r="G1292" s="10">
        <v>246898</v>
      </c>
      <c r="H1292">
        <v>0.26500000000000001</v>
      </c>
      <c r="I1292" s="11">
        <v>0.22</v>
      </c>
      <c r="K1292" s="9">
        <f t="shared" si="60"/>
        <v>56104.4</v>
      </c>
      <c r="L1292" s="12">
        <f t="shared" si="61"/>
        <v>-11475.900000000003</v>
      </c>
      <c r="M1292" s="12">
        <f t="shared" si="62"/>
        <v>-11110.410000000003</v>
      </c>
      <c r="N1292" t="s">
        <v>37</v>
      </c>
      <c r="O1292" t="s">
        <v>38</v>
      </c>
      <c r="P1292" t="s">
        <v>27</v>
      </c>
      <c r="Q1292" t="s">
        <v>39</v>
      </c>
      <c r="R1292" t="s">
        <v>28</v>
      </c>
      <c r="S1292">
        <v>1</v>
      </c>
      <c r="T1292">
        <v>0</v>
      </c>
    </row>
    <row r="1293" spans="1:20" x14ac:dyDescent="0.25">
      <c r="A1293">
        <v>25442</v>
      </c>
      <c r="B1293" s="1">
        <v>37071</v>
      </c>
      <c r="C1293" s="1">
        <v>37681</v>
      </c>
      <c r="D1293" t="s">
        <v>36</v>
      </c>
      <c r="E1293" t="s">
        <v>28</v>
      </c>
      <c r="F1293" s="10">
        <v>300430</v>
      </c>
      <c r="G1293" s="10">
        <v>290861.76</v>
      </c>
      <c r="H1293">
        <v>0.26500000000000001</v>
      </c>
      <c r="I1293" s="11">
        <v>0.22</v>
      </c>
      <c r="K1293" s="9">
        <f t="shared" si="60"/>
        <v>66094.600000000006</v>
      </c>
      <c r="L1293" s="12">
        <f t="shared" si="61"/>
        <v>-13519.350000000004</v>
      </c>
      <c r="M1293" s="12">
        <f t="shared" si="62"/>
        <v>-13088.779200000004</v>
      </c>
      <c r="N1293" t="s">
        <v>37</v>
      </c>
      <c r="O1293" t="s">
        <v>38</v>
      </c>
      <c r="P1293" t="s">
        <v>27</v>
      </c>
      <c r="Q1293" t="s">
        <v>39</v>
      </c>
      <c r="R1293" t="s">
        <v>28</v>
      </c>
      <c r="S1293">
        <v>1</v>
      </c>
      <c r="T1293">
        <v>0</v>
      </c>
    </row>
    <row r="1294" spans="1:20" x14ac:dyDescent="0.25">
      <c r="A1294">
        <v>20890</v>
      </c>
      <c r="B1294" s="1">
        <v>36836</v>
      </c>
      <c r="C1294" s="1">
        <v>37681</v>
      </c>
      <c r="D1294" t="s">
        <v>42</v>
      </c>
      <c r="E1294" t="s">
        <v>28</v>
      </c>
      <c r="F1294" s="10">
        <v>45</v>
      </c>
      <c r="G1294" s="10">
        <v>43.57</v>
      </c>
      <c r="H1294">
        <v>-2.5000000000000001E-2</v>
      </c>
      <c r="I1294" s="11">
        <v>-0.01</v>
      </c>
      <c r="K1294" s="9">
        <f t="shared" si="60"/>
        <v>-0.45</v>
      </c>
      <c r="L1294" s="12">
        <f t="shared" si="61"/>
        <v>0.67500000000000004</v>
      </c>
      <c r="M1294" s="12">
        <f t="shared" si="62"/>
        <v>0.65355000000000008</v>
      </c>
      <c r="N1294" t="s">
        <v>37</v>
      </c>
      <c r="O1294" t="s">
        <v>38</v>
      </c>
      <c r="P1294" t="s">
        <v>27</v>
      </c>
      <c r="Q1294" t="s">
        <v>43</v>
      </c>
      <c r="R1294" t="s">
        <v>28</v>
      </c>
      <c r="S1294">
        <v>1</v>
      </c>
      <c r="T1294">
        <v>0</v>
      </c>
    </row>
    <row r="1295" spans="1:20" x14ac:dyDescent="0.25">
      <c r="A1295">
        <v>22627</v>
      </c>
      <c r="B1295" s="1">
        <v>36942</v>
      </c>
      <c r="C1295" s="1">
        <v>37681</v>
      </c>
      <c r="D1295" t="s">
        <v>42</v>
      </c>
      <c r="E1295" t="s">
        <v>28</v>
      </c>
      <c r="F1295" s="10">
        <v>85000</v>
      </c>
      <c r="G1295" s="10">
        <v>82292.88</v>
      </c>
      <c r="H1295">
        <v>0</v>
      </c>
      <c r="I1295" s="11">
        <v>-0.01</v>
      </c>
      <c r="K1295" s="9">
        <f t="shared" si="60"/>
        <v>-850</v>
      </c>
      <c r="L1295" s="12">
        <f t="shared" si="61"/>
        <v>-850</v>
      </c>
      <c r="M1295" s="12">
        <f t="shared" si="62"/>
        <v>-822.92880000000002</v>
      </c>
      <c r="N1295" t="s">
        <v>37</v>
      </c>
      <c r="O1295" t="s">
        <v>38</v>
      </c>
      <c r="P1295" t="s">
        <v>27</v>
      </c>
      <c r="Q1295" t="s">
        <v>43</v>
      </c>
      <c r="R1295" t="s">
        <v>28</v>
      </c>
      <c r="S1295">
        <v>1</v>
      </c>
      <c r="T1295">
        <v>0</v>
      </c>
    </row>
    <row r="1296" spans="1:20" x14ac:dyDescent="0.25">
      <c r="A1296">
        <v>22629</v>
      </c>
      <c r="B1296" s="1">
        <v>36942</v>
      </c>
      <c r="C1296" s="1">
        <v>37681</v>
      </c>
      <c r="D1296" t="s">
        <v>42</v>
      </c>
      <c r="E1296" t="s">
        <v>28</v>
      </c>
      <c r="F1296" s="10">
        <v>95000</v>
      </c>
      <c r="G1296" s="10">
        <v>91974.39</v>
      </c>
      <c r="H1296">
        <v>0</v>
      </c>
      <c r="I1296" s="11">
        <v>-0.01</v>
      </c>
      <c r="K1296" s="9">
        <f t="shared" si="60"/>
        <v>-950</v>
      </c>
      <c r="L1296" s="12">
        <f t="shared" si="61"/>
        <v>-950</v>
      </c>
      <c r="M1296" s="12">
        <f t="shared" si="62"/>
        <v>-919.74390000000005</v>
      </c>
      <c r="N1296" t="s">
        <v>37</v>
      </c>
      <c r="O1296" t="s">
        <v>38</v>
      </c>
      <c r="P1296" t="s">
        <v>27</v>
      </c>
      <c r="Q1296" t="s">
        <v>43</v>
      </c>
      <c r="R1296" t="s">
        <v>28</v>
      </c>
      <c r="S1296">
        <v>1</v>
      </c>
      <c r="T1296">
        <v>0</v>
      </c>
    </row>
    <row r="1297" spans="1:20" x14ac:dyDescent="0.25">
      <c r="A1297">
        <v>22630</v>
      </c>
      <c r="B1297" s="1">
        <v>36942</v>
      </c>
      <c r="C1297" s="1">
        <v>37681</v>
      </c>
      <c r="D1297" t="s">
        <v>42</v>
      </c>
      <c r="E1297" t="s">
        <v>28</v>
      </c>
      <c r="F1297" s="10">
        <v>20000</v>
      </c>
      <c r="G1297" s="10">
        <v>19363.03</v>
      </c>
      <c r="H1297">
        <v>0</v>
      </c>
      <c r="I1297" s="11">
        <v>-0.01</v>
      </c>
      <c r="K1297" s="9">
        <f t="shared" si="60"/>
        <v>-200</v>
      </c>
      <c r="L1297" s="12">
        <f t="shared" si="61"/>
        <v>-200</v>
      </c>
      <c r="M1297" s="12">
        <f t="shared" si="62"/>
        <v>-193.63030000000001</v>
      </c>
      <c r="N1297" t="s">
        <v>37</v>
      </c>
      <c r="O1297" t="s">
        <v>38</v>
      </c>
      <c r="P1297" t="s">
        <v>27</v>
      </c>
      <c r="Q1297" t="s">
        <v>43</v>
      </c>
      <c r="R1297" t="s">
        <v>28</v>
      </c>
      <c r="S1297">
        <v>1</v>
      </c>
      <c r="T1297">
        <v>0</v>
      </c>
    </row>
    <row r="1298" spans="1:20" x14ac:dyDescent="0.25">
      <c r="A1298">
        <v>27284</v>
      </c>
      <c r="B1298" s="1">
        <v>37123</v>
      </c>
      <c r="C1298" s="1">
        <v>37681</v>
      </c>
      <c r="D1298" t="s">
        <v>42</v>
      </c>
      <c r="E1298" t="s">
        <v>28</v>
      </c>
      <c r="F1298" s="10">
        <v>339484</v>
      </c>
      <c r="G1298" s="10">
        <v>328671.95</v>
      </c>
      <c r="H1298">
        <v>-1.2500000000000001E-2</v>
      </c>
      <c r="I1298" s="11">
        <v>-0.01</v>
      </c>
      <c r="K1298" s="9">
        <f t="shared" si="60"/>
        <v>-3394.84</v>
      </c>
      <c r="L1298" s="12">
        <f t="shared" si="61"/>
        <v>848.71000000000015</v>
      </c>
      <c r="M1298" s="12">
        <f t="shared" si="62"/>
        <v>821.67987500000015</v>
      </c>
      <c r="N1298" t="s">
        <v>37</v>
      </c>
      <c r="O1298" t="s">
        <v>38</v>
      </c>
      <c r="P1298" t="s">
        <v>27</v>
      </c>
      <c r="Q1298" t="s">
        <v>43</v>
      </c>
      <c r="R1298" t="s">
        <v>28</v>
      </c>
      <c r="S1298">
        <v>1</v>
      </c>
      <c r="T1298">
        <v>0</v>
      </c>
    </row>
    <row r="1299" spans="1:20" x14ac:dyDescent="0.25">
      <c r="A1299">
        <v>9941</v>
      </c>
      <c r="B1299" s="1">
        <v>36714</v>
      </c>
      <c r="C1299" s="1">
        <v>37681</v>
      </c>
      <c r="D1299" t="s">
        <v>44</v>
      </c>
      <c r="E1299" t="s">
        <v>28</v>
      </c>
      <c r="F1299" s="10">
        <v>-3968</v>
      </c>
      <c r="G1299" s="10">
        <v>-3841.63</v>
      </c>
      <c r="H1299">
        <v>-0.04</v>
      </c>
      <c r="I1299" s="11">
        <v>-0.05</v>
      </c>
      <c r="K1299" s="9">
        <f t="shared" si="60"/>
        <v>198.4</v>
      </c>
      <c r="L1299" s="12">
        <f t="shared" si="61"/>
        <v>39.680000000000007</v>
      </c>
      <c r="M1299" s="12">
        <f t="shared" si="62"/>
        <v>38.416300000000007</v>
      </c>
      <c r="N1299" t="s">
        <v>37</v>
      </c>
      <c r="O1299" t="s">
        <v>38</v>
      </c>
      <c r="P1299" t="s">
        <v>27</v>
      </c>
      <c r="Q1299" t="s">
        <v>45</v>
      </c>
      <c r="R1299" t="s">
        <v>28</v>
      </c>
      <c r="S1299">
        <v>0</v>
      </c>
      <c r="T1299">
        <v>0</v>
      </c>
    </row>
    <row r="1300" spans="1:20" x14ac:dyDescent="0.25">
      <c r="A1300">
        <v>9952</v>
      </c>
      <c r="B1300" s="1">
        <v>36714</v>
      </c>
      <c r="C1300" s="1">
        <v>37681</v>
      </c>
      <c r="D1300" t="s">
        <v>46</v>
      </c>
      <c r="E1300" t="s">
        <v>28</v>
      </c>
      <c r="F1300" s="10">
        <v>3596</v>
      </c>
      <c r="G1300" s="10">
        <v>3481.47</v>
      </c>
      <c r="H1300">
        <v>0.42</v>
      </c>
      <c r="I1300" s="11">
        <v>0.56000000000000005</v>
      </c>
      <c r="K1300" s="9">
        <f t="shared" si="60"/>
        <v>2013.7600000000002</v>
      </c>
      <c r="L1300" s="12">
        <f t="shared" si="61"/>
        <v>503.44000000000023</v>
      </c>
      <c r="M1300" s="12">
        <f t="shared" si="62"/>
        <v>487.40580000000023</v>
      </c>
      <c r="N1300" t="s">
        <v>37</v>
      </c>
      <c r="O1300" t="s">
        <v>38</v>
      </c>
      <c r="P1300" t="s">
        <v>27</v>
      </c>
      <c r="Q1300" t="s">
        <v>47</v>
      </c>
      <c r="R1300" t="s">
        <v>28</v>
      </c>
      <c r="S1300">
        <v>1</v>
      </c>
      <c r="T1300">
        <v>0</v>
      </c>
    </row>
    <row r="1301" spans="1:20" x14ac:dyDescent="0.25">
      <c r="A1301">
        <v>27285</v>
      </c>
      <c r="B1301" s="1">
        <v>37123</v>
      </c>
      <c r="C1301" s="1">
        <v>37681</v>
      </c>
      <c r="D1301" t="s">
        <v>48</v>
      </c>
      <c r="E1301" t="s">
        <v>28</v>
      </c>
      <c r="F1301" s="10">
        <v>140747</v>
      </c>
      <c r="G1301" s="10">
        <v>136264.42000000001</v>
      </c>
      <c r="H1301">
        <v>7.2499999999999995E-2</v>
      </c>
      <c r="I1301" s="11">
        <v>5.5E-2</v>
      </c>
      <c r="K1301" s="9">
        <f t="shared" si="60"/>
        <v>7741.085</v>
      </c>
      <c r="L1301" s="12">
        <f t="shared" si="61"/>
        <v>-2463.0724999999993</v>
      </c>
      <c r="M1301" s="12">
        <f t="shared" si="62"/>
        <v>-2384.6273499999993</v>
      </c>
      <c r="N1301" t="s">
        <v>37</v>
      </c>
      <c r="O1301" t="s">
        <v>38</v>
      </c>
      <c r="P1301" t="s">
        <v>27</v>
      </c>
      <c r="Q1301" t="s">
        <v>49</v>
      </c>
      <c r="R1301" t="s">
        <v>28</v>
      </c>
      <c r="S1301">
        <v>1</v>
      </c>
      <c r="T1301">
        <v>0</v>
      </c>
    </row>
    <row r="1302" spans="1:20" x14ac:dyDescent="0.25">
      <c r="A1302">
        <v>22124</v>
      </c>
      <c r="B1302" s="1">
        <v>36908</v>
      </c>
      <c r="C1302" s="1">
        <v>37681</v>
      </c>
      <c r="D1302" t="s">
        <v>27</v>
      </c>
      <c r="E1302" t="s">
        <v>28</v>
      </c>
      <c r="F1302" s="10">
        <v>-140000</v>
      </c>
      <c r="G1302" s="10">
        <v>-135541.21</v>
      </c>
      <c r="H1302">
        <v>4.665</v>
      </c>
      <c r="I1302" s="11">
        <v>3.2250000000000001</v>
      </c>
      <c r="K1302" s="9">
        <f t="shared" si="60"/>
        <v>-451500</v>
      </c>
      <c r="L1302" s="12">
        <f t="shared" si="61"/>
        <v>201600</v>
      </c>
      <c r="M1302" s="12">
        <f t="shared" si="62"/>
        <v>195179.34239999999</v>
      </c>
      <c r="N1302" t="s">
        <v>29</v>
      </c>
      <c r="O1302" t="s">
        <v>38</v>
      </c>
      <c r="P1302" t="s">
        <v>12</v>
      </c>
      <c r="Q1302" t="s">
        <v>27</v>
      </c>
      <c r="R1302" t="s">
        <v>28</v>
      </c>
      <c r="S1302">
        <v>0</v>
      </c>
      <c r="T1302">
        <v>0</v>
      </c>
    </row>
    <row r="1303" spans="1:20" x14ac:dyDescent="0.25">
      <c r="A1303">
        <v>23886</v>
      </c>
      <c r="B1303" s="1">
        <v>36979</v>
      </c>
      <c r="C1303" s="1">
        <v>37681</v>
      </c>
      <c r="D1303" t="s">
        <v>27</v>
      </c>
      <c r="E1303" t="s">
        <v>28</v>
      </c>
      <c r="F1303" s="10">
        <v>-100000</v>
      </c>
      <c r="G1303" s="10">
        <v>-96815.15</v>
      </c>
      <c r="H1303">
        <v>4.2350000000000003</v>
      </c>
      <c r="I1303" s="11">
        <v>3.2250000000000001</v>
      </c>
      <c r="K1303" s="9">
        <f t="shared" si="60"/>
        <v>-322500</v>
      </c>
      <c r="L1303" s="12">
        <f t="shared" si="61"/>
        <v>101000.00000000003</v>
      </c>
      <c r="M1303" s="12">
        <f t="shared" si="62"/>
        <v>97783.301500000016</v>
      </c>
      <c r="N1303" t="s">
        <v>29</v>
      </c>
      <c r="O1303" t="s">
        <v>38</v>
      </c>
      <c r="P1303" t="s">
        <v>12</v>
      </c>
      <c r="Q1303" t="s">
        <v>27</v>
      </c>
      <c r="R1303" t="s">
        <v>28</v>
      </c>
      <c r="S1303">
        <v>0</v>
      </c>
      <c r="T1303">
        <v>0</v>
      </c>
    </row>
    <row r="1304" spans="1:20" x14ac:dyDescent="0.25">
      <c r="A1304">
        <v>24215</v>
      </c>
      <c r="B1304" s="1">
        <v>36999</v>
      </c>
      <c r="C1304" s="1">
        <v>37681</v>
      </c>
      <c r="D1304" t="s">
        <v>27</v>
      </c>
      <c r="E1304" t="s">
        <v>28</v>
      </c>
      <c r="F1304" s="10">
        <v>-68227</v>
      </c>
      <c r="G1304" s="10">
        <v>-66054.070000000007</v>
      </c>
      <c r="H1304">
        <v>4.4169999999999998</v>
      </c>
      <c r="I1304" s="11">
        <v>3.2250000000000001</v>
      </c>
      <c r="K1304" s="9">
        <f t="shared" si="60"/>
        <v>-220032.07500000001</v>
      </c>
      <c r="L1304" s="12">
        <f t="shared" si="61"/>
        <v>81326.583999999988</v>
      </c>
      <c r="M1304" s="12">
        <f t="shared" si="62"/>
        <v>78736.45143999999</v>
      </c>
      <c r="N1304" t="s">
        <v>29</v>
      </c>
      <c r="O1304" t="s">
        <v>38</v>
      </c>
      <c r="P1304" t="s">
        <v>12</v>
      </c>
      <c r="Q1304" t="s">
        <v>27</v>
      </c>
      <c r="R1304" t="s">
        <v>28</v>
      </c>
      <c r="S1304">
        <v>0</v>
      </c>
      <c r="T1304">
        <v>0</v>
      </c>
    </row>
    <row r="1305" spans="1:20" x14ac:dyDescent="0.25">
      <c r="A1305">
        <v>24828</v>
      </c>
      <c r="B1305" s="1">
        <v>37034</v>
      </c>
      <c r="C1305" s="1">
        <v>37681</v>
      </c>
      <c r="D1305" t="s">
        <v>27</v>
      </c>
      <c r="E1305" t="s">
        <v>28</v>
      </c>
      <c r="F1305" s="10">
        <v>-1000000</v>
      </c>
      <c r="G1305" s="10">
        <v>-968151.52</v>
      </c>
      <c r="H1305">
        <v>4.45</v>
      </c>
      <c r="I1305" s="11">
        <v>3.2250000000000001</v>
      </c>
      <c r="K1305" s="9">
        <f t="shared" si="60"/>
        <v>-3225000</v>
      </c>
      <c r="L1305" s="12">
        <f t="shared" si="61"/>
        <v>1225000</v>
      </c>
      <c r="M1305" s="12">
        <f t="shared" si="62"/>
        <v>1185985.6120000002</v>
      </c>
      <c r="N1305" t="s">
        <v>29</v>
      </c>
      <c r="O1305" t="s">
        <v>38</v>
      </c>
      <c r="P1305" t="s">
        <v>12</v>
      </c>
      <c r="Q1305" t="s">
        <v>27</v>
      </c>
      <c r="R1305" t="s">
        <v>28</v>
      </c>
      <c r="S1305">
        <v>0</v>
      </c>
      <c r="T1305">
        <v>0</v>
      </c>
    </row>
    <row r="1306" spans="1:20" x14ac:dyDescent="0.25">
      <c r="A1306">
        <v>25042</v>
      </c>
      <c r="B1306" s="1">
        <v>37047</v>
      </c>
      <c r="C1306" s="1">
        <v>37681</v>
      </c>
      <c r="D1306" t="s">
        <v>27</v>
      </c>
      <c r="E1306" t="s">
        <v>28</v>
      </c>
      <c r="F1306" s="10">
        <v>-50000</v>
      </c>
      <c r="G1306" s="10">
        <v>-48407.58</v>
      </c>
      <c r="H1306">
        <v>4.5119999999999996</v>
      </c>
      <c r="I1306" s="11">
        <v>3.2250000000000001</v>
      </c>
      <c r="K1306" s="9">
        <f t="shared" si="60"/>
        <v>-161250</v>
      </c>
      <c r="L1306" s="12">
        <f t="shared" si="61"/>
        <v>64349.999999999971</v>
      </c>
      <c r="M1306" s="12">
        <f t="shared" si="62"/>
        <v>62300.555459999974</v>
      </c>
      <c r="N1306" t="s">
        <v>29</v>
      </c>
      <c r="O1306" t="s">
        <v>38</v>
      </c>
      <c r="P1306" t="s">
        <v>12</v>
      </c>
      <c r="Q1306" t="s">
        <v>27</v>
      </c>
      <c r="R1306" t="s">
        <v>28</v>
      </c>
      <c r="S1306">
        <v>0</v>
      </c>
      <c r="T1306">
        <v>0</v>
      </c>
    </row>
    <row r="1307" spans="1:20" x14ac:dyDescent="0.25">
      <c r="A1307">
        <v>25044</v>
      </c>
      <c r="B1307" s="1">
        <v>37047</v>
      </c>
      <c r="C1307" s="1">
        <v>37681</v>
      </c>
      <c r="D1307" t="s">
        <v>27</v>
      </c>
      <c r="E1307" t="s">
        <v>28</v>
      </c>
      <c r="F1307" s="10">
        <v>-10696</v>
      </c>
      <c r="G1307" s="10">
        <v>-10355.35</v>
      </c>
      <c r="H1307">
        <v>4.5119999999999996</v>
      </c>
      <c r="I1307" s="11">
        <v>3.2250000000000001</v>
      </c>
      <c r="K1307" s="9">
        <f t="shared" si="60"/>
        <v>-34494.6</v>
      </c>
      <c r="L1307" s="12">
        <f t="shared" si="61"/>
        <v>13765.751999999995</v>
      </c>
      <c r="M1307" s="12">
        <f t="shared" si="62"/>
        <v>13327.335449999995</v>
      </c>
      <c r="N1307" t="s">
        <v>29</v>
      </c>
      <c r="O1307" t="s">
        <v>38</v>
      </c>
      <c r="P1307" t="s">
        <v>12</v>
      </c>
      <c r="Q1307" t="s">
        <v>27</v>
      </c>
      <c r="R1307" t="s">
        <v>28</v>
      </c>
      <c r="S1307">
        <v>0</v>
      </c>
      <c r="T1307">
        <v>0</v>
      </c>
    </row>
    <row r="1308" spans="1:20" x14ac:dyDescent="0.25">
      <c r="A1308">
        <v>25058</v>
      </c>
      <c r="B1308" s="1">
        <v>37048</v>
      </c>
      <c r="C1308" s="1">
        <v>37681</v>
      </c>
      <c r="D1308" t="s">
        <v>27</v>
      </c>
      <c r="E1308" t="s">
        <v>28</v>
      </c>
      <c r="F1308" s="10">
        <v>-62814</v>
      </c>
      <c r="G1308" s="10">
        <v>-60813.47</v>
      </c>
      <c r="H1308">
        <v>4.4829999999999997</v>
      </c>
      <c r="I1308" s="11">
        <v>3.2250000000000001</v>
      </c>
      <c r="K1308" s="9">
        <f t="shared" si="60"/>
        <v>-202575.15</v>
      </c>
      <c r="L1308" s="12">
        <f t="shared" si="61"/>
        <v>79020.011999999973</v>
      </c>
      <c r="M1308" s="12">
        <f t="shared" si="62"/>
        <v>76503.345259999973</v>
      </c>
      <c r="N1308" t="s">
        <v>29</v>
      </c>
      <c r="O1308" t="s">
        <v>38</v>
      </c>
      <c r="P1308" t="s">
        <v>12</v>
      </c>
      <c r="Q1308" t="s">
        <v>27</v>
      </c>
      <c r="R1308" t="s">
        <v>28</v>
      </c>
      <c r="S1308">
        <v>0</v>
      </c>
      <c r="T1308">
        <v>0</v>
      </c>
    </row>
    <row r="1309" spans="1:20" x14ac:dyDescent="0.25">
      <c r="A1309">
        <v>28125</v>
      </c>
      <c r="B1309" s="1">
        <v>37153</v>
      </c>
      <c r="C1309" s="1">
        <v>37681</v>
      </c>
      <c r="D1309" t="s">
        <v>27</v>
      </c>
      <c r="E1309" t="s">
        <v>28</v>
      </c>
      <c r="F1309" s="10">
        <v>-119107</v>
      </c>
      <c r="G1309" s="10">
        <v>-115313.62</v>
      </c>
      <c r="H1309">
        <v>3.62</v>
      </c>
      <c r="I1309" s="11">
        <v>3.2250000000000001</v>
      </c>
      <c r="K1309" s="9">
        <f t="shared" si="60"/>
        <v>-384120.07500000001</v>
      </c>
      <c r="L1309" s="12">
        <f t="shared" si="61"/>
        <v>47047.264999999999</v>
      </c>
      <c r="M1309" s="12">
        <f t="shared" si="62"/>
        <v>45548.8799</v>
      </c>
      <c r="N1309" t="s">
        <v>29</v>
      </c>
      <c r="O1309" t="s">
        <v>38</v>
      </c>
      <c r="P1309" t="s">
        <v>12</v>
      </c>
      <c r="Q1309" t="s">
        <v>27</v>
      </c>
      <c r="R1309" t="s">
        <v>28</v>
      </c>
      <c r="S1309">
        <v>0</v>
      </c>
      <c r="T1309">
        <v>0</v>
      </c>
    </row>
    <row r="1310" spans="1:20" x14ac:dyDescent="0.25">
      <c r="A1310">
        <v>28126</v>
      </c>
      <c r="B1310" s="1">
        <v>37153</v>
      </c>
      <c r="C1310" s="1">
        <v>37681</v>
      </c>
      <c r="D1310" t="s">
        <v>27</v>
      </c>
      <c r="E1310" t="s">
        <v>28</v>
      </c>
      <c r="F1310" s="10">
        <v>-63028</v>
      </c>
      <c r="G1310" s="10">
        <v>-61020.65</v>
      </c>
      <c r="H1310">
        <v>3.62</v>
      </c>
      <c r="I1310" s="11">
        <v>3.2250000000000001</v>
      </c>
      <c r="K1310" s="9">
        <f t="shared" si="60"/>
        <v>-203265.30000000002</v>
      </c>
      <c r="L1310" s="12">
        <f t="shared" si="61"/>
        <v>24896.06</v>
      </c>
      <c r="M1310" s="12">
        <f t="shared" si="62"/>
        <v>24103.156750000002</v>
      </c>
      <c r="N1310" t="s">
        <v>29</v>
      </c>
      <c r="O1310" t="s">
        <v>38</v>
      </c>
      <c r="P1310" t="s">
        <v>12</v>
      </c>
      <c r="Q1310" t="s">
        <v>27</v>
      </c>
      <c r="R1310" t="s">
        <v>28</v>
      </c>
      <c r="S1310">
        <v>0</v>
      </c>
      <c r="T1310">
        <v>0</v>
      </c>
    </row>
    <row r="1311" spans="1:20" x14ac:dyDescent="0.25">
      <c r="A1311">
        <v>28304</v>
      </c>
      <c r="B1311" s="1">
        <v>37158</v>
      </c>
      <c r="C1311" s="1">
        <v>37681</v>
      </c>
      <c r="D1311" t="s">
        <v>27</v>
      </c>
      <c r="E1311" t="s">
        <v>28</v>
      </c>
      <c r="F1311" s="10">
        <v>-27179</v>
      </c>
      <c r="G1311" s="10">
        <v>-26313.39</v>
      </c>
      <c r="H1311">
        <v>3.1030000000000002</v>
      </c>
      <c r="I1311" s="11">
        <v>3.2250000000000001</v>
      </c>
      <c r="K1311" s="9">
        <f t="shared" si="60"/>
        <v>-87652.275000000009</v>
      </c>
      <c r="L1311" s="12">
        <f t="shared" si="61"/>
        <v>-3315.837999999997</v>
      </c>
      <c r="M1311" s="12">
        <f t="shared" si="62"/>
        <v>-3210.2335799999969</v>
      </c>
      <c r="N1311" t="s">
        <v>29</v>
      </c>
      <c r="O1311" t="s">
        <v>38</v>
      </c>
      <c r="P1311" t="s">
        <v>12</v>
      </c>
      <c r="Q1311" t="s">
        <v>27</v>
      </c>
      <c r="R1311" t="s">
        <v>28</v>
      </c>
      <c r="S1311">
        <v>0</v>
      </c>
      <c r="T1311">
        <v>0</v>
      </c>
    </row>
    <row r="1312" spans="1:20" x14ac:dyDescent="0.25">
      <c r="A1312">
        <v>9918</v>
      </c>
      <c r="B1312" s="1">
        <v>36714</v>
      </c>
      <c r="C1312" s="1">
        <v>37681</v>
      </c>
      <c r="D1312" t="s">
        <v>27</v>
      </c>
      <c r="E1312" t="s">
        <v>28</v>
      </c>
      <c r="F1312" s="10">
        <v>45</v>
      </c>
      <c r="G1312" s="10">
        <v>43.57</v>
      </c>
      <c r="H1312">
        <v>2.0735000000000001</v>
      </c>
      <c r="I1312" s="11">
        <v>3.24</v>
      </c>
      <c r="K1312" s="9">
        <f t="shared" si="60"/>
        <v>145.80000000000001</v>
      </c>
      <c r="L1312" s="12">
        <f t="shared" si="61"/>
        <v>52.492500000000007</v>
      </c>
      <c r="M1312" s="12">
        <f t="shared" si="62"/>
        <v>50.824405000000006</v>
      </c>
      <c r="N1312" t="s">
        <v>29</v>
      </c>
      <c r="O1312" t="s">
        <v>38</v>
      </c>
      <c r="P1312" t="s">
        <v>12</v>
      </c>
      <c r="Q1312" t="s">
        <v>27</v>
      </c>
      <c r="R1312" t="s">
        <v>28</v>
      </c>
      <c r="S1312">
        <v>1</v>
      </c>
      <c r="T1312">
        <v>0</v>
      </c>
    </row>
    <row r="1313" spans="1:20" x14ac:dyDescent="0.25">
      <c r="A1313">
        <v>22186</v>
      </c>
      <c r="B1313" s="1">
        <v>36917</v>
      </c>
      <c r="C1313" s="1">
        <v>37681</v>
      </c>
      <c r="D1313" t="s">
        <v>27</v>
      </c>
      <c r="E1313" t="s">
        <v>28</v>
      </c>
      <c r="F1313" s="10">
        <v>37000</v>
      </c>
      <c r="G1313" s="10">
        <v>35821.61</v>
      </c>
      <c r="H1313">
        <v>4.63</v>
      </c>
      <c r="I1313" s="11">
        <v>3.24</v>
      </c>
      <c r="K1313" s="9">
        <f t="shared" si="60"/>
        <v>119880.00000000001</v>
      </c>
      <c r="L1313" s="12">
        <f t="shared" si="61"/>
        <v>-51429.999999999985</v>
      </c>
      <c r="M1313" s="12">
        <f t="shared" si="62"/>
        <v>-49792.037899999988</v>
      </c>
      <c r="N1313" t="s">
        <v>29</v>
      </c>
      <c r="O1313" t="s">
        <v>38</v>
      </c>
      <c r="P1313" t="s">
        <v>12</v>
      </c>
      <c r="Q1313" t="s">
        <v>27</v>
      </c>
      <c r="R1313" t="s">
        <v>28</v>
      </c>
      <c r="S1313">
        <v>1</v>
      </c>
      <c r="T1313">
        <v>0</v>
      </c>
    </row>
    <row r="1314" spans="1:20" x14ac:dyDescent="0.25">
      <c r="A1314">
        <v>22187</v>
      </c>
      <c r="B1314" s="1">
        <v>36917</v>
      </c>
      <c r="C1314" s="1">
        <v>37681</v>
      </c>
      <c r="D1314" t="s">
        <v>27</v>
      </c>
      <c r="E1314" t="s">
        <v>28</v>
      </c>
      <c r="F1314" s="10">
        <v>20000</v>
      </c>
      <c r="G1314" s="10">
        <v>19363.03</v>
      </c>
      <c r="H1314">
        <v>4.63</v>
      </c>
      <c r="I1314" s="11">
        <v>3.24</v>
      </c>
      <c r="K1314" s="9">
        <f t="shared" si="60"/>
        <v>64800.000000000007</v>
      </c>
      <c r="L1314" s="12">
        <f t="shared" si="61"/>
        <v>-27799.999999999993</v>
      </c>
      <c r="M1314" s="12">
        <f t="shared" si="62"/>
        <v>-26914.61169999999</v>
      </c>
      <c r="N1314" t="s">
        <v>29</v>
      </c>
      <c r="O1314" t="s">
        <v>38</v>
      </c>
      <c r="P1314" t="s">
        <v>12</v>
      </c>
      <c r="Q1314" t="s">
        <v>27</v>
      </c>
      <c r="R1314" t="s">
        <v>28</v>
      </c>
      <c r="S1314">
        <v>1</v>
      </c>
      <c r="T1314">
        <v>0</v>
      </c>
    </row>
    <row r="1315" spans="1:20" x14ac:dyDescent="0.25">
      <c r="A1315">
        <v>22188</v>
      </c>
      <c r="B1315" s="1">
        <v>36917</v>
      </c>
      <c r="C1315" s="1">
        <v>37681</v>
      </c>
      <c r="D1315" t="s">
        <v>27</v>
      </c>
      <c r="E1315" t="s">
        <v>28</v>
      </c>
      <c r="F1315" s="10">
        <v>3000</v>
      </c>
      <c r="G1315" s="10">
        <v>2904.45</v>
      </c>
      <c r="H1315">
        <v>4.63</v>
      </c>
      <c r="I1315" s="11">
        <v>3.24</v>
      </c>
      <c r="K1315" s="9">
        <f t="shared" si="60"/>
        <v>9720</v>
      </c>
      <c r="L1315" s="12">
        <f t="shared" si="61"/>
        <v>-4169.9999999999991</v>
      </c>
      <c r="M1315" s="12">
        <f t="shared" si="62"/>
        <v>-4037.1854999999987</v>
      </c>
      <c r="N1315" t="s">
        <v>29</v>
      </c>
      <c r="O1315" t="s">
        <v>38</v>
      </c>
      <c r="P1315" t="s">
        <v>12</v>
      </c>
      <c r="Q1315" t="s">
        <v>27</v>
      </c>
      <c r="R1315" t="s">
        <v>28</v>
      </c>
      <c r="S1315">
        <v>1</v>
      </c>
      <c r="T1315">
        <v>0</v>
      </c>
    </row>
    <row r="1316" spans="1:20" x14ac:dyDescent="0.25">
      <c r="A1316">
        <v>22253</v>
      </c>
      <c r="B1316" s="1">
        <v>36917</v>
      </c>
      <c r="C1316" s="1">
        <v>37681</v>
      </c>
      <c r="D1316" t="s">
        <v>27</v>
      </c>
      <c r="E1316" t="s">
        <v>28</v>
      </c>
      <c r="F1316" s="10">
        <v>50000</v>
      </c>
      <c r="G1316" s="10">
        <v>48407.58</v>
      </c>
      <c r="H1316">
        <v>4.49</v>
      </c>
      <c r="I1316" s="11">
        <v>3.24</v>
      </c>
      <c r="K1316" s="9">
        <f t="shared" si="60"/>
        <v>162000</v>
      </c>
      <c r="L1316" s="12">
        <f t="shared" si="61"/>
        <v>-62500</v>
      </c>
      <c r="M1316" s="12">
        <f t="shared" si="62"/>
        <v>-60509.475000000006</v>
      </c>
      <c r="N1316" t="s">
        <v>29</v>
      </c>
      <c r="O1316" t="s">
        <v>38</v>
      </c>
      <c r="P1316" t="s">
        <v>12</v>
      </c>
      <c r="Q1316" t="s">
        <v>27</v>
      </c>
      <c r="R1316" t="s">
        <v>28</v>
      </c>
      <c r="S1316">
        <v>1</v>
      </c>
      <c r="T1316">
        <v>0</v>
      </c>
    </row>
    <row r="1317" spans="1:20" x14ac:dyDescent="0.25">
      <c r="A1317">
        <v>22259</v>
      </c>
      <c r="B1317" s="1">
        <v>36917</v>
      </c>
      <c r="C1317" s="1">
        <v>37681</v>
      </c>
      <c r="D1317" t="s">
        <v>27</v>
      </c>
      <c r="E1317" t="s">
        <v>28</v>
      </c>
      <c r="F1317" s="10">
        <v>110000</v>
      </c>
      <c r="G1317" s="10">
        <v>106496.67</v>
      </c>
      <c r="H1317">
        <v>4.625</v>
      </c>
      <c r="I1317" s="11">
        <v>3.24</v>
      </c>
      <c r="K1317" s="9">
        <f t="shared" si="60"/>
        <v>356400</v>
      </c>
      <c r="L1317" s="12">
        <f t="shared" si="61"/>
        <v>-152349.99999999997</v>
      </c>
      <c r="M1317" s="12">
        <f t="shared" si="62"/>
        <v>-147497.88794999997</v>
      </c>
      <c r="N1317" t="s">
        <v>29</v>
      </c>
      <c r="O1317" t="s">
        <v>38</v>
      </c>
      <c r="P1317" t="s">
        <v>12</v>
      </c>
      <c r="Q1317" t="s">
        <v>27</v>
      </c>
      <c r="R1317" t="s">
        <v>28</v>
      </c>
      <c r="S1317">
        <v>1</v>
      </c>
      <c r="T1317">
        <v>0</v>
      </c>
    </row>
    <row r="1318" spans="1:20" x14ac:dyDescent="0.25">
      <c r="A1318">
        <v>22570</v>
      </c>
      <c r="B1318" s="1">
        <v>36938</v>
      </c>
      <c r="C1318" s="1">
        <v>37681</v>
      </c>
      <c r="D1318" t="s">
        <v>27</v>
      </c>
      <c r="E1318" t="s">
        <v>28</v>
      </c>
      <c r="F1318" s="10">
        <v>50000</v>
      </c>
      <c r="G1318" s="10">
        <v>48407.58</v>
      </c>
      <c r="H1318">
        <v>4.4749999999999996</v>
      </c>
      <c r="I1318" s="11">
        <v>3.24</v>
      </c>
      <c r="K1318" s="9">
        <f t="shared" si="60"/>
        <v>162000</v>
      </c>
      <c r="L1318" s="12">
        <f t="shared" si="61"/>
        <v>-61749.999999999971</v>
      </c>
      <c r="M1318" s="12">
        <f t="shared" si="62"/>
        <v>-59783.361299999975</v>
      </c>
      <c r="N1318" t="s">
        <v>29</v>
      </c>
      <c r="O1318" t="s">
        <v>38</v>
      </c>
      <c r="P1318" t="s">
        <v>12</v>
      </c>
      <c r="Q1318" t="s">
        <v>27</v>
      </c>
      <c r="R1318" t="s">
        <v>28</v>
      </c>
      <c r="S1318">
        <v>1</v>
      </c>
      <c r="T1318">
        <v>0</v>
      </c>
    </row>
    <row r="1319" spans="1:20" x14ac:dyDescent="0.25">
      <c r="A1319">
        <v>22571</v>
      </c>
      <c r="B1319" s="1">
        <v>36938</v>
      </c>
      <c r="C1319" s="1">
        <v>37681</v>
      </c>
      <c r="D1319" t="s">
        <v>27</v>
      </c>
      <c r="E1319" t="s">
        <v>28</v>
      </c>
      <c r="F1319" s="10">
        <v>100000</v>
      </c>
      <c r="G1319" s="10">
        <v>96815.15</v>
      </c>
      <c r="H1319">
        <v>4.4749999999999996</v>
      </c>
      <c r="I1319" s="11">
        <v>3.24</v>
      </c>
      <c r="K1319" s="9">
        <f t="shared" si="60"/>
        <v>324000</v>
      </c>
      <c r="L1319" s="12">
        <f t="shared" si="61"/>
        <v>-123499.99999999994</v>
      </c>
      <c r="M1319" s="12">
        <f t="shared" si="62"/>
        <v>-119566.71024999993</v>
      </c>
      <c r="N1319" t="s">
        <v>29</v>
      </c>
      <c r="O1319" t="s">
        <v>38</v>
      </c>
      <c r="P1319" t="s">
        <v>12</v>
      </c>
      <c r="Q1319" t="s">
        <v>27</v>
      </c>
      <c r="R1319" t="s">
        <v>28</v>
      </c>
      <c r="S1319">
        <v>1</v>
      </c>
      <c r="T1319">
        <v>0</v>
      </c>
    </row>
    <row r="1320" spans="1:20" x14ac:dyDescent="0.25">
      <c r="A1320">
        <v>22572</v>
      </c>
      <c r="B1320" s="1">
        <v>36938</v>
      </c>
      <c r="C1320" s="1">
        <v>37681</v>
      </c>
      <c r="D1320" t="s">
        <v>27</v>
      </c>
      <c r="E1320" t="s">
        <v>28</v>
      </c>
      <c r="F1320" s="10">
        <v>70000</v>
      </c>
      <c r="G1320" s="10">
        <v>67770.61</v>
      </c>
      <c r="H1320">
        <v>4.4749999999999996</v>
      </c>
      <c r="I1320" s="11">
        <v>3.24</v>
      </c>
      <c r="K1320" s="9">
        <f t="shared" si="60"/>
        <v>226800.00000000003</v>
      </c>
      <c r="L1320" s="12">
        <f t="shared" si="61"/>
        <v>-86449.999999999956</v>
      </c>
      <c r="M1320" s="12">
        <f t="shared" si="62"/>
        <v>-83696.703349999967</v>
      </c>
      <c r="N1320" t="s">
        <v>29</v>
      </c>
      <c r="O1320" t="s">
        <v>38</v>
      </c>
      <c r="P1320" t="s">
        <v>12</v>
      </c>
      <c r="Q1320" t="s">
        <v>27</v>
      </c>
      <c r="R1320" t="s">
        <v>28</v>
      </c>
      <c r="S1320">
        <v>1</v>
      </c>
      <c r="T1320">
        <v>0</v>
      </c>
    </row>
    <row r="1321" spans="1:20" x14ac:dyDescent="0.25">
      <c r="A1321">
        <v>22573</v>
      </c>
      <c r="B1321" s="1">
        <v>36938</v>
      </c>
      <c r="C1321" s="1">
        <v>37681</v>
      </c>
      <c r="D1321" t="s">
        <v>27</v>
      </c>
      <c r="E1321" t="s">
        <v>28</v>
      </c>
      <c r="F1321" s="10">
        <v>60000</v>
      </c>
      <c r="G1321" s="10">
        <v>58089.09</v>
      </c>
      <c r="H1321">
        <v>4.4749999999999996</v>
      </c>
      <c r="I1321" s="11">
        <v>3.24</v>
      </c>
      <c r="K1321" s="9">
        <f t="shared" si="60"/>
        <v>194400</v>
      </c>
      <c r="L1321" s="12">
        <f t="shared" si="61"/>
        <v>-74099.999999999971</v>
      </c>
      <c r="M1321" s="12">
        <f t="shared" si="62"/>
        <v>-71740.026149999961</v>
      </c>
      <c r="N1321" t="s">
        <v>29</v>
      </c>
      <c r="O1321" t="s">
        <v>38</v>
      </c>
      <c r="P1321" t="s">
        <v>12</v>
      </c>
      <c r="Q1321" t="s">
        <v>27</v>
      </c>
      <c r="R1321" t="s">
        <v>28</v>
      </c>
      <c r="S1321">
        <v>1</v>
      </c>
      <c r="T1321">
        <v>0</v>
      </c>
    </row>
    <row r="1322" spans="1:20" x14ac:dyDescent="0.25">
      <c r="A1322">
        <v>22574</v>
      </c>
      <c r="B1322" s="1">
        <v>36938</v>
      </c>
      <c r="C1322" s="1">
        <v>37681</v>
      </c>
      <c r="D1322" t="s">
        <v>27</v>
      </c>
      <c r="E1322" t="s">
        <v>28</v>
      </c>
      <c r="F1322" s="10">
        <v>10000</v>
      </c>
      <c r="G1322" s="10">
        <v>9681.52</v>
      </c>
      <c r="H1322">
        <v>4.4749999999999996</v>
      </c>
      <c r="I1322" s="11">
        <v>3.24</v>
      </c>
      <c r="K1322" s="9">
        <f t="shared" si="60"/>
        <v>32400.000000000004</v>
      </c>
      <c r="L1322" s="12">
        <f t="shared" si="61"/>
        <v>-12349.999999999995</v>
      </c>
      <c r="M1322" s="12">
        <f t="shared" si="62"/>
        <v>-11956.677199999995</v>
      </c>
      <c r="N1322" t="s">
        <v>29</v>
      </c>
      <c r="O1322" t="s">
        <v>38</v>
      </c>
      <c r="P1322" t="s">
        <v>12</v>
      </c>
      <c r="Q1322" t="s">
        <v>27</v>
      </c>
      <c r="R1322" t="s">
        <v>28</v>
      </c>
      <c r="S1322">
        <v>1</v>
      </c>
      <c r="T1322">
        <v>0</v>
      </c>
    </row>
    <row r="1323" spans="1:20" x14ac:dyDescent="0.25">
      <c r="A1323">
        <v>22644</v>
      </c>
      <c r="B1323" s="1">
        <v>36942</v>
      </c>
      <c r="C1323" s="1">
        <v>37681</v>
      </c>
      <c r="D1323" t="s">
        <v>27</v>
      </c>
      <c r="E1323" t="s">
        <v>28</v>
      </c>
      <c r="F1323" s="10">
        <v>45000</v>
      </c>
      <c r="G1323" s="10">
        <v>43566.82</v>
      </c>
      <c r="H1323">
        <v>4.6100000000000003</v>
      </c>
      <c r="I1323" s="11">
        <v>3.24</v>
      </c>
      <c r="K1323" s="9">
        <f t="shared" si="60"/>
        <v>145800</v>
      </c>
      <c r="L1323" s="12">
        <f t="shared" si="61"/>
        <v>-61650.000000000007</v>
      </c>
      <c r="M1323" s="12">
        <f t="shared" si="62"/>
        <v>-59686.543400000002</v>
      </c>
      <c r="N1323" t="s">
        <v>29</v>
      </c>
      <c r="O1323" t="s">
        <v>38</v>
      </c>
      <c r="P1323" t="s">
        <v>12</v>
      </c>
      <c r="Q1323" t="s">
        <v>27</v>
      </c>
      <c r="R1323" t="s">
        <v>28</v>
      </c>
      <c r="S1323">
        <v>1</v>
      </c>
      <c r="T1323">
        <v>0</v>
      </c>
    </row>
    <row r="1324" spans="1:20" x14ac:dyDescent="0.25">
      <c r="A1324">
        <v>22646</v>
      </c>
      <c r="B1324" s="1">
        <v>36942</v>
      </c>
      <c r="C1324" s="1">
        <v>37681</v>
      </c>
      <c r="D1324" t="s">
        <v>27</v>
      </c>
      <c r="E1324" t="s">
        <v>28</v>
      </c>
      <c r="F1324" s="10">
        <v>85000</v>
      </c>
      <c r="G1324" s="10">
        <v>82292.88</v>
      </c>
      <c r="H1324">
        <v>4.6100000000000003</v>
      </c>
      <c r="I1324" s="11">
        <v>3.24</v>
      </c>
      <c r="K1324" s="9">
        <f t="shared" si="60"/>
        <v>275400</v>
      </c>
      <c r="L1324" s="12">
        <f t="shared" si="61"/>
        <v>-116450.00000000001</v>
      </c>
      <c r="M1324" s="12">
        <f t="shared" si="62"/>
        <v>-112741.24560000001</v>
      </c>
      <c r="N1324" t="s">
        <v>29</v>
      </c>
      <c r="O1324" t="s">
        <v>38</v>
      </c>
      <c r="P1324" t="s">
        <v>12</v>
      </c>
      <c r="Q1324" t="s">
        <v>27</v>
      </c>
      <c r="R1324" t="s">
        <v>28</v>
      </c>
      <c r="S1324">
        <v>1</v>
      </c>
      <c r="T1324">
        <v>0</v>
      </c>
    </row>
    <row r="1325" spans="1:20" x14ac:dyDescent="0.25">
      <c r="A1325">
        <v>23777</v>
      </c>
      <c r="B1325" s="1">
        <v>36969</v>
      </c>
      <c r="C1325" s="1">
        <v>37681</v>
      </c>
      <c r="D1325" t="s">
        <v>27</v>
      </c>
      <c r="E1325" t="s">
        <v>28</v>
      </c>
      <c r="F1325" s="10">
        <v>66737</v>
      </c>
      <c r="G1325" s="10">
        <v>64611.53</v>
      </c>
      <c r="H1325">
        <v>4.484</v>
      </c>
      <c r="I1325" s="11">
        <v>3.24</v>
      </c>
      <c r="K1325" s="9">
        <f t="shared" si="60"/>
        <v>216227.88</v>
      </c>
      <c r="L1325" s="12">
        <f t="shared" si="61"/>
        <v>-83020.82799999998</v>
      </c>
      <c r="M1325" s="12">
        <f t="shared" si="62"/>
        <v>-80376.74331999998</v>
      </c>
      <c r="N1325" t="s">
        <v>29</v>
      </c>
      <c r="O1325" t="s">
        <v>38</v>
      </c>
      <c r="P1325" t="s">
        <v>12</v>
      </c>
      <c r="Q1325" t="s">
        <v>27</v>
      </c>
      <c r="R1325" t="s">
        <v>28</v>
      </c>
      <c r="S1325">
        <v>1</v>
      </c>
      <c r="T1325">
        <v>0</v>
      </c>
    </row>
    <row r="1326" spans="1:20" x14ac:dyDescent="0.25">
      <c r="A1326">
        <v>23778</v>
      </c>
      <c r="B1326" s="1">
        <v>36969</v>
      </c>
      <c r="C1326" s="1">
        <v>37681</v>
      </c>
      <c r="D1326" t="s">
        <v>27</v>
      </c>
      <c r="E1326" t="s">
        <v>28</v>
      </c>
      <c r="F1326" s="10">
        <v>38400</v>
      </c>
      <c r="G1326" s="10">
        <v>37177.019999999997</v>
      </c>
      <c r="H1326">
        <v>4.484</v>
      </c>
      <c r="I1326" s="11">
        <v>3.24</v>
      </c>
      <c r="K1326" s="9">
        <f t="shared" si="60"/>
        <v>124416.00000000001</v>
      </c>
      <c r="L1326" s="12">
        <f t="shared" si="61"/>
        <v>-47769.599999999991</v>
      </c>
      <c r="M1326" s="12">
        <f t="shared" si="62"/>
        <v>-46248.212879999985</v>
      </c>
      <c r="N1326" t="s">
        <v>29</v>
      </c>
      <c r="O1326" t="s">
        <v>38</v>
      </c>
      <c r="P1326" t="s">
        <v>12</v>
      </c>
      <c r="Q1326" t="s">
        <v>27</v>
      </c>
      <c r="R1326" t="s">
        <v>28</v>
      </c>
      <c r="S1326">
        <v>1</v>
      </c>
      <c r="T1326">
        <v>0</v>
      </c>
    </row>
    <row r="1327" spans="1:20" x14ac:dyDescent="0.25">
      <c r="A1327">
        <v>23779</v>
      </c>
      <c r="B1327" s="1">
        <v>36969</v>
      </c>
      <c r="C1327" s="1">
        <v>37681</v>
      </c>
      <c r="D1327" t="s">
        <v>27</v>
      </c>
      <c r="E1327" t="s">
        <v>28</v>
      </c>
      <c r="F1327" s="10">
        <v>1200</v>
      </c>
      <c r="G1327" s="10">
        <v>1161.78</v>
      </c>
      <c r="H1327">
        <v>4.484</v>
      </c>
      <c r="I1327" s="11">
        <v>3.24</v>
      </c>
      <c r="K1327" s="9">
        <f t="shared" si="60"/>
        <v>3888.0000000000005</v>
      </c>
      <c r="L1327" s="12">
        <f t="shared" si="61"/>
        <v>-1492.7999999999997</v>
      </c>
      <c r="M1327" s="12">
        <f t="shared" si="62"/>
        <v>-1445.2543199999998</v>
      </c>
      <c r="N1327" t="s">
        <v>29</v>
      </c>
      <c r="O1327" t="s">
        <v>38</v>
      </c>
      <c r="P1327" t="s">
        <v>12</v>
      </c>
      <c r="Q1327" t="s">
        <v>27</v>
      </c>
      <c r="R1327" t="s">
        <v>28</v>
      </c>
      <c r="S1327">
        <v>1</v>
      </c>
      <c r="T1327">
        <v>0</v>
      </c>
    </row>
    <row r="1328" spans="1:20" x14ac:dyDescent="0.25">
      <c r="A1328">
        <v>23784</v>
      </c>
      <c r="B1328" s="1">
        <v>36969</v>
      </c>
      <c r="C1328" s="1">
        <v>37681</v>
      </c>
      <c r="D1328" t="s">
        <v>27</v>
      </c>
      <c r="E1328" t="s">
        <v>28</v>
      </c>
      <c r="F1328" s="10">
        <v>33400</v>
      </c>
      <c r="G1328" s="10">
        <v>32336.26</v>
      </c>
      <c r="H1328">
        <v>4.484</v>
      </c>
      <c r="I1328" s="11">
        <v>3.24</v>
      </c>
      <c r="K1328" s="9">
        <f t="shared" si="60"/>
        <v>108216</v>
      </c>
      <c r="L1328" s="12">
        <f t="shared" si="61"/>
        <v>-41549.599999999991</v>
      </c>
      <c r="M1328" s="12">
        <f t="shared" si="62"/>
        <v>-40226.30743999999</v>
      </c>
      <c r="N1328" t="s">
        <v>29</v>
      </c>
      <c r="O1328" t="s">
        <v>38</v>
      </c>
      <c r="P1328" t="s">
        <v>12</v>
      </c>
      <c r="Q1328" t="s">
        <v>27</v>
      </c>
      <c r="R1328" t="s">
        <v>28</v>
      </c>
      <c r="S1328">
        <v>1</v>
      </c>
      <c r="T1328">
        <v>0</v>
      </c>
    </row>
    <row r="1329" spans="1:20" x14ac:dyDescent="0.25">
      <c r="A1329">
        <v>23799</v>
      </c>
      <c r="B1329" s="1">
        <v>36969</v>
      </c>
      <c r="C1329" s="1">
        <v>37681</v>
      </c>
      <c r="D1329" t="s">
        <v>27</v>
      </c>
      <c r="E1329" t="s">
        <v>28</v>
      </c>
      <c r="F1329" s="10">
        <v>66252</v>
      </c>
      <c r="G1329" s="10">
        <v>64141.97</v>
      </c>
      <c r="H1329">
        <v>4.5679999999999996</v>
      </c>
      <c r="I1329" s="11">
        <v>3.24</v>
      </c>
      <c r="K1329" s="9">
        <f t="shared" si="60"/>
        <v>214656.48</v>
      </c>
      <c r="L1329" s="12">
        <f t="shared" si="61"/>
        <v>-87982.655999999959</v>
      </c>
      <c r="M1329" s="12">
        <f t="shared" si="62"/>
        <v>-85180.53615999996</v>
      </c>
      <c r="N1329" t="s">
        <v>29</v>
      </c>
      <c r="O1329" t="s">
        <v>38</v>
      </c>
      <c r="P1329" t="s">
        <v>12</v>
      </c>
      <c r="Q1329" t="s">
        <v>27</v>
      </c>
      <c r="R1329" t="s">
        <v>28</v>
      </c>
      <c r="S1329">
        <v>1</v>
      </c>
      <c r="T1329">
        <v>0</v>
      </c>
    </row>
    <row r="1330" spans="1:20" x14ac:dyDescent="0.25">
      <c r="A1330">
        <v>23914</v>
      </c>
      <c r="B1330" s="1">
        <v>36980</v>
      </c>
      <c r="C1330" s="1">
        <v>37681</v>
      </c>
      <c r="D1330" t="s">
        <v>27</v>
      </c>
      <c r="E1330" t="s">
        <v>28</v>
      </c>
      <c r="F1330" s="10">
        <v>12107</v>
      </c>
      <c r="G1330" s="10">
        <v>11721.41</v>
      </c>
      <c r="H1330">
        <v>4.5110000000000001</v>
      </c>
      <c r="I1330" s="11">
        <v>3.24</v>
      </c>
      <c r="K1330" s="9">
        <f t="shared" si="60"/>
        <v>39226.68</v>
      </c>
      <c r="L1330" s="12">
        <f t="shared" si="61"/>
        <v>-15387.996999999999</v>
      </c>
      <c r="M1330" s="12">
        <f t="shared" si="62"/>
        <v>-14897.912109999999</v>
      </c>
      <c r="N1330" t="s">
        <v>29</v>
      </c>
      <c r="O1330" t="s">
        <v>38</v>
      </c>
      <c r="P1330" t="s">
        <v>12</v>
      </c>
      <c r="Q1330" t="s">
        <v>27</v>
      </c>
      <c r="R1330" t="s">
        <v>28</v>
      </c>
      <c r="S1330">
        <v>1</v>
      </c>
      <c r="T1330">
        <v>0</v>
      </c>
    </row>
    <row r="1331" spans="1:20" x14ac:dyDescent="0.25">
      <c r="A1331">
        <v>24140</v>
      </c>
      <c r="B1331" s="1">
        <v>36992</v>
      </c>
      <c r="C1331" s="1">
        <v>37681</v>
      </c>
      <c r="D1331" t="s">
        <v>27</v>
      </c>
      <c r="E1331" t="s">
        <v>28</v>
      </c>
      <c r="F1331" s="10">
        <v>55716</v>
      </c>
      <c r="G1331" s="10">
        <v>53941.53</v>
      </c>
      <c r="H1331">
        <v>4.4969999999999999</v>
      </c>
      <c r="I1331" s="11">
        <v>3.24</v>
      </c>
      <c r="K1331" s="9">
        <f t="shared" si="60"/>
        <v>180519.84000000003</v>
      </c>
      <c r="L1331" s="12">
        <f t="shared" si="61"/>
        <v>-70035.011999999988</v>
      </c>
      <c r="M1331" s="12">
        <f t="shared" si="62"/>
        <v>-67804.503209999981</v>
      </c>
      <c r="N1331" t="s">
        <v>29</v>
      </c>
      <c r="O1331" t="s">
        <v>38</v>
      </c>
      <c r="P1331" t="s">
        <v>12</v>
      </c>
      <c r="Q1331" t="s">
        <v>27</v>
      </c>
      <c r="R1331" t="s">
        <v>28</v>
      </c>
      <c r="S1331">
        <v>1</v>
      </c>
      <c r="T1331">
        <v>0</v>
      </c>
    </row>
    <row r="1332" spans="1:20" x14ac:dyDescent="0.25">
      <c r="A1332">
        <v>24193</v>
      </c>
      <c r="B1332" s="1">
        <v>36998</v>
      </c>
      <c r="C1332" s="1">
        <v>37681</v>
      </c>
      <c r="D1332" t="s">
        <v>27</v>
      </c>
      <c r="E1332" t="s">
        <v>28</v>
      </c>
      <c r="F1332" s="10">
        <v>67640</v>
      </c>
      <c r="G1332" s="10">
        <v>65485.77</v>
      </c>
      <c r="H1332">
        <v>4.5960000000000001</v>
      </c>
      <c r="I1332" s="11">
        <v>3.24</v>
      </c>
      <c r="K1332" s="9">
        <f t="shared" si="60"/>
        <v>219153.6</v>
      </c>
      <c r="L1332" s="12">
        <f t="shared" si="61"/>
        <v>-91719.84</v>
      </c>
      <c r="M1332" s="12">
        <f t="shared" si="62"/>
        <v>-88798.70411999998</v>
      </c>
      <c r="N1332" t="s">
        <v>29</v>
      </c>
      <c r="O1332" t="s">
        <v>38</v>
      </c>
      <c r="P1332" t="s">
        <v>12</v>
      </c>
      <c r="Q1332" t="s">
        <v>27</v>
      </c>
      <c r="R1332" t="s">
        <v>28</v>
      </c>
      <c r="S1332">
        <v>1</v>
      </c>
      <c r="T1332">
        <v>0</v>
      </c>
    </row>
    <row r="1333" spans="1:20" x14ac:dyDescent="0.25">
      <c r="A1333">
        <v>24224</v>
      </c>
      <c r="B1333" s="1">
        <v>36999</v>
      </c>
      <c r="C1333" s="1">
        <v>37681</v>
      </c>
      <c r="D1333" t="s">
        <v>27</v>
      </c>
      <c r="E1333" t="s">
        <v>28</v>
      </c>
      <c r="F1333" s="10">
        <v>60685</v>
      </c>
      <c r="G1333" s="10">
        <v>58752.27</v>
      </c>
      <c r="H1333">
        <v>4.476</v>
      </c>
      <c r="I1333" s="11">
        <v>3.24</v>
      </c>
      <c r="K1333" s="9">
        <f t="shared" si="60"/>
        <v>196619.40000000002</v>
      </c>
      <c r="L1333" s="12">
        <f t="shared" si="61"/>
        <v>-75006.659999999989</v>
      </c>
      <c r="M1333" s="12">
        <f t="shared" si="62"/>
        <v>-72617.805719999989</v>
      </c>
      <c r="N1333" t="s">
        <v>29</v>
      </c>
      <c r="O1333" t="s">
        <v>38</v>
      </c>
      <c r="P1333" t="s">
        <v>12</v>
      </c>
      <c r="Q1333" t="s">
        <v>27</v>
      </c>
      <c r="R1333" t="s">
        <v>28</v>
      </c>
      <c r="S1333">
        <v>1</v>
      </c>
      <c r="T1333">
        <v>0</v>
      </c>
    </row>
    <row r="1334" spans="1:20" x14ac:dyDescent="0.25">
      <c r="A1334">
        <v>24448</v>
      </c>
      <c r="B1334" s="1">
        <v>37007</v>
      </c>
      <c r="C1334" s="1">
        <v>37681</v>
      </c>
      <c r="D1334" t="s">
        <v>27</v>
      </c>
      <c r="E1334" t="s">
        <v>28</v>
      </c>
      <c r="F1334" s="10">
        <v>60000</v>
      </c>
      <c r="G1334" s="10">
        <v>58089.09</v>
      </c>
      <c r="H1334">
        <v>4.4969999999999999</v>
      </c>
      <c r="I1334" s="11">
        <v>3.24</v>
      </c>
      <c r="K1334" s="9">
        <f t="shared" si="60"/>
        <v>194400</v>
      </c>
      <c r="L1334" s="12">
        <f t="shared" si="61"/>
        <v>-75419.999999999985</v>
      </c>
      <c r="M1334" s="12">
        <f t="shared" si="62"/>
        <v>-73017.986129999976</v>
      </c>
      <c r="N1334" t="s">
        <v>29</v>
      </c>
      <c r="O1334" t="s">
        <v>38</v>
      </c>
      <c r="P1334" t="s">
        <v>12</v>
      </c>
      <c r="Q1334" t="s">
        <v>27</v>
      </c>
      <c r="R1334" t="s">
        <v>28</v>
      </c>
      <c r="S1334">
        <v>1</v>
      </c>
      <c r="T1334">
        <v>0</v>
      </c>
    </row>
    <row r="1335" spans="1:20" x14ac:dyDescent="0.25">
      <c r="A1335">
        <v>24454</v>
      </c>
      <c r="B1335" s="1">
        <v>37007</v>
      </c>
      <c r="C1335" s="1">
        <v>37681</v>
      </c>
      <c r="D1335" t="s">
        <v>27</v>
      </c>
      <c r="E1335" t="s">
        <v>28</v>
      </c>
      <c r="F1335" s="10">
        <v>479</v>
      </c>
      <c r="G1335" s="10">
        <v>463.74</v>
      </c>
      <c r="H1335">
        <v>4.4829999999999997</v>
      </c>
      <c r="I1335" s="11">
        <v>3.24</v>
      </c>
      <c r="K1335" s="9">
        <f t="shared" si="60"/>
        <v>1551.96</v>
      </c>
      <c r="L1335" s="12">
        <f t="shared" si="61"/>
        <v>-595.39699999999971</v>
      </c>
      <c r="M1335" s="12">
        <f t="shared" si="62"/>
        <v>-576.42881999999975</v>
      </c>
      <c r="N1335" t="s">
        <v>29</v>
      </c>
      <c r="O1335" t="s">
        <v>38</v>
      </c>
      <c r="P1335" t="s">
        <v>12</v>
      </c>
      <c r="Q1335" t="s">
        <v>27</v>
      </c>
      <c r="R1335" t="s">
        <v>28</v>
      </c>
      <c r="S1335">
        <v>1</v>
      </c>
      <c r="T1335">
        <v>0</v>
      </c>
    </row>
    <row r="1336" spans="1:20" x14ac:dyDescent="0.25">
      <c r="A1336">
        <v>24533</v>
      </c>
      <c r="B1336" s="1">
        <v>37018</v>
      </c>
      <c r="C1336" s="1">
        <v>37681</v>
      </c>
      <c r="D1336" t="s">
        <v>27</v>
      </c>
      <c r="E1336" t="s">
        <v>28</v>
      </c>
      <c r="F1336" s="10">
        <v>100000</v>
      </c>
      <c r="G1336" s="10">
        <v>96815.15</v>
      </c>
      <c r="H1336">
        <v>4.32</v>
      </c>
      <c r="I1336" s="11">
        <v>3.24</v>
      </c>
      <c r="K1336" s="9">
        <f t="shared" si="60"/>
        <v>324000</v>
      </c>
      <c r="L1336" s="12">
        <f t="shared" si="61"/>
        <v>-108000</v>
      </c>
      <c r="M1336" s="12">
        <f t="shared" si="62"/>
        <v>-104560.36199999999</v>
      </c>
      <c r="N1336" t="s">
        <v>29</v>
      </c>
      <c r="O1336" t="s">
        <v>38</v>
      </c>
      <c r="P1336" t="s">
        <v>12</v>
      </c>
      <c r="Q1336" t="s">
        <v>27</v>
      </c>
      <c r="R1336" t="s">
        <v>28</v>
      </c>
      <c r="S1336">
        <v>1</v>
      </c>
      <c r="T1336">
        <v>0</v>
      </c>
    </row>
    <row r="1337" spans="1:20" x14ac:dyDescent="0.25">
      <c r="A1337">
        <v>24748</v>
      </c>
      <c r="B1337" s="1">
        <v>37028</v>
      </c>
      <c r="C1337" s="1">
        <v>37681</v>
      </c>
      <c r="D1337" t="s">
        <v>27</v>
      </c>
      <c r="E1337" t="s">
        <v>28</v>
      </c>
      <c r="F1337" s="10">
        <v>119279</v>
      </c>
      <c r="G1337" s="10">
        <v>115480.15</v>
      </c>
      <c r="H1337">
        <v>4.3259999999999996</v>
      </c>
      <c r="I1337" s="11">
        <v>3.24</v>
      </c>
      <c r="K1337" s="9">
        <f t="shared" si="60"/>
        <v>386463.96</v>
      </c>
      <c r="L1337" s="12">
        <f t="shared" si="61"/>
        <v>-129536.99399999993</v>
      </c>
      <c r="M1337" s="12">
        <f t="shared" si="62"/>
        <v>-125411.44289999992</v>
      </c>
      <c r="N1337" t="s">
        <v>29</v>
      </c>
      <c r="O1337" t="s">
        <v>38</v>
      </c>
      <c r="P1337" t="s">
        <v>12</v>
      </c>
      <c r="Q1337" t="s">
        <v>27</v>
      </c>
      <c r="R1337" t="s">
        <v>28</v>
      </c>
      <c r="S1337">
        <v>1</v>
      </c>
      <c r="T1337">
        <v>0</v>
      </c>
    </row>
    <row r="1338" spans="1:20" x14ac:dyDescent="0.25">
      <c r="A1338">
        <v>24869</v>
      </c>
      <c r="B1338" s="1">
        <v>37035</v>
      </c>
      <c r="C1338" s="1">
        <v>37681</v>
      </c>
      <c r="D1338" t="s">
        <v>27</v>
      </c>
      <c r="E1338" t="s">
        <v>28</v>
      </c>
      <c r="F1338" s="10">
        <v>35000</v>
      </c>
      <c r="G1338" s="10">
        <v>33885.300000000003</v>
      </c>
      <c r="H1338">
        <v>4.3567999999999998</v>
      </c>
      <c r="I1338" s="11">
        <v>3.24</v>
      </c>
      <c r="K1338" s="9">
        <f t="shared" si="60"/>
        <v>113400.00000000001</v>
      </c>
      <c r="L1338" s="12">
        <f t="shared" si="61"/>
        <v>-39087.999999999985</v>
      </c>
      <c r="M1338" s="12">
        <f t="shared" si="62"/>
        <v>-37843.103039999987</v>
      </c>
      <c r="N1338" t="s">
        <v>29</v>
      </c>
      <c r="O1338" t="s">
        <v>38</v>
      </c>
      <c r="P1338" t="s">
        <v>12</v>
      </c>
      <c r="Q1338" t="s">
        <v>27</v>
      </c>
      <c r="R1338" t="s">
        <v>28</v>
      </c>
      <c r="S1338">
        <v>1</v>
      </c>
      <c r="T1338">
        <v>0</v>
      </c>
    </row>
    <row r="1339" spans="1:20" x14ac:dyDescent="0.25">
      <c r="A1339">
        <v>24870</v>
      </c>
      <c r="B1339" s="1">
        <v>37035</v>
      </c>
      <c r="C1339" s="1">
        <v>37681</v>
      </c>
      <c r="D1339" t="s">
        <v>27</v>
      </c>
      <c r="E1339" t="s">
        <v>28</v>
      </c>
      <c r="F1339" s="10">
        <v>72074</v>
      </c>
      <c r="G1339" s="10">
        <v>69778.55</v>
      </c>
      <c r="H1339">
        <v>4.3567999999999998</v>
      </c>
      <c r="I1339" s="11">
        <v>3.24</v>
      </c>
      <c r="K1339" s="9">
        <f t="shared" si="60"/>
        <v>233519.76</v>
      </c>
      <c r="L1339" s="12">
        <f t="shared" si="61"/>
        <v>-80492.243199999968</v>
      </c>
      <c r="M1339" s="12">
        <f t="shared" si="62"/>
        <v>-77928.684639999978</v>
      </c>
      <c r="N1339" t="s">
        <v>29</v>
      </c>
      <c r="O1339" t="s">
        <v>38</v>
      </c>
      <c r="P1339" t="s">
        <v>12</v>
      </c>
      <c r="Q1339" t="s">
        <v>27</v>
      </c>
      <c r="R1339" t="s">
        <v>28</v>
      </c>
      <c r="S1339">
        <v>1</v>
      </c>
      <c r="T1339">
        <v>0</v>
      </c>
    </row>
    <row r="1340" spans="1:20" x14ac:dyDescent="0.25">
      <c r="A1340">
        <v>25038</v>
      </c>
      <c r="B1340" s="1">
        <v>37046</v>
      </c>
      <c r="C1340" s="1">
        <v>37681</v>
      </c>
      <c r="D1340" t="s">
        <v>27</v>
      </c>
      <c r="E1340" t="s">
        <v>28</v>
      </c>
      <c r="F1340" s="10">
        <v>32383</v>
      </c>
      <c r="G1340" s="10">
        <v>31351.65</v>
      </c>
      <c r="H1340">
        <v>4.0819999999999999</v>
      </c>
      <c r="I1340" s="11">
        <v>3.24</v>
      </c>
      <c r="K1340" s="9">
        <f t="shared" si="60"/>
        <v>104920.92000000001</v>
      </c>
      <c r="L1340" s="12">
        <f t="shared" si="61"/>
        <v>-27266.48599999999</v>
      </c>
      <c r="M1340" s="12">
        <f t="shared" si="62"/>
        <v>-26398.089299999989</v>
      </c>
      <c r="N1340" t="s">
        <v>29</v>
      </c>
      <c r="O1340" t="s">
        <v>38</v>
      </c>
      <c r="P1340" t="s">
        <v>12</v>
      </c>
      <c r="Q1340" t="s">
        <v>27</v>
      </c>
      <c r="R1340" t="s">
        <v>28</v>
      </c>
      <c r="S1340">
        <v>1</v>
      </c>
      <c r="T1340">
        <v>0</v>
      </c>
    </row>
    <row r="1341" spans="1:20" x14ac:dyDescent="0.25">
      <c r="A1341">
        <v>25059</v>
      </c>
      <c r="B1341" s="1">
        <v>37048</v>
      </c>
      <c r="C1341" s="1">
        <v>37681</v>
      </c>
      <c r="D1341" t="s">
        <v>27</v>
      </c>
      <c r="E1341" t="s">
        <v>28</v>
      </c>
      <c r="F1341" s="10">
        <v>83555</v>
      </c>
      <c r="G1341" s="10">
        <v>80893.899999999994</v>
      </c>
      <c r="H1341">
        <v>4.274</v>
      </c>
      <c r="I1341" s="11">
        <v>3.24</v>
      </c>
      <c r="K1341" s="9">
        <f t="shared" si="60"/>
        <v>270718.2</v>
      </c>
      <c r="L1341" s="12">
        <f t="shared" si="61"/>
        <v>-86395.869999999981</v>
      </c>
      <c r="M1341" s="12">
        <f t="shared" si="62"/>
        <v>-83644.292599999972</v>
      </c>
      <c r="N1341" t="s">
        <v>29</v>
      </c>
      <c r="O1341" t="s">
        <v>38</v>
      </c>
      <c r="P1341" t="s">
        <v>12</v>
      </c>
      <c r="Q1341" t="s">
        <v>27</v>
      </c>
      <c r="R1341" t="s">
        <v>28</v>
      </c>
      <c r="S1341">
        <v>1</v>
      </c>
      <c r="T1341">
        <v>0</v>
      </c>
    </row>
    <row r="1342" spans="1:20" x14ac:dyDescent="0.25">
      <c r="A1342">
        <v>25070</v>
      </c>
      <c r="B1342" s="1">
        <v>37048</v>
      </c>
      <c r="C1342" s="1">
        <v>37681</v>
      </c>
      <c r="D1342" t="s">
        <v>27</v>
      </c>
      <c r="E1342" t="s">
        <v>28</v>
      </c>
      <c r="F1342" s="10">
        <v>41207</v>
      </c>
      <c r="G1342" s="10">
        <v>39894.620000000003</v>
      </c>
      <c r="H1342">
        <v>4.0549999999999997</v>
      </c>
      <c r="I1342" s="11">
        <v>3.24</v>
      </c>
      <c r="K1342" s="9">
        <f t="shared" si="60"/>
        <v>133510.68000000002</v>
      </c>
      <c r="L1342" s="12">
        <f t="shared" si="61"/>
        <v>-33583.70499999998</v>
      </c>
      <c r="M1342" s="12">
        <f t="shared" si="62"/>
        <v>-32514.115299999983</v>
      </c>
      <c r="N1342" t="s">
        <v>29</v>
      </c>
      <c r="O1342" t="s">
        <v>38</v>
      </c>
      <c r="P1342" t="s">
        <v>12</v>
      </c>
      <c r="Q1342" t="s">
        <v>27</v>
      </c>
      <c r="R1342" t="s">
        <v>28</v>
      </c>
      <c r="S1342">
        <v>1</v>
      </c>
      <c r="T1342">
        <v>0</v>
      </c>
    </row>
    <row r="1343" spans="1:20" x14ac:dyDescent="0.25">
      <c r="A1343">
        <v>25071</v>
      </c>
      <c r="B1343" s="1">
        <v>37048</v>
      </c>
      <c r="C1343" s="1">
        <v>37681</v>
      </c>
      <c r="D1343" t="s">
        <v>27</v>
      </c>
      <c r="E1343" t="s">
        <v>28</v>
      </c>
      <c r="F1343" s="10">
        <v>33596</v>
      </c>
      <c r="G1343" s="10">
        <v>32526.02</v>
      </c>
      <c r="H1343">
        <v>4.5149999999999997</v>
      </c>
      <c r="I1343" s="11">
        <v>3.24</v>
      </c>
      <c r="K1343" s="9">
        <f t="shared" si="60"/>
        <v>108851.04000000001</v>
      </c>
      <c r="L1343" s="12">
        <f t="shared" si="61"/>
        <v>-42834.89999999998</v>
      </c>
      <c r="M1343" s="12">
        <f t="shared" si="62"/>
        <v>-41470.675499999983</v>
      </c>
      <c r="N1343" t="s">
        <v>29</v>
      </c>
      <c r="O1343" t="s">
        <v>38</v>
      </c>
      <c r="P1343" t="s">
        <v>12</v>
      </c>
      <c r="Q1343" t="s">
        <v>27</v>
      </c>
      <c r="R1343" t="s">
        <v>28</v>
      </c>
      <c r="S1343">
        <v>1</v>
      </c>
      <c r="T1343">
        <v>0</v>
      </c>
    </row>
    <row r="1344" spans="1:20" x14ac:dyDescent="0.25">
      <c r="A1344">
        <v>25181</v>
      </c>
      <c r="B1344" s="1">
        <v>37055</v>
      </c>
      <c r="C1344" s="1">
        <v>37681</v>
      </c>
      <c r="D1344" t="s">
        <v>27</v>
      </c>
      <c r="E1344" t="s">
        <v>28</v>
      </c>
      <c r="F1344" s="10">
        <v>44518</v>
      </c>
      <c r="G1344" s="10">
        <v>43100.17</v>
      </c>
      <c r="H1344">
        <v>4.226</v>
      </c>
      <c r="I1344" s="11">
        <v>3.24</v>
      </c>
      <c r="K1344" s="9">
        <f t="shared" si="60"/>
        <v>144238.32</v>
      </c>
      <c r="L1344" s="12">
        <f t="shared" si="61"/>
        <v>-43894.747999999992</v>
      </c>
      <c r="M1344" s="12">
        <f t="shared" si="62"/>
        <v>-42496.767619999991</v>
      </c>
      <c r="N1344" t="s">
        <v>29</v>
      </c>
      <c r="O1344" t="s">
        <v>38</v>
      </c>
      <c r="P1344" t="s">
        <v>12</v>
      </c>
      <c r="Q1344" t="s">
        <v>27</v>
      </c>
      <c r="R1344" t="s">
        <v>28</v>
      </c>
      <c r="S1344">
        <v>1</v>
      </c>
      <c r="T1344">
        <v>0</v>
      </c>
    </row>
    <row r="1345" spans="1:20" x14ac:dyDescent="0.25">
      <c r="A1345">
        <v>25182</v>
      </c>
      <c r="B1345" s="1">
        <v>37055</v>
      </c>
      <c r="C1345" s="1">
        <v>37681</v>
      </c>
      <c r="D1345" t="s">
        <v>27</v>
      </c>
      <c r="E1345" t="s">
        <v>28</v>
      </c>
      <c r="F1345" s="10">
        <v>60111</v>
      </c>
      <c r="G1345" s="10">
        <v>58196.56</v>
      </c>
      <c r="H1345">
        <v>4.226</v>
      </c>
      <c r="I1345" s="11">
        <v>3.24</v>
      </c>
      <c r="K1345" s="9">
        <f t="shared" si="60"/>
        <v>194759.64</v>
      </c>
      <c r="L1345" s="12">
        <f t="shared" si="61"/>
        <v>-59269.445999999989</v>
      </c>
      <c r="M1345" s="12">
        <f t="shared" si="62"/>
        <v>-57381.808159999986</v>
      </c>
      <c r="N1345" t="s">
        <v>29</v>
      </c>
      <c r="O1345" t="s">
        <v>38</v>
      </c>
      <c r="P1345" t="s">
        <v>12</v>
      </c>
      <c r="Q1345" t="s">
        <v>27</v>
      </c>
      <c r="R1345" t="s">
        <v>28</v>
      </c>
      <c r="S1345">
        <v>1</v>
      </c>
      <c r="T1345">
        <v>0</v>
      </c>
    </row>
    <row r="1346" spans="1:20" x14ac:dyDescent="0.25">
      <c r="A1346">
        <v>26646</v>
      </c>
      <c r="B1346" s="1">
        <v>37081</v>
      </c>
      <c r="C1346" s="1">
        <v>37681</v>
      </c>
      <c r="D1346" t="s">
        <v>27</v>
      </c>
      <c r="E1346" t="s">
        <v>28</v>
      </c>
      <c r="F1346" s="10">
        <v>41223</v>
      </c>
      <c r="G1346" s="10">
        <v>39910.11</v>
      </c>
      <c r="H1346">
        <v>3.927</v>
      </c>
      <c r="I1346" s="11">
        <v>3.24</v>
      </c>
      <c r="K1346" s="9">
        <f t="shared" ref="K1346:K1409" si="63">F1346*I1346</f>
        <v>133562.52000000002</v>
      </c>
      <c r="L1346" s="12">
        <f t="shared" ref="L1346:L1409" si="64">(+I1346-H1346)*F1346</f>
        <v>-28320.200999999994</v>
      </c>
      <c r="M1346" s="12">
        <f t="shared" ref="M1346:M1409" si="65">(+I1346-H1346)*G1346</f>
        <v>-27418.245569999995</v>
      </c>
      <c r="N1346" t="s">
        <v>29</v>
      </c>
      <c r="O1346" t="s">
        <v>38</v>
      </c>
      <c r="P1346" t="s">
        <v>12</v>
      </c>
      <c r="Q1346" t="s">
        <v>27</v>
      </c>
      <c r="R1346" t="s">
        <v>28</v>
      </c>
      <c r="S1346">
        <v>1</v>
      </c>
      <c r="T1346">
        <v>0</v>
      </c>
    </row>
    <row r="1347" spans="1:20" x14ac:dyDescent="0.25">
      <c r="A1347">
        <v>26851</v>
      </c>
      <c r="B1347" s="1">
        <v>37099</v>
      </c>
      <c r="C1347" s="1">
        <v>37681</v>
      </c>
      <c r="D1347" t="s">
        <v>27</v>
      </c>
      <c r="E1347" t="s">
        <v>28</v>
      </c>
      <c r="F1347" s="10">
        <v>110776</v>
      </c>
      <c r="G1347" s="10">
        <v>107247.95</v>
      </c>
      <c r="H1347">
        <v>3.758</v>
      </c>
      <c r="I1347" s="11">
        <v>3.24</v>
      </c>
      <c r="K1347" s="9">
        <f t="shared" si="63"/>
        <v>358914.24000000005</v>
      </c>
      <c r="L1347" s="12">
        <f t="shared" si="64"/>
        <v>-57381.967999999979</v>
      </c>
      <c r="M1347" s="12">
        <f t="shared" si="65"/>
        <v>-55554.438099999978</v>
      </c>
      <c r="N1347" t="s">
        <v>29</v>
      </c>
      <c r="O1347" t="s">
        <v>38</v>
      </c>
      <c r="P1347" t="s">
        <v>12</v>
      </c>
      <c r="Q1347" t="s">
        <v>27</v>
      </c>
      <c r="R1347" t="s">
        <v>28</v>
      </c>
      <c r="S1347">
        <v>1</v>
      </c>
      <c r="T1347">
        <v>0</v>
      </c>
    </row>
    <row r="1348" spans="1:20" x14ac:dyDescent="0.25">
      <c r="A1348">
        <v>27044</v>
      </c>
      <c r="B1348" s="1">
        <v>37109</v>
      </c>
      <c r="C1348" s="1">
        <v>37681</v>
      </c>
      <c r="D1348" t="s">
        <v>27</v>
      </c>
      <c r="E1348" t="s">
        <v>28</v>
      </c>
      <c r="F1348" s="10">
        <v>106041</v>
      </c>
      <c r="G1348" s="10">
        <v>102663.76</v>
      </c>
      <c r="H1348">
        <v>3.722</v>
      </c>
      <c r="I1348" s="11">
        <v>3.24</v>
      </c>
      <c r="K1348" s="9">
        <f t="shared" si="63"/>
        <v>343572.84</v>
      </c>
      <c r="L1348" s="12">
        <f t="shared" si="64"/>
        <v>-51111.761999999973</v>
      </c>
      <c r="M1348" s="12">
        <f t="shared" si="65"/>
        <v>-49483.932319999971</v>
      </c>
      <c r="N1348" t="s">
        <v>29</v>
      </c>
      <c r="O1348" t="s">
        <v>38</v>
      </c>
      <c r="P1348" t="s">
        <v>12</v>
      </c>
      <c r="Q1348" t="s">
        <v>27</v>
      </c>
      <c r="R1348" t="s">
        <v>28</v>
      </c>
      <c r="S1348">
        <v>1</v>
      </c>
      <c r="T1348">
        <v>0</v>
      </c>
    </row>
    <row r="1349" spans="1:20" x14ac:dyDescent="0.25">
      <c r="A1349">
        <v>28058</v>
      </c>
      <c r="B1349" s="1">
        <v>37144</v>
      </c>
      <c r="C1349" s="1">
        <v>37681</v>
      </c>
      <c r="D1349" t="s">
        <v>27</v>
      </c>
      <c r="E1349" t="s">
        <v>28</v>
      </c>
      <c r="F1349" s="10">
        <v>46768</v>
      </c>
      <c r="G1349" s="10">
        <v>45278.51</v>
      </c>
      <c r="H1349">
        <v>3.8950999999999998</v>
      </c>
      <c r="I1349" s="11">
        <v>3.24</v>
      </c>
      <c r="K1349" s="9">
        <f t="shared" si="63"/>
        <v>151528.32000000001</v>
      </c>
      <c r="L1349" s="12">
        <f t="shared" si="64"/>
        <v>-30637.71679999998</v>
      </c>
      <c r="M1349" s="12">
        <f t="shared" si="65"/>
        <v>-29661.951900999982</v>
      </c>
      <c r="N1349" t="s">
        <v>29</v>
      </c>
      <c r="O1349" t="s">
        <v>38</v>
      </c>
      <c r="P1349" t="s">
        <v>12</v>
      </c>
      <c r="Q1349" t="s">
        <v>27</v>
      </c>
      <c r="R1349" t="s">
        <v>28</v>
      </c>
      <c r="S1349">
        <v>1</v>
      </c>
      <c r="T1349">
        <v>0</v>
      </c>
    </row>
    <row r="1350" spans="1:20" x14ac:dyDescent="0.25">
      <c r="A1350">
        <v>28094</v>
      </c>
      <c r="B1350" s="1">
        <v>37152</v>
      </c>
      <c r="C1350" s="1">
        <v>37681</v>
      </c>
      <c r="D1350" t="s">
        <v>27</v>
      </c>
      <c r="E1350" t="s">
        <v>28</v>
      </c>
      <c r="F1350" s="10">
        <v>6600</v>
      </c>
      <c r="G1350" s="10">
        <v>6389.8</v>
      </c>
      <c r="H1350">
        <v>3.62</v>
      </c>
      <c r="I1350" s="11">
        <v>3.24</v>
      </c>
      <c r="K1350" s="9">
        <f t="shared" si="63"/>
        <v>21384</v>
      </c>
      <c r="L1350" s="12">
        <f t="shared" si="64"/>
        <v>-2507.9999999999991</v>
      </c>
      <c r="M1350" s="12">
        <f t="shared" si="65"/>
        <v>-2428.1239999999993</v>
      </c>
      <c r="N1350" t="s">
        <v>29</v>
      </c>
      <c r="O1350" t="s">
        <v>38</v>
      </c>
      <c r="P1350" t="s">
        <v>12</v>
      </c>
      <c r="Q1350" t="s">
        <v>27</v>
      </c>
      <c r="R1350" t="s">
        <v>28</v>
      </c>
      <c r="S1350">
        <v>1</v>
      </c>
      <c r="T1350">
        <v>0</v>
      </c>
    </row>
    <row r="1351" spans="1:20" x14ac:dyDescent="0.25">
      <c r="A1351">
        <v>28096</v>
      </c>
      <c r="B1351" s="1">
        <v>37152</v>
      </c>
      <c r="C1351" s="1">
        <v>37681</v>
      </c>
      <c r="D1351" t="s">
        <v>27</v>
      </c>
      <c r="E1351" t="s">
        <v>28</v>
      </c>
      <c r="F1351" s="10">
        <v>7257</v>
      </c>
      <c r="G1351" s="10">
        <v>7025.88</v>
      </c>
      <c r="H1351">
        <v>3.62</v>
      </c>
      <c r="I1351" s="11">
        <v>3.24</v>
      </c>
      <c r="K1351" s="9">
        <f t="shared" si="63"/>
        <v>23512.68</v>
      </c>
      <c r="L1351" s="12">
        <f t="shared" si="64"/>
        <v>-2757.6599999999994</v>
      </c>
      <c r="M1351" s="12">
        <f t="shared" si="65"/>
        <v>-2669.8343999999993</v>
      </c>
      <c r="N1351" t="s">
        <v>29</v>
      </c>
      <c r="O1351" t="s">
        <v>38</v>
      </c>
      <c r="P1351" t="s">
        <v>12</v>
      </c>
      <c r="Q1351" t="s">
        <v>27</v>
      </c>
      <c r="R1351" t="s">
        <v>28</v>
      </c>
      <c r="S1351">
        <v>1</v>
      </c>
      <c r="T1351">
        <v>0</v>
      </c>
    </row>
    <row r="1352" spans="1:20" x14ac:dyDescent="0.25">
      <c r="A1352">
        <v>28097</v>
      </c>
      <c r="B1352" s="1">
        <v>37152</v>
      </c>
      <c r="C1352" s="1">
        <v>37681</v>
      </c>
      <c r="D1352" t="s">
        <v>27</v>
      </c>
      <c r="E1352" t="s">
        <v>28</v>
      </c>
      <c r="F1352" s="10">
        <v>64141</v>
      </c>
      <c r="G1352" s="10">
        <v>62098.21</v>
      </c>
      <c r="H1352">
        <v>3.62</v>
      </c>
      <c r="I1352" s="11">
        <v>3.24</v>
      </c>
      <c r="K1352" s="9">
        <f t="shared" si="63"/>
        <v>207816.84000000003</v>
      </c>
      <c r="L1352" s="12">
        <f t="shared" si="64"/>
        <v>-24373.579999999994</v>
      </c>
      <c r="M1352" s="12">
        <f t="shared" si="65"/>
        <v>-23597.319799999994</v>
      </c>
      <c r="N1352" t="s">
        <v>29</v>
      </c>
      <c r="O1352" t="s">
        <v>38</v>
      </c>
      <c r="P1352" t="s">
        <v>12</v>
      </c>
      <c r="Q1352" t="s">
        <v>27</v>
      </c>
      <c r="R1352" t="s">
        <v>28</v>
      </c>
      <c r="S1352">
        <v>1</v>
      </c>
      <c r="T1352">
        <v>0</v>
      </c>
    </row>
    <row r="1353" spans="1:20" x14ac:dyDescent="0.25">
      <c r="A1353">
        <v>28112</v>
      </c>
      <c r="B1353" s="1">
        <v>37152</v>
      </c>
      <c r="C1353" s="1">
        <v>37681</v>
      </c>
      <c r="D1353" t="s">
        <v>27</v>
      </c>
      <c r="E1353" t="s">
        <v>28</v>
      </c>
      <c r="F1353" s="10">
        <v>224820</v>
      </c>
      <c r="G1353" s="10">
        <v>217659.82</v>
      </c>
      <c r="H1353">
        <v>3.8679999999999999</v>
      </c>
      <c r="I1353" s="11">
        <v>3.24</v>
      </c>
      <c r="K1353" s="9">
        <f t="shared" si="63"/>
        <v>728416.8</v>
      </c>
      <c r="L1353" s="12">
        <f t="shared" si="64"/>
        <v>-141186.95999999993</v>
      </c>
      <c r="M1353" s="12">
        <f t="shared" si="65"/>
        <v>-136690.36695999993</v>
      </c>
      <c r="N1353" t="s">
        <v>29</v>
      </c>
      <c r="O1353" t="s">
        <v>38</v>
      </c>
      <c r="P1353" t="s">
        <v>12</v>
      </c>
      <c r="Q1353" t="s">
        <v>27</v>
      </c>
      <c r="R1353" t="s">
        <v>28</v>
      </c>
      <c r="S1353">
        <v>1</v>
      </c>
      <c r="T1353">
        <v>0</v>
      </c>
    </row>
    <row r="1354" spans="1:20" x14ac:dyDescent="0.25">
      <c r="A1354">
        <v>28132</v>
      </c>
      <c r="B1354" s="1">
        <v>37153</v>
      </c>
      <c r="C1354" s="1">
        <v>37681</v>
      </c>
      <c r="D1354" t="s">
        <v>27</v>
      </c>
      <c r="E1354" t="s">
        <v>28</v>
      </c>
      <c r="F1354" s="10">
        <v>12964</v>
      </c>
      <c r="G1354" s="10">
        <v>12551.12</v>
      </c>
      <c r="H1354">
        <v>3.3136000000000001</v>
      </c>
      <c r="I1354" s="11">
        <v>3.24</v>
      </c>
      <c r="K1354" s="9">
        <f t="shared" si="63"/>
        <v>42003.360000000001</v>
      </c>
      <c r="L1354" s="12">
        <f t="shared" si="64"/>
        <v>-954.15039999999851</v>
      </c>
      <c r="M1354" s="12">
        <f t="shared" si="65"/>
        <v>-923.76243199999863</v>
      </c>
      <c r="N1354" t="s">
        <v>29</v>
      </c>
      <c r="O1354" t="s">
        <v>38</v>
      </c>
      <c r="P1354" t="s">
        <v>12</v>
      </c>
      <c r="Q1354" t="s">
        <v>27</v>
      </c>
      <c r="R1354" t="s">
        <v>28</v>
      </c>
      <c r="S1354">
        <v>1</v>
      </c>
      <c r="T1354">
        <v>0</v>
      </c>
    </row>
    <row r="1355" spans="1:20" x14ac:dyDescent="0.25">
      <c r="A1355">
        <v>28134</v>
      </c>
      <c r="B1355" s="1">
        <v>37153</v>
      </c>
      <c r="C1355" s="1">
        <v>37681</v>
      </c>
      <c r="D1355" t="s">
        <v>27</v>
      </c>
      <c r="E1355" t="s">
        <v>28</v>
      </c>
      <c r="F1355" s="10">
        <v>111309</v>
      </c>
      <c r="G1355" s="10">
        <v>107763.98</v>
      </c>
      <c r="H1355">
        <v>3.742</v>
      </c>
      <c r="I1355" s="11">
        <v>3.24</v>
      </c>
      <c r="K1355" s="9">
        <f t="shared" si="63"/>
        <v>360641.16000000003</v>
      </c>
      <c r="L1355" s="12">
        <f t="shared" si="64"/>
        <v>-55877.117999999973</v>
      </c>
      <c r="M1355" s="12">
        <f t="shared" si="65"/>
        <v>-54097.517959999976</v>
      </c>
      <c r="N1355" t="s">
        <v>29</v>
      </c>
      <c r="O1355" t="s">
        <v>38</v>
      </c>
      <c r="P1355" t="s">
        <v>12</v>
      </c>
      <c r="Q1355" t="s">
        <v>27</v>
      </c>
      <c r="R1355" t="s">
        <v>28</v>
      </c>
      <c r="S1355">
        <v>1</v>
      </c>
      <c r="T1355">
        <v>0</v>
      </c>
    </row>
    <row r="1356" spans="1:20" x14ac:dyDescent="0.25">
      <c r="A1356">
        <v>28136</v>
      </c>
      <c r="B1356" s="1">
        <v>37153</v>
      </c>
      <c r="C1356" s="1">
        <v>37681</v>
      </c>
      <c r="D1356" t="s">
        <v>27</v>
      </c>
      <c r="E1356" t="s">
        <v>28</v>
      </c>
      <c r="F1356" s="10">
        <v>125797</v>
      </c>
      <c r="G1356" s="10">
        <v>121790.56</v>
      </c>
      <c r="H1356">
        <v>3.3690000000000002</v>
      </c>
      <c r="I1356" s="11">
        <v>3.24</v>
      </c>
      <c r="K1356" s="9">
        <f t="shared" si="63"/>
        <v>407582.28</v>
      </c>
      <c r="L1356" s="12">
        <f t="shared" si="64"/>
        <v>-16227.813</v>
      </c>
      <c r="M1356" s="12">
        <f t="shared" si="65"/>
        <v>-15710.982239999999</v>
      </c>
      <c r="N1356" t="s">
        <v>29</v>
      </c>
      <c r="O1356" t="s">
        <v>38</v>
      </c>
      <c r="P1356" t="s">
        <v>12</v>
      </c>
      <c r="Q1356" t="s">
        <v>27</v>
      </c>
      <c r="R1356" t="s">
        <v>28</v>
      </c>
      <c r="S1356">
        <v>1</v>
      </c>
      <c r="T1356">
        <v>0</v>
      </c>
    </row>
    <row r="1357" spans="1:20" x14ac:dyDescent="0.25">
      <c r="A1357">
        <v>28137</v>
      </c>
      <c r="B1357" s="1">
        <v>37153</v>
      </c>
      <c r="C1357" s="1">
        <v>37681</v>
      </c>
      <c r="D1357" t="s">
        <v>27</v>
      </c>
      <c r="E1357" t="s">
        <v>28</v>
      </c>
      <c r="F1357" s="10">
        <v>2670</v>
      </c>
      <c r="G1357" s="10">
        <v>2584.96</v>
      </c>
      <c r="H1357">
        <v>3.3690000000000002</v>
      </c>
      <c r="I1357" s="11">
        <v>3.24</v>
      </c>
      <c r="K1357" s="9">
        <f t="shared" si="63"/>
        <v>8650.8000000000011</v>
      </c>
      <c r="L1357" s="12">
        <f t="shared" si="64"/>
        <v>-344.43</v>
      </c>
      <c r="M1357" s="12">
        <f t="shared" si="65"/>
        <v>-333.45983999999999</v>
      </c>
      <c r="N1357" t="s">
        <v>29</v>
      </c>
      <c r="O1357" t="s">
        <v>38</v>
      </c>
      <c r="P1357" t="s">
        <v>12</v>
      </c>
      <c r="Q1357" t="s">
        <v>27</v>
      </c>
      <c r="R1357" t="s">
        <v>28</v>
      </c>
      <c r="S1357">
        <v>1</v>
      </c>
      <c r="T1357">
        <v>0</v>
      </c>
    </row>
    <row r="1358" spans="1:20" x14ac:dyDescent="0.25">
      <c r="A1358">
        <v>28139</v>
      </c>
      <c r="B1358" s="1">
        <v>37153</v>
      </c>
      <c r="C1358" s="1">
        <v>37681</v>
      </c>
      <c r="D1358" t="s">
        <v>27</v>
      </c>
      <c r="E1358" t="s">
        <v>28</v>
      </c>
      <c r="F1358" s="10">
        <v>53909</v>
      </c>
      <c r="G1358" s="10">
        <v>52192.08</v>
      </c>
      <c r="H1358">
        <v>3.3690000000000002</v>
      </c>
      <c r="I1358" s="11">
        <v>3.24</v>
      </c>
      <c r="K1358" s="9">
        <f t="shared" si="63"/>
        <v>174665.16</v>
      </c>
      <c r="L1358" s="12">
        <f t="shared" si="64"/>
        <v>-6954.2610000000004</v>
      </c>
      <c r="M1358" s="12">
        <f t="shared" si="65"/>
        <v>-6732.7783200000003</v>
      </c>
      <c r="N1358" t="s">
        <v>29</v>
      </c>
      <c r="O1358" t="s">
        <v>38</v>
      </c>
      <c r="P1358" t="s">
        <v>12</v>
      </c>
      <c r="Q1358" t="s">
        <v>27</v>
      </c>
      <c r="R1358" t="s">
        <v>28</v>
      </c>
      <c r="S1358">
        <v>1</v>
      </c>
      <c r="T1358">
        <v>0</v>
      </c>
    </row>
    <row r="1359" spans="1:20" x14ac:dyDescent="0.25">
      <c r="A1359">
        <v>28140</v>
      </c>
      <c r="B1359" s="1">
        <v>37153</v>
      </c>
      <c r="C1359" s="1">
        <v>37681</v>
      </c>
      <c r="D1359" t="s">
        <v>27</v>
      </c>
      <c r="E1359" t="s">
        <v>28</v>
      </c>
      <c r="F1359" s="10">
        <v>57260</v>
      </c>
      <c r="G1359" s="10">
        <v>55436.36</v>
      </c>
      <c r="H1359">
        <v>3.3690000000000002</v>
      </c>
      <c r="I1359" s="11">
        <v>3.24</v>
      </c>
      <c r="K1359" s="9">
        <f t="shared" si="63"/>
        <v>185522.40000000002</v>
      </c>
      <c r="L1359" s="12">
        <f t="shared" si="64"/>
        <v>-7386.54</v>
      </c>
      <c r="M1359" s="12">
        <f t="shared" si="65"/>
        <v>-7151.2904400000007</v>
      </c>
      <c r="N1359" t="s">
        <v>29</v>
      </c>
      <c r="O1359" t="s">
        <v>38</v>
      </c>
      <c r="P1359" t="s">
        <v>12</v>
      </c>
      <c r="Q1359" t="s">
        <v>27</v>
      </c>
      <c r="R1359" t="s">
        <v>28</v>
      </c>
      <c r="S1359">
        <v>1</v>
      </c>
      <c r="T1359">
        <v>0</v>
      </c>
    </row>
    <row r="1360" spans="1:20" x14ac:dyDescent="0.25">
      <c r="A1360">
        <v>28142</v>
      </c>
      <c r="B1360" s="1">
        <v>37153</v>
      </c>
      <c r="C1360" s="1">
        <v>37681</v>
      </c>
      <c r="D1360" t="s">
        <v>27</v>
      </c>
      <c r="E1360" t="s">
        <v>28</v>
      </c>
      <c r="F1360" s="10">
        <v>111720</v>
      </c>
      <c r="G1360" s="10">
        <v>108161.89</v>
      </c>
      <c r="H1360">
        <v>3.3690000000000002</v>
      </c>
      <c r="I1360" s="11">
        <v>3.24</v>
      </c>
      <c r="K1360" s="9">
        <f t="shared" si="63"/>
        <v>361972.80000000005</v>
      </c>
      <c r="L1360" s="12">
        <f t="shared" si="64"/>
        <v>-14411.880000000001</v>
      </c>
      <c r="M1360" s="12">
        <f t="shared" si="65"/>
        <v>-13952.883810000001</v>
      </c>
      <c r="N1360" t="s">
        <v>29</v>
      </c>
      <c r="O1360" t="s">
        <v>38</v>
      </c>
      <c r="P1360" t="s">
        <v>12</v>
      </c>
      <c r="Q1360" t="s">
        <v>27</v>
      </c>
      <c r="R1360" t="s">
        <v>28</v>
      </c>
      <c r="S1360">
        <v>1</v>
      </c>
      <c r="T1360">
        <v>0</v>
      </c>
    </row>
    <row r="1361" spans="1:20" x14ac:dyDescent="0.25">
      <c r="A1361">
        <v>28143</v>
      </c>
      <c r="B1361" s="1">
        <v>37153</v>
      </c>
      <c r="C1361" s="1">
        <v>37681</v>
      </c>
      <c r="D1361" t="s">
        <v>27</v>
      </c>
      <c r="E1361" t="s">
        <v>28</v>
      </c>
      <c r="F1361" s="10">
        <v>3517</v>
      </c>
      <c r="G1361" s="10">
        <v>3404.99</v>
      </c>
      <c r="H1361">
        <v>3.3690000000000002</v>
      </c>
      <c r="I1361" s="11">
        <v>3.24</v>
      </c>
      <c r="K1361" s="9">
        <f t="shared" si="63"/>
        <v>11395.08</v>
      </c>
      <c r="L1361" s="12">
        <f t="shared" si="64"/>
        <v>-453.69300000000004</v>
      </c>
      <c r="M1361" s="12">
        <f t="shared" si="65"/>
        <v>-439.24370999999996</v>
      </c>
      <c r="N1361" t="s">
        <v>29</v>
      </c>
      <c r="O1361" t="s">
        <v>38</v>
      </c>
      <c r="P1361" t="s">
        <v>12</v>
      </c>
      <c r="Q1361" t="s">
        <v>27</v>
      </c>
      <c r="R1361" t="s">
        <v>28</v>
      </c>
      <c r="S1361">
        <v>1</v>
      </c>
      <c r="T1361">
        <v>0</v>
      </c>
    </row>
    <row r="1362" spans="1:20" x14ac:dyDescent="0.25">
      <c r="A1362">
        <v>28144</v>
      </c>
      <c r="B1362" s="1">
        <v>37153</v>
      </c>
      <c r="C1362" s="1">
        <v>37681</v>
      </c>
      <c r="D1362" t="s">
        <v>27</v>
      </c>
      <c r="E1362" t="s">
        <v>28</v>
      </c>
      <c r="F1362" s="10">
        <v>528</v>
      </c>
      <c r="G1362" s="10">
        <v>511.18</v>
      </c>
      <c r="H1362">
        <v>3.3690000000000002</v>
      </c>
      <c r="I1362" s="11">
        <v>3.24</v>
      </c>
      <c r="K1362" s="9">
        <f t="shared" si="63"/>
        <v>1710.72</v>
      </c>
      <c r="L1362" s="12">
        <f t="shared" si="64"/>
        <v>-68.111999999999995</v>
      </c>
      <c r="M1362" s="12">
        <f t="shared" si="65"/>
        <v>-65.942220000000006</v>
      </c>
      <c r="N1362" t="s">
        <v>29</v>
      </c>
      <c r="O1362" t="s">
        <v>38</v>
      </c>
      <c r="P1362" t="s">
        <v>12</v>
      </c>
      <c r="Q1362" t="s">
        <v>27</v>
      </c>
      <c r="R1362" t="s">
        <v>28</v>
      </c>
      <c r="S1362">
        <v>1</v>
      </c>
      <c r="T1362">
        <v>0</v>
      </c>
    </row>
    <row r="1363" spans="1:20" x14ac:dyDescent="0.25">
      <c r="A1363">
        <v>28303</v>
      </c>
      <c r="B1363" s="1">
        <v>37158</v>
      </c>
      <c r="C1363" s="1">
        <v>37681</v>
      </c>
      <c r="D1363" t="s">
        <v>27</v>
      </c>
      <c r="E1363" t="s">
        <v>28</v>
      </c>
      <c r="F1363" s="10">
        <v>16346</v>
      </c>
      <c r="G1363" s="10">
        <v>15825.4</v>
      </c>
      <c r="H1363">
        <v>3.1030000000000002</v>
      </c>
      <c r="I1363" s="11">
        <v>3.24</v>
      </c>
      <c r="K1363" s="9">
        <f t="shared" si="63"/>
        <v>52961.04</v>
      </c>
      <c r="L1363" s="12">
        <f t="shared" si="64"/>
        <v>2239.402</v>
      </c>
      <c r="M1363" s="12">
        <f t="shared" si="65"/>
        <v>2168.0798</v>
      </c>
      <c r="N1363" t="s">
        <v>29</v>
      </c>
      <c r="O1363" t="s">
        <v>38</v>
      </c>
      <c r="P1363" t="s">
        <v>12</v>
      </c>
      <c r="Q1363" t="s">
        <v>27</v>
      </c>
      <c r="R1363" t="s">
        <v>28</v>
      </c>
      <c r="S1363">
        <v>1</v>
      </c>
      <c r="T1363">
        <v>0</v>
      </c>
    </row>
    <row r="1364" spans="1:20" x14ac:dyDescent="0.25">
      <c r="A1364">
        <v>25098</v>
      </c>
      <c r="B1364" s="1">
        <v>37049</v>
      </c>
      <c r="C1364" s="1">
        <v>37712</v>
      </c>
      <c r="D1364" t="s">
        <v>36</v>
      </c>
      <c r="E1364" t="s">
        <v>28</v>
      </c>
      <c r="F1364" s="10">
        <v>155181</v>
      </c>
      <c r="G1364" s="10">
        <v>149736.26999999999</v>
      </c>
      <c r="H1364">
        <v>0.26500000000000001</v>
      </c>
      <c r="I1364" s="11">
        <v>0.19</v>
      </c>
      <c r="K1364" s="9">
        <f t="shared" si="63"/>
        <v>29484.39</v>
      </c>
      <c r="L1364" s="12">
        <f t="shared" si="64"/>
        <v>-11638.575000000003</v>
      </c>
      <c r="M1364" s="12">
        <f t="shared" si="65"/>
        <v>-11230.22025</v>
      </c>
      <c r="N1364" t="s">
        <v>37</v>
      </c>
      <c r="O1364" t="s">
        <v>38</v>
      </c>
      <c r="P1364" t="s">
        <v>27</v>
      </c>
      <c r="Q1364" t="s">
        <v>39</v>
      </c>
      <c r="R1364" t="s">
        <v>28</v>
      </c>
      <c r="S1364">
        <v>1</v>
      </c>
      <c r="T1364">
        <v>0</v>
      </c>
    </row>
    <row r="1365" spans="1:20" x14ac:dyDescent="0.25">
      <c r="A1365">
        <v>20890</v>
      </c>
      <c r="B1365" s="1">
        <v>36836</v>
      </c>
      <c r="C1365" s="1">
        <v>37712</v>
      </c>
      <c r="D1365" t="s">
        <v>42</v>
      </c>
      <c r="E1365" t="s">
        <v>28</v>
      </c>
      <c r="F1365" s="10">
        <v>15</v>
      </c>
      <c r="G1365" s="10">
        <v>14.47</v>
      </c>
      <c r="H1365">
        <v>-2.5000000000000001E-2</v>
      </c>
      <c r="I1365" s="11">
        <v>-0.01</v>
      </c>
      <c r="K1365" s="9">
        <f t="shared" si="63"/>
        <v>-0.15</v>
      </c>
      <c r="L1365" s="12">
        <f t="shared" si="64"/>
        <v>0.22500000000000001</v>
      </c>
      <c r="M1365" s="12">
        <f t="shared" si="65"/>
        <v>0.21705000000000002</v>
      </c>
      <c r="N1365" t="s">
        <v>37</v>
      </c>
      <c r="O1365" t="s">
        <v>38</v>
      </c>
      <c r="P1365" t="s">
        <v>27</v>
      </c>
      <c r="Q1365" t="s">
        <v>43</v>
      </c>
      <c r="R1365" t="s">
        <v>28</v>
      </c>
      <c r="S1365">
        <v>1</v>
      </c>
      <c r="T1365">
        <v>0</v>
      </c>
    </row>
    <row r="1366" spans="1:20" x14ac:dyDescent="0.25">
      <c r="A1366">
        <v>27284</v>
      </c>
      <c r="B1366" s="1">
        <v>37123</v>
      </c>
      <c r="C1366" s="1">
        <v>37712</v>
      </c>
      <c r="D1366" t="s">
        <v>42</v>
      </c>
      <c r="E1366" t="s">
        <v>28</v>
      </c>
      <c r="F1366" s="10">
        <v>262799</v>
      </c>
      <c r="G1366" s="10">
        <v>253578.35</v>
      </c>
      <c r="H1366">
        <v>-1.2500000000000001E-2</v>
      </c>
      <c r="I1366" s="11">
        <v>-0.01</v>
      </c>
      <c r="K1366" s="9">
        <f t="shared" si="63"/>
        <v>-2627.9900000000002</v>
      </c>
      <c r="L1366" s="12">
        <f t="shared" si="64"/>
        <v>656.99750000000017</v>
      </c>
      <c r="M1366" s="12">
        <f t="shared" si="65"/>
        <v>633.94587500000011</v>
      </c>
      <c r="N1366" t="s">
        <v>37</v>
      </c>
      <c r="O1366" t="s">
        <v>38</v>
      </c>
      <c r="P1366" t="s">
        <v>27</v>
      </c>
      <c r="Q1366" t="s">
        <v>43</v>
      </c>
      <c r="R1366" t="s">
        <v>28</v>
      </c>
      <c r="S1366">
        <v>1</v>
      </c>
      <c r="T1366">
        <v>0</v>
      </c>
    </row>
    <row r="1367" spans="1:20" x14ac:dyDescent="0.25">
      <c r="A1367">
        <v>9941</v>
      </c>
      <c r="B1367" s="1">
        <v>36714</v>
      </c>
      <c r="C1367" s="1">
        <v>37712</v>
      </c>
      <c r="D1367" t="s">
        <v>44</v>
      </c>
      <c r="E1367" t="s">
        <v>28</v>
      </c>
      <c r="F1367" s="10">
        <v>-3840</v>
      </c>
      <c r="G1367" s="10">
        <v>-3705.27</v>
      </c>
      <c r="H1367">
        <v>-3.5000000000000003E-2</v>
      </c>
      <c r="I1367" s="11">
        <v>-0.05</v>
      </c>
      <c r="K1367" s="9">
        <f t="shared" si="63"/>
        <v>192</v>
      </c>
      <c r="L1367" s="12">
        <f t="shared" si="64"/>
        <v>57.599999999999994</v>
      </c>
      <c r="M1367" s="12">
        <f t="shared" si="65"/>
        <v>55.579049999999995</v>
      </c>
      <c r="N1367" t="s">
        <v>37</v>
      </c>
      <c r="O1367" t="s">
        <v>38</v>
      </c>
      <c r="P1367" t="s">
        <v>27</v>
      </c>
      <c r="Q1367" t="s">
        <v>45</v>
      </c>
      <c r="R1367" t="s">
        <v>28</v>
      </c>
      <c r="S1367">
        <v>0</v>
      </c>
      <c r="T1367">
        <v>0</v>
      </c>
    </row>
    <row r="1368" spans="1:20" x14ac:dyDescent="0.25">
      <c r="A1368">
        <v>9952</v>
      </c>
      <c r="B1368" s="1">
        <v>36714</v>
      </c>
      <c r="C1368" s="1">
        <v>37712</v>
      </c>
      <c r="D1368" t="s">
        <v>46</v>
      </c>
      <c r="E1368" t="s">
        <v>28</v>
      </c>
      <c r="F1368" s="10">
        <v>3480</v>
      </c>
      <c r="G1368" s="10">
        <v>3357.9</v>
      </c>
      <c r="H1368">
        <v>-0.03</v>
      </c>
      <c r="I1368" s="11">
        <v>0.36</v>
      </c>
      <c r="K1368" s="9">
        <f t="shared" si="63"/>
        <v>1252.8</v>
      </c>
      <c r="L1368" s="12">
        <f t="shared" si="64"/>
        <v>1357.2</v>
      </c>
      <c r="M1368" s="12">
        <f t="shared" si="65"/>
        <v>1309.5810000000001</v>
      </c>
      <c r="N1368" t="s">
        <v>37</v>
      </c>
      <c r="O1368" t="s">
        <v>38</v>
      </c>
      <c r="P1368" t="s">
        <v>27</v>
      </c>
      <c r="Q1368" t="s">
        <v>47</v>
      </c>
      <c r="R1368" t="s">
        <v>28</v>
      </c>
      <c r="S1368">
        <v>1</v>
      </c>
      <c r="T1368">
        <v>0</v>
      </c>
    </row>
    <row r="1369" spans="1:20" x14ac:dyDescent="0.25">
      <c r="A1369">
        <v>27285</v>
      </c>
      <c r="B1369" s="1">
        <v>37123</v>
      </c>
      <c r="C1369" s="1">
        <v>37712</v>
      </c>
      <c r="D1369" t="s">
        <v>48</v>
      </c>
      <c r="E1369" t="s">
        <v>28</v>
      </c>
      <c r="F1369" s="10">
        <v>68560</v>
      </c>
      <c r="G1369" s="10">
        <v>66154.48</v>
      </c>
      <c r="H1369">
        <v>7.2499999999999995E-2</v>
      </c>
      <c r="I1369" s="11">
        <v>7.0000000000000007E-2</v>
      </c>
      <c r="K1369" s="9">
        <f t="shared" si="63"/>
        <v>4799.2000000000007</v>
      </c>
      <c r="L1369" s="12">
        <f t="shared" si="64"/>
        <v>-171.39999999999921</v>
      </c>
      <c r="M1369" s="12">
        <f t="shared" si="65"/>
        <v>-165.38619999999921</v>
      </c>
      <c r="N1369" t="s">
        <v>37</v>
      </c>
      <c r="O1369" t="s">
        <v>38</v>
      </c>
      <c r="P1369" t="s">
        <v>27</v>
      </c>
      <c r="Q1369" t="s">
        <v>49</v>
      </c>
      <c r="R1369" t="s">
        <v>28</v>
      </c>
      <c r="S1369">
        <v>1</v>
      </c>
      <c r="T1369">
        <v>0</v>
      </c>
    </row>
    <row r="1370" spans="1:20" x14ac:dyDescent="0.25">
      <c r="A1370">
        <v>23886</v>
      </c>
      <c r="B1370" s="1">
        <v>36979</v>
      </c>
      <c r="C1370" s="1">
        <v>37712</v>
      </c>
      <c r="D1370" t="s">
        <v>27</v>
      </c>
      <c r="E1370" t="s">
        <v>28</v>
      </c>
      <c r="F1370" s="10">
        <v>-100000</v>
      </c>
      <c r="G1370" s="10">
        <v>-96491.37</v>
      </c>
      <c r="H1370">
        <v>4.2350000000000003</v>
      </c>
      <c r="I1370" s="11">
        <v>3.085</v>
      </c>
      <c r="K1370" s="9">
        <f t="shared" si="63"/>
        <v>-308500</v>
      </c>
      <c r="L1370" s="12">
        <f t="shared" si="64"/>
        <v>115000.00000000003</v>
      </c>
      <c r="M1370" s="12">
        <f t="shared" si="65"/>
        <v>110965.07550000004</v>
      </c>
      <c r="N1370" t="s">
        <v>29</v>
      </c>
      <c r="O1370" t="s">
        <v>38</v>
      </c>
      <c r="P1370" t="s">
        <v>12</v>
      </c>
      <c r="Q1370" t="s">
        <v>27</v>
      </c>
      <c r="R1370" t="s">
        <v>28</v>
      </c>
      <c r="S1370">
        <v>0</v>
      </c>
      <c r="T1370">
        <v>0</v>
      </c>
    </row>
    <row r="1371" spans="1:20" x14ac:dyDescent="0.25">
      <c r="A1371">
        <v>24215</v>
      </c>
      <c r="B1371" s="1">
        <v>36999</v>
      </c>
      <c r="C1371" s="1">
        <v>37712</v>
      </c>
      <c r="D1371" t="s">
        <v>27</v>
      </c>
      <c r="E1371" t="s">
        <v>28</v>
      </c>
      <c r="F1371" s="10">
        <v>-49492</v>
      </c>
      <c r="G1371" s="10">
        <v>-47755.51</v>
      </c>
      <c r="H1371">
        <v>4.1070000000000002</v>
      </c>
      <c r="I1371" s="11">
        <v>3.085</v>
      </c>
      <c r="K1371" s="9">
        <f t="shared" si="63"/>
        <v>-152682.82</v>
      </c>
      <c r="L1371" s="12">
        <f t="shared" si="64"/>
        <v>50580.824000000015</v>
      </c>
      <c r="M1371" s="12">
        <f t="shared" si="65"/>
        <v>48806.13122000001</v>
      </c>
      <c r="N1371" t="s">
        <v>29</v>
      </c>
      <c r="O1371" t="s">
        <v>38</v>
      </c>
      <c r="P1371" t="s">
        <v>12</v>
      </c>
      <c r="Q1371" t="s">
        <v>27</v>
      </c>
      <c r="R1371" t="s">
        <v>28</v>
      </c>
      <c r="S1371">
        <v>0</v>
      </c>
      <c r="T1371">
        <v>0</v>
      </c>
    </row>
    <row r="1372" spans="1:20" x14ac:dyDescent="0.25">
      <c r="A1372">
        <v>24456</v>
      </c>
      <c r="B1372" s="1">
        <v>37007</v>
      </c>
      <c r="C1372" s="1">
        <v>37712</v>
      </c>
      <c r="D1372" t="s">
        <v>27</v>
      </c>
      <c r="E1372" t="s">
        <v>28</v>
      </c>
      <c r="F1372" s="10">
        <v>-350</v>
      </c>
      <c r="G1372" s="10">
        <v>-337.72</v>
      </c>
      <c r="H1372">
        <v>4.2779999999999996</v>
      </c>
      <c r="I1372" s="11">
        <v>3.085</v>
      </c>
      <c r="K1372" s="9">
        <f t="shared" si="63"/>
        <v>-1079.75</v>
      </c>
      <c r="L1372" s="12">
        <f t="shared" si="64"/>
        <v>417.54999999999984</v>
      </c>
      <c r="M1372" s="12">
        <f t="shared" si="65"/>
        <v>402.89995999999991</v>
      </c>
      <c r="N1372" t="s">
        <v>29</v>
      </c>
      <c r="O1372" t="s">
        <v>38</v>
      </c>
      <c r="P1372" t="s">
        <v>12</v>
      </c>
      <c r="Q1372" t="s">
        <v>27</v>
      </c>
      <c r="R1372" t="s">
        <v>28</v>
      </c>
      <c r="S1372">
        <v>0</v>
      </c>
      <c r="T1372">
        <v>0</v>
      </c>
    </row>
    <row r="1373" spans="1:20" x14ac:dyDescent="0.25">
      <c r="A1373">
        <v>28125</v>
      </c>
      <c r="B1373" s="1">
        <v>37153</v>
      </c>
      <c r="C1373" s="1">
        <v>37712</v>
      </c>
      <c r="D1373" t="s">
        <v>27</v>
      </c>
      <c r="E1373" t="s">
        <v>28</v>
      </c>
      <c r="F1373" s="10">
        <v>-45861</v>
      </c>
      <c r="G1373" s="10">
        <v>-44251.91</v>
      </c>
      <c r="H1373">
        <v>3.62</v>
      </c>
      <c r="I1373" s="11">
        <v>3.085</v>
      </c>
      <c r="K1373" s="9">
        <f t="shared" si="63"/>
        <v>-141481.185</v>
      </c>
      <c r="L1373" s="12">
        <f t="shared" si="64"/>
        <v>24535.635000000006</v>
      </c>
      <c r="M1373" s="12">
        <f t="shared" si="65"/>
        <v>23674.771850000008</v>
      </c>
      <c r="N1373" t="s">
        <v>29</v>
      </c>
      <c r="O1373" t="s">
        <v>38</v>
      </c>
      <c r="P1373" t="s">
        <v>12</v>
      </c>
      <c r="Q1373" t="s">
        <v>27</v>
      </c>
      <c r="R1373" t="s">
        <v>28</v>
      </c>
      <c r="S1373">
        <v>0</v>
      </c>
      <c r="T1373">
        <v>0</v>
      </c>
    </row>
    <row r="1374" spans="1:20" x14ac:dyDescent="0.25">
      <c r="A1374">
        <v>28126</v>
      </c>
      <c r="B1374" s="1">
        <v>37153</v>
      </c>
      <c r="C1374" s="1">
        <v>37712</v>
      </c>
      <c r="D1374" t="s">
        <v>27</v>
      </c>
      <c r="E1374" t="s">
        <v>28</v>
      </c>
      <c r="F1374" s="10">
        <v>-36943</v>
      </c>
      <c r="G1374" s="10">
        <v>-35646.81</v>
      </c>
      <c r="H1374">
        <v>3.62</v>
      </c>
      <c r="I1374" s="11">
        <v>3.085</v>
      </c>
      <c r="K1374" s="9">
        <f t="shared" si="63"/>
        <v>-113969.155</v>
      </c>
      <c r="L1374" s="12">
        <f t="shared" si="64"/>
        <v>19764.505000000005</v>
      </c>
      <c r="M1374" s="12">
        <f t="shared" si="65"/>
        <v>19071.043350000004</v>
      </c>
      <c r="N1374" t="s">
        <v>29</v>
      </c>
      <c r="O1374" t="s">
        <v>38</v>
      </c>
      <c r="P1374" t="s">
        <v>12</v>
      </c>
      <c r="Q1374" t="s">
        <v>27</v>
      </c>
      <c r="R1374" t="s">
        <v>28</v>
      </c>
      <c r="S1374">
        <v>0</v>
      </c>
      <c r="T1374">
        <v>0</v>
      </c>
    </row>
    <row r="1375" spans="1:20" x14ac:dyDescent="0.25">
      <c r="A1375">
        <v>28304</v>
      </c>
      <c r="B1375" s="1">
        <v>37158</v>
      </c>
      <c r="C1375" s="1">
        <v>37712</v>
      </c>
      <c r="D1375" t="s">
        <v>27</v>
      </c>
      <c r="E1375" t="s">
        <v>28</v>
      </c>
      <c r="F1375" s="10">
        <v>-10885</v>
      </c>
      <c r="G1375" s="10">
        <v>-10503.09</v>
      </c>
      <c r="H1375">
        <v>2.9430000000000001</v>
      </c>
      <c r="I1375" s="11">
        <v>3.085</v>
      </c>
      <c r="K1375" s="9">
        <f t="shared" si="63"/>
        <v>-33580.224999999999</v>
      </c>
      <c r="L1375" s="12">
        <f t="shared" si="64"/>
        <v>-1545.6699999999989</v>
      </c>
      <c r="M1375" s="12">
        <f t="shared" si="65"/>
        <v>-1491.438779999999</v>
      </c>
      <c r="N1375" t="s">
        <v>29</v>
      </c>
      <c r="O1375" t="s">
        <v>38</v>
      </c>
      <c r="P1375" t="s">
        <v>12</v>
      </c>
      <c r="Q1375" t="s">
        <v>27</v>
      </c>
      <c r="R1375" t="s">
        <v>28</v>
      </c>
      <c r="S1375">
        <v>0</v>
      </c>
      <c r="T1375">
        <v>0</v>
      </c>
    </row>
    <row r="1376" spans="1:20" x14ac:dyDescent="0.25">
      <c r="A1376">
        <v>9918</v>
      </c>
      <c r="B1376" s="1">
        <v>36714</v>
      </c>
      <c r="C1376" s="1">
        <v>37712</v>
      </c>
      <c r="D1376" t="s">
        <v>27</v>
      </c>
      <c r="E1376" t="s">
        <v>28</v>
      </c>
      <c r="F1376" s="10">
        <v>15</v>
      </c>
      <c r="G1376" s="10">
        <v>14.47</v>
      </c>
      <c r="H1376">
        <v>2.3607999999999998</v>
      </c>
      <c r="I1376" s="11">
        <v>3.1</v>
      </c>
      <c r="K1376" s="9">
        <f t="shared" si="63"/>
        <v>46.5</v>
      </c>
      <c r="L1376" s="12">
        <f t="shared" si="64"/>
        <v>11.088000000000005</v>
      </c>
      <c r="M1376" s="12">
        <f t="shared" si="65"/>
        <v>10.696224000000004</v>
      </c>
      <c r="N1376" t="s">
        <v>29</v>
      </c>
      <c r="O1376" t="s">
        <v>38</v>
      </c>
      <c r="P1376" t="s">
        <v>12</v>
      </c>
      <c r="Q1376" t="s">
        <v>27</v>
      </c>
      <c r="R1376" t="s">
        <v>28</v>
      </c>
      <c r="S1376">
        <v>1</v>
      </c>
      <c r="T1376">
        <v>0</v>
      </c>
    </row>
    <row r="1377" spans="1:20" x14ac:dyDescent="0.25">
      <c r="A1377">
        <v>22571</v>
      </c>
      <c r="B1377" s="1">
        <v>36938</v>
      </c>
      <c r="C1377" s="1">
        <v>37712</v>
      </c>
      <c r="D1377" t="s">
        <v>27</v>
      </c>
      <c r="E1377" t="s">
        <v>28</v>
      </c>
      <c r="F1377" s="10">
        <v>85000</v>
      </c>
      <c r="G1377" s="10">
        <v>82017.66</v>
      </c>
      <c r="H1377">
        <v>4.4749999999999996</v>
      </c>
      <c r="I1377" s="11">
        <v>3.1</v>
      </c>
      <c r="K1377" s="9">
        <f t="shared" si="63"/>
        <v>263500</v>
      </c>
      <c r="L1377" s="12">
        <f t="shared" si="64"/>
        <v>-116874.99999999996</v>
      </c>
      <c r="M1377" s="12">
        <f t="shared" si="65"/>
        <v>-112774.28249999997</v>
      </c>
      <c r="N1377" t="s">
        <v>29</v>
      </c>
      <c r="O1377" t="s">
        <v>38</v>
      </c>
      <c r="P1377" t="s">
        <v>12</v>
      </c>
      <c r="Q1377" t="s">
        <v>27</v>
      </c>
      <c r="R1377" t="s">
        <v>28</v>
      </c>
      <c r="S1377">
        <v>1</v>
      </c>
      <c r="T1377">
        <v>0</v>
      </c>
    </row>
    <row r="1378" spans="1:20" x14ac:dyDescent="0.25">
      <c r="A1378">
        <v>22572</v>
      </c>
      <c r="B1378" s="1">
        <v>36938</v>
      </c>
      <c r="C1378" s="1">
        <v>37712</v>
      </c>
      <c r="D1378" t="s">
        <v>27</v>
      </c>
      <c r="E1378" t="s">
        <v>28</v>
      </c>
      <c r="F1378" s="10">
        <v>55000</v>
      </c>
      <c r="G1378" s="10">
        <v>53070.25</v>
      </c>
      <c r="H1378">
        <v>4.4749999999999996</v>
      </c>
      <c r="I1378" s="11">
        <v>3.1</v>
      </c>
      <c r="K1378" s="9">
        <f t="shared" si="63"/>
        <v>170500</v>
      </c>
      <c r="L1378" s="12">
        <f t="shared" si="64"/>
        <v>-75624.999999999971</v>
      </c>
      <c r="M1378" s="12">
        <f t="shared" si="65"/>
        <v>-72971.593749999971</v>
      </c>
      <c r="N1378" t="s">
        <v>29</v>
      </c>
      <c r="O1378" t="s">
        <v>38</v>
      </c>
      <c r="P1378" t="s">
        <v>12</v>
      </c>
      <c r="Q1378" t="s">
        <v>27</v>
      </c>
      <c r="R1378" t="s">
        <v>28</v>
      </c>
      <c r="S1378">
        <v>1</v>
      </c>
      <c r="T1378">
        <v>0</v>
      </c>
    </row>
    <row r="1379" spans="1:20" x14ac:dyDescent="0.25">
      <c r="A1379">
        <v>23777</v>
      </c>
      <c r="B1379" s="1">
        <v>36969</v>
      </c>
      <c r="C1379" s="1">
        <v>37712</v>
      </c>
      <c r="D1379" t="s">
        <v>27</v>
      </c>
      <c r="E1379" t="s">
        <v>28</v>
      </c>
      <c r="F1379" s="10">
        <v>34158</v>
      </c>
      <c r="G1379" s="10">
        <v>32959.519999999997</v>
      </c>
      <c r="H1379">
        <v>4.2969999999999997</v>
      </c>
      <c r="I1379" s="11">
        <v>3.1</v>
      </c>
      <c r="K1379" s="9">
        <f t="shared" si="63"/>
        <v>105889.8</v>
      </c>
      <c r="L1379" s="12">
        <f t="shared" si="64"/>
        <v>-40887.125999999989</v>
      </c>
      <c r="M1379" s="12">
        <f t="shared" si="65"/>
        <v>-39452.545439999987</v>
      </c>
      <c r="N1379" t="s">
        <v>29</v>
      </c>
      <c r="O1379" t="s">
        <v>38</v>
      </c>
      <c r="P1379" t="s">
        <v>12</v>
      </c>
      <c r="Q1379" t="s">
        <v>27</v>
      </c>
      <c r="R1379" t="s">
        <v>28</v>
      </c>
      <c r="S1379">
        <v>1</v>
      </c>
      <c r="T1379">
        <v>0</v>
      </c>
    </row>
    <row r="1380" spans="1:20" x14ac:dyDescent="0.25">
      <c r="A1380">
        <v>23778</v>
      </c>
      <c r="B1380" s="1">
        <v>36969</v>
      </c>
      <c r="C1380" s="1">
        <v>37712</v>
      </c>
      <c r="D1380" t="s">
        <v>27</v>
      </c>
      <c r="E1380" t="s">
        <v>28</v>
      </c>
      <c r="F1380" s="10">
        <v>25500</v>
      </c>
      <c r="G1380" s="10">
        <v>24605.3</v>
      </c>
      <c r="H1380">
        <v>4.2969999999999997</v>
      </c>
      <c r="I1380" s="11">
        <v>3.1</v>
      </c>
      <c r="K1380" s="9">
        <f t="shared" si="63"/>
        <v>79050</v>
      </c>
      <c r="L1380" s="12">
        <f t="shared" si="64"/>
        <v>-30523.499999999989</v>
      </c>
      <c r="M1380" s="12">
        <f t="shared" si="65"/>
        <v>-29452.544099999988</v>
      </c>
      <c r="N1380" t="s">
        <v>29</v>
      </c>
      <c r="O1380" t="s">
        <v>38</v>
      </c>
      <c r="P1380" t="s">
        <v>12</v>
      </c>
      <c r="Q1380" t="s">
        <v>27</v>
      </c>
      <c r="R1380" t="s">
        <v>28</v>
      </c>
      <c r="S1380">
        <v>1</v>
      </c>
      <c r="T1380">
        <v>0</v>
      </c>
    </row>
    <row r="1381" spans="1:20" x14ac:dyDescent="0.25">
      <c r="A1381">
        <v>23779</v>
      </c>
      <c r="B1381" s="1">
        <v>36969</v>
      </c>
      <c r="C1381" s="1">
        <v>37712</v>
      </c>
      <c r="D1381" t="s">
        <v>27</v>
      </c>
      <c r="E1381" t="s">
        <v>28</v>
      </c>
      <c r="F1381" s="10">
        <v>1200</v>
      </c>
      <c r="G1381" s="10">
        <v>1157.9000000000001</v>
      </c>
      <c r="H1381">
        <v>4.2969999999999997</v>
      </c>
      <c r="I1381" s="11">
        <v>3.1</v>
      </c>
      <c r="K1381" s="9">
        <f t="shared" si="63"/>
        <v>3720</v>
      </c>
      <c r="L1381" s="12">
        <f t="shared" si="64"/>
        <v>-1436.3999999999996</v>
      </c>
      <c r="M1381" s="12">
        <f t="shared" si="65"/>
        <v>-1386.0062999999996</v>
      </c>
      <c r="N1381" t="s">
        <v>29</v>
      </c>
      <c r="O1381" t="s">
        <v>38</v>
      </c>
      <c r="P1381" t="s">
        <v>12</v>
      </c>
      <c r="Q1381" t="s">
        <v>27</v>
      </c>
      <c r="R1381" t="s">
        <v>28</v>
      </c>
      <c r="S1381">
        <v>1</v>
      </c>
      <c r="T1381">
        <v>0</v>
      </c>
    </row>
    <row r="1382" spans="1:20" x14ac:dyDescent="0.25">
      <c r="A1382">
        <v>23784</v>
      </c>
      <c r="B1382" s="1">
        <v>36969</v>
      </c>
      <c r="C1382" s="1">
        <v>37712</v>
      </c>
      <c r="D1382" t="s">
        <v>27</v>
      </c>
      <c r="E1382" t="s">
        <v>28</v>
      </c>
      <c r="F1382" s="10">
        <v>62300</v>
      </c>
      <c r="G1382" s="10">
        <v>60114.12</v>
      </c>
      <c r="H1382">
        <v>4.2969999999999997</v>
      </c>
      <c r="I1382" s="11">
        <v>3.1</v>
      </c>
      <c r="K1382" s="9">
        <f t="shared" si="63"/>
        <v>193130</v>
      </c>
      <c r="L1382" s="12">
        <f t="shared" si="64"/>
        <v>-74573.099999999977</v>
      </c>
      <c r="M1382" s="12">
        <f t="shared" si="65"/>
        <v>-71956.601639999979</v>
      </c>
      <c r="N1382" t="s">
        <v>29</v>
      </c>
      <c r="O1382" t="s">
        <v>38</v>
      </c>
      <c r="P1382" t="s">
        <v>12</v>
      </c>
      <c r="Q1382" t="s">
        <v>27</v>
      </c>
      <c r="R1382" t="s">
        <v>28</v>
      </c>
      <c r="S1382">
        <v>1</v>
      </c>
      <c r="T1382">
        <v>0</v>
      </c>
    </row>
    <row r="1383" spans="1:20" x14ac:dyDescent="0.25">
      <c r="A1383">
        <v>23785</v>
      </c>
      <c r="B1383" s="1">
        <v>36969</v>
      </c>
      <c r="C1383" s="1">
        <v>37712</v>
      </c>
      <c r="D1383" t="s">
        <v>27</v>
      </c>
      <c r="E1383" t="s">
        <v>28</v>
      </c>
      <c r="F1383" s="10">
        <v>22000</v>
      </c>
      <c r="G1383" s="10">
        <v>21228.1</v>
      </c>
      <c r="H1383">
        <v>4.2969999999999997</v>
      </c>
      <c r="I1383" s="11">
        <v>3.1</v>
      </c>
      <c r="K1383" s="9">
        <f t="shared" si="63"/>
        <v>68200</v>
      </c>
      <c r="L1383" s="12">
        <f t="shared" si="64"/>
        <v>-26333.999999999993</v>
      </c>
      <c r="M1383" s="12">
        <f t="shared" si="65"/>
        <v>-25410.035699999989</v>
      </c>
      <c r="N1383" t="s">
        <v>29</v>
      </c>
      <c r="O1383" t="s">
        <v>38</v>
      </c>
      <c r="P1383" t="s">
        <v>12</v>
      </c>
      <c r="Q1383" t="s">
        <v>27</v>
      </c>
      <c r="R1383" t="s">
        <v>28</v>
      </c>
      <c r="S1383">
        <v>1</v>
      </c>
      <c r="T1383">
        <v>0</v>
      </c>
    </row>
    <row r="1384" spans="1:20" x14ac:dyDescent="0.25">
      <c r="A1384">
        <v>23801</v>
      </c>
      <c r="B1384" s="1">
        <v>36969</v>
      </c>
      <c r="C1384" s="1">
        <v>37712</v>
      </c>
      <c r="D1384" t="s">
        <v>27</v>
      </c>
      <c r="E1384" t="s">
        <v>28</v>
      </c>
      <c r="F1384" s="10">
        <v>2182</v>
      </c>
      <c r="G1384" s="10">
        <v>2105.44</v>
      </c>
      <c r="H1384">
        <v>4.3810000000000002</v>
      </c>
      <c r="I1384" s="11">
        <v>3.1</v>
      </c>
      <c r="K1384" s="9">
        <f t="shared" si="63"/>
        <v>6764.2</v>
      </c>
      <c r="L1384" s="12">
        <f t="shared" si="64"/>
        <v>-2795.1420000000003</v>
      </c>
      <c r="M1384" s="12">
        <f t="shared" si="65"/>
        <v>-2697.0686400000004</v>
      </c>
      <c r="N1384" t="s">
        <v>29</v>
      </c>
      <c r="O1384" t="s">
        <v>38</v>
      </c>
      <c r="P1384" t="s">
        <v>12</v>
      </c>
      <c r="Q1384" t="s">
        <v>27</v>
      </c>
      <c r="R1384" t="s">
        <v>28</v>
      </c>
      <c r="S1384">
        <v>1</v>
      </c>
      <c r="T1384">
        <v>0</v>
      </c>
    </row>
    <row r="1385" spans="1:20" x14ac:dyDescent="0.25">
      <c r="A1385">
        <v>23914</v>
      </c>
      <c r="B1385" s="1">
        <v>36980</v>
      </c>
      <c r="C1385" s="1">
        <v>37712</v>
      </c>
      <c r="D1385" t="s">
        <v>27</v>
      </c>
      <c r="E1385" t="s">
        <v>28</v>
      </c>
      <c r="F1385" s="10">
        <v>9093</v>
      </c>
      <c r="G1385" s="10">
        <v>8773.9599999999991</v>
      </c>
      <c r="H1385">
        <v>4.3040000000000003</v>
      </c>
      <c r="I1385" s="11">
        <v>3.1</v>
      </c>
      <c r="K1385" s="9">
        <f t="shared" si="63"/>
        <v>28188.3</v>
      </c>
      <c r="L1385" s="12">
        <f t="shared" si="64"/>
        <v>-10947.972000000002</v>
      </c>
      <c r="M1385" s="12">
        <f t="shared" si="65"/>
        <v>-10563.84784</v>
      </c>
      <c r="N1385" t="s">
        <v>29</v>
      </c>
      <c r="O1385" t="s">
        <v>38</v>
      </c>
      <c r="P1385" t="s">
        <v>12</v>
      </c>
      <c r="Q1385" t="s">
        <v>27</v>
      </c>
      <c r="R1385" t="s">
        <v>28</v>
      </c>
      <c r="S1385">
        <v>1</v>
      </c>
      <c r="T1385">
        <v>0</v>
      </c>
    </row>
    <row r="1386" spans="1:20" x14ac:dyDescent="0.25">
      <c r="A1386">
        <v>24140</v>
      </c>
      <c r="B1386" s="1">
        <v>36992</v>
      </c>
      <c r="C1386" s="1">
        <v>37712</v>
      </c>
      <c r="D1386" t="s">
        <v>27</v>
      </c>
      <c r="E1386" t="s">
        <v>28</v>
      </c>
      <c r="F1386" s="10">
        <v>34353</v>
      </c>
      <c r="G1386" s="10">
        <v>33147.68</v>
      </c>
      <c r="H1386">
        <v>4.202</v>
      </c>
      <c r="I1386" s="11">
        <v>3.1</v>
      </c>
      <c r="K1386" s="9">
        <f t="shared" si="63"/>
        <v>106494.3</v>
      </c>
      <c r="L1386" s="12">
        <f t="shared" si="64"/>
        <v>-37857.005999999994</v>
      </c>
      <c r="M1386" s="12">
        <f t="shared" si="65"/>
        <v>-36528.743359999993</v>
      </c>
      <c r="N1386" t="s">
        <v>29</v>
      </c>
      <c r="O1386" t="s">
        <v>38</v>
      </c>
      <c r="P1386" t="s">
        <v>12</v>
      </c>
      <c r="Q1386" t="s">
        <v>27</v>
      </c>
      <c r="R1386" t="s">
        <v>28</v>
      </c>
      <c r="S1386">
        <v>1</v>
      </c>
      <c r="T1386">
        <v>0</v>
      </c>
    </row>
    <row r="1387" spans="1:20" x14ac:dyDescent="0.25">
      <c r="A1387">
        <v>24193</v>
      </c>
      <c r="B1387" s="1">
        <v>36998</v>
      </c>
      <c r="C1387" s="1">
        <v>37712</v>
      </c>
      <c r="D1387" t="s">
        <v>27</v>
      </c>
      <c r="E1387" t="s">
        <v>28</v>
      </c>
      <c r="F1387" s="10">
        <v>41937</v>
      </c>
      <c r="G1387" s="10">
        <v>40465.58</v>
      </c>
      <c r="H1387">
        <v>4.2859999999999996</v>
      </c>
      <c r="I1387" s="11">
        <v>3.1</v>
      </c>
      <c r="K1387" s="9">
        <f t="shared" si="63"/>
        <v>130004.7</v>
      </c>
      <c r="L1387" s="12">
        <f t="shared" si="64"/>
        <v>-49737.281999999977</v>
      </c>
      <c r="M1387" s="12">
        <f t="shared" si="65"/>
        <v>-47992.177879999981</v>
      </c>
      <c r="N1387" t="s">
        <v>29</v>
      </c>
      <c r="O1387" t="s">
        <v>38</v>
      </c>
      <c r="P1387" t="s">
        <v>12</v>
      </c>
      <c r="Q1387" t="s">
        <v>27</v>
      </c>
      <c r="R1387" t="s">
        <v>28</v>
      </c>
      <c r="S1387">
        <v>1</v>
      </c>
      <c r="T1387">
        <v>0</v>
      </c>
    </row>
    <row r="1388" spans="1:20" x14ac:dyDescent="0.25">
      <c r="A1388">
        <v>24224</v>
      </c>
      <c r="B1388" s="1">
        <v>36999</v>
      </c>
      <c r="C1388" s="1">
        <v>37712</v>
      </c>
      <c r="D1388" t="s">
        <v>27</v>
      </c>
      <c r="E1388" t="s">
        <v>28</v>
      </c>
      <c r="F1388" s="10">
        <v>33983</v>
      </c>
      <c r="G1388" s="10">
        <v>32790.660000000003</v>
      </c>
      <c r="H1388">
        <v>4.1660000000000004</v>
      </c>
      <c r="I1388" s="11">
        <v>3.1</v>
      </c>
      <c r="K1388" s="9">
        <f t="shared" si="63"/>
        <v>105347.3</v>
      </c>
      <c r="L1388" s="12">
        <f t="shared" si="64"/>
        <v>-36225.878000000012</v>
      </c>
      <c r="M1388" s="12">
        <f t="shared" si="65"/>
        <v>-34954.843560000016</v>
      </c>
      <c r="N1388" t="s">
        <v>29</v>
      </c>
      <c r="O1388" t="s">
        <v>38</v>
      </c>
      <c r="P1388" t="s">
        <v>12</v>
      </c>
      <c r="Q1388" t="s">
        <v>27</v>
      </c>
      <c r="R1388" t="s">
        <v>28</v>
      </c>
      <c r="S1388">
        <v>1</v>
      </c>
      <c r="T1388">
        <v>0</v>
      </c>
    </row>
    <row r="1389" spans="1:20" x14ac:dyDescent="0.25">
      <c r="A1389">
        <v>24448</v>
      </c>
      <c r="B1389" s="1">
        <v>37007</v>
      </c>
      <c r="C1389" s="1">
        <v>37712</v>
      </c>
      <c r="D1389" t="s">
        <v>27</v>
      </c>
      <c r="E1389" t="s">
        <v>28</v>
      </c>
      <c r="F1389" s="10">
        <v>31000</v>
      </c>
      <c r="G1389" s="10">
        <v>29912.32</v>
      </c>
      <c r="H1389">
        <v>4.202</v>
      </c>
      <c r="I1389" s="11">
        <v>3.1</v>
      </c>
      <c r="K1389" s="9">
        <f t="shared" si="63"/>
        <v>96100</v>
      </c>
      <c r="L1389" s="12">
        <f t="shared" si="64"/>
        <v>-34161.999999999993</v>
      </c>
      <c r="M1389" s="12">
        <f t="shared" si="65"/>
        <v>-32963.376639999995</v>
      </c>
      <c r="N1389" t="s">
        <v>29</v>
      </c>
      <c r="O1389" t="s">
        <v>38</v>
      </c>
      <c r="P1389" t="s">
        <v>12</v>
      </c>
      <c r="Q1389" t="s">
        <v>27</v>
      </c>
      <c r="R1389" t="s">
        <v>28</v>
      </c>
      <c r="S1389">
        <v>1</v>
      </c>
      <c r="T1389">
        <v>0</v>
      </c>
    </row>
    <row r="1390" spans="1:20" x14ac:dyDescent="0.25">
      <c r="A1390">
        <v>24455</v>
      </c>
      <c r="B1390" s="1">
        <v>37007</v>
      </c>
      <c r="C1390" s="1">
        <v>37712</v>
      </c>
      <c r="D1390" t="s">
        <v>27</v>
      </c>
      <c r="E1390" t="s">
        <v>28</v>
      </c>
      <c r="F1390" s="10">
        <v>7333</v>
      </c>
      <c r="G1390" s="10">
        <v>7075.71</v>
      </c>
      <c r="H1390">
        <v>4.2779999999999996</v>
      </c>
      <c r="I1390" s="11">
        <v>3.1</v>
      </c>
      <c r="K1390" s="9">
        <f t="shared" si="63"/>
        <v>22732.3</v>
      </c>
      <c r="L1390" s="12">
        <f t="shared" si="64"/>
        <v>-8638.2739999999958</v>
      </c>
      <c r="M1390" s="12">
        <f t="shared" si="65"/>
        <v>-8335.1863799999956</v>
      </c>
      <c r="N1390" t="s">
        <v>29</v>
      </c>
      <c r="O1390" t="s">
        <v>38</v>
      </c>
      <c r="P1390" t="s">
        <v>12</v>
      </c>
      <c r="Q1390" t="s">
        <v>27</v>
      </c>
      <c r="R1390" t="s">
        <v>28</v>
      </c>
      <c r="S1390">
        <v>1</v>
      </c>
      <c r="T1390">
        <v>0</v>
      </c>
    </row>
    <row r="1391" spans="1:20" x14ac:dyDescent="0.25">
      <c r="A1391">
        <v>24533</v>
      </c>
      <c r="B1391" s="1">
        <v>37018</v>
      </c>
      <c r="C1391" s="1">
        <v>37712</v>
      </c>
      <c r="D1391" t="s">
        <v>27</v>
      </c>
      <c r="E1391" t="s">
        <v>28</v>
      </c>
      <c r="F1391" s="10">
        <v>100000</v>
      </c>
      <c r="G1391" s="10">
        <v>96491.37</v>
      </c>
      <c r="H1391">
        <v>4.32</v>
      </c>
      <c r="I1391" s="11">
        <v>3.1</v>
      </c>
      <c r="K1391" s="9">
        <f t="shared" si="63"/>
        <v>310000</v>
      </c>
      <c r="L1391" s="12">
        <f t="shared" si="64"/>
        <v>-122000.00000000001</v>
      </c>
      <c r="M1391" s="12">
        <f t="shared" si="65"/>
        <v>-117719.47140000001</v>
      </c>
      <c r="N1391" t="s">
        <v>29</v>
      </c>
      <c r="O1391" t="s">
        <v>38</v>
      </c>
      <c r="P1391" t="s">
        <v>12</v>
      </c>
      <c r="Q1391" t="s">
        <v>27</v>
      </c>
      <c r="R1391" t="s">
        <v>28</v>
      </c>
      <c r="S1391">
        <v>1</v>
      </c>
      <c r="T1391">
        <v>0</v>
      </c>
    </row>
    <row r="1392" spans="1:20" x14ac:dyDescent="0.25">
      <c r="A1392">
        <v>24748</v>
      </c>
      <c r="B1392" s="1">
        <v>37028</v>
      </c>
      <c r="C1392" s="1">
        <v>37712</v>
      </c>
      <c r="D1392" t="s">
        <v>27</v>
      </c>
      <c r="E1392" t="s">
        <v>28</v>
      </c>
      <c r="F1392" s="10">
        <v>66055</v>
      </c>
      <c r="G1392" s="10">
        <v>63737.37</v>
      </c>
      <c r="H1392">
        <v>4.016</v>
      </c>
      <c r="I1392" s="11">
        <v>3.1</v>
      </c>
      <c r="K1392" s="9">
        <f t="shared" si="63"/>
        <v>204770.5</v>
      </c>
      <c r="L1392" s="12">
        <f t="shared" si="64"/>
        <v>-60506.38</v>
      </c>
      <c r="M1392" s="12">
        <f t="shared" si="65"/>
        <v>-58383.430919999999</v>
      </c>
      <c r="N1392" t="s">
        <v>29</v>
      </c>
      <c r="O1392" t="s">
        <v>38</v>
      </c>
      <c r="P1392" t="s">
        <v>12</v>
      </c>
      <c r="Q1392" t="s">
        <v>27</v>
      </c>
      <c r="R1392" t="s">
        <v>28</v>
      </c>
      <c r="S1392">
        <v>1</v>
      </c>
      <c r="T1392">
        <v>0</v>
      </c>
    </row>
    <row r="1393" spans="1:20" x14ac:dyDescent="0.25">
      <c r="A1393">
        <v>24830</v>
      </c>
      <c r="B1393" s="1">
        <v>37034</v>
      </c>
      <c r="C1393" s="1">
        <v>37712</v>
      </c>
      <c r="D1393" t="s">
        <v>27</v>
      </c>
      <c r="E1393" t="s">
        <v>28</v>
      </c>
      <c r="F1393" s="10">
        <v>1200000</v>
      </c>
      <c r="G1393" s="10">
        <v>1157896.3899999999</v>
      </c>
      <c r="H1393">
        <v>4.05</v>
      </c>
      <c r="I1393" s="11">
        <v>3.1</v>
      </c>
      <c r="K1393" s="9">
        <f t="shared" si="63"/>
        <v>3720000</v>
      </c>
      <c r="L1393" s="12">
        <f t="shared" si="64"/>
        <v>-1139999.9999999998</v>
      </c>
      <c r="M1393" s="12">
        <f t="shared" si="65"/>
        <v>-1100001.5704999997</v>
      </c>
      <c r="N1393" t="s">
        <v>29</v>
      </c>
      <c r="O1393" t="s">
        <v>38</v>
      </c>
      <c r="P1393" t="s">
        <v>12</v>
      </c>
      <c r="Q1393" t="s">
        <v>27</v>
      </c>
      <c r="R1393" t="s">
        <v>28</v>
      </c>
      <c r="S1393">
        <v>1</v>
      </c>
      <c r="T1393">
        <v>0</v>
      </c>
    </row>
    <row r="1394" spans="1:20" x14ac:dyDescent="0.25">
      <c r="A1394">
        <v>24869</v>
      </c>
      <c r="B1394" s="1">
        <v>37035</v>
      </c>
      <c r="C1394" s="1">
        <v>37712</v>
      </c>
      <c r="D1394" t="s">
        <v>27</v>
      </c>
      <c r="E1394" t="s">
        <v>28</v>
      </c>
      <c r="F1394" s="10">
        <v>13000</v>
      </c>
      <c r="G1394" s="10">
        <v>12543.88</v>
      </c>
      <c r="H1394">
        <v>4.0717999999999996</v>
      </c>
      <c r="I1394" s="11">
        <v>3.1</v>
      </c>
      <c r="K1394" s="9">
        <f t="shared" si="63"/>
        <v>40300</v>
      </c>
      <c r="L1394" s="12">
        <f t="shared" si="64"/>
        <v>-12633.399999999994</v>
      </c>
      <c r="M1394" s="12">
        <f t="shared" si="65"/>
        <v>-12190.142583999994</v>
      </c>
      <c r="N1394" t="s">
        <v>29</v>
      </c>
      <c r="O1394" t="s">
        <v>38</v>
      </c>
      <c r="P1394" t="s">
        <v>12</v>
      </c>
      <c r="Q1394" t="s">
        <v>27</v>
      </c>
      <c r="R1394" t="s">
        <v>28</v>
      </c>
      <c r="S1394">
        <v>1</v>
      </c>
      <c r="T1394">
        <v>0</v>
      </c>
    </row>
    <row r="1395" spans="1:20" x14ac:dyDescent="0.25">
      <c r="A1395">
        <v>24870</v>
      </c>
      <c r="B1395" s="1">
        <v>37035</v>
      </c>
      <c r="C1395" s="1">
        <v>37712</v>
      </c>
      <c r="D1395" t="s">
        <v>27</v>
      </c>
      <c r="E1395" t="s">
        <v>28</v>
      </c>
      <c r="F1395" s="10">
        <v>45608</v>
      </c>
      <c r="G1395" s="10">
        <v>44007.78</v>
      </c>
      <c r="H1395">
        <v>4.0717999999999996</v>
      </c>
      <c r="I1395" s="11">
        <v>3.1</v>
      </c>
      <c r="K1395" s="9">
        <f t="shared" si="63"/>
        <v>141384.80000000002</v>
      </c>
      <c r="L1395" s="12">
        <f t="shared" si="64"/>
        <v>-44321.854399999982</v>
      </c>
      <c r="M1395" s="12">
        <f t="shared" si="65"/>
        <v>-42766.760603999981</v>
      </c>
      <c r="N1395" t="s">
        <v>29</v>
      </c>
      <c r="O1395" t="s">
        <v>38</v>
      </c>
      <c r="P1395" t="s">
        <v>12</v>
      </c>
      <c r="Q1395" t="s">
        <v>27</v>
      </c>
      <c r="R1395" t="s">
        <v>28</v>
      </c>
      <c r="S1395">
        <v>1</v>
      </c>
      <c r="T1395">
        <v>0</v>
      </c>
    </row>
    <row r="1396" spans="1:20" x14ac:dyDescent="0.25">
      <c r="A1396">
        <v>25038</v>
      </c>
      <c r="B1396" s="1">
        <v>37046</v>
      </c>
      <c r="C1396" s="1">
        <v>37712</v>
      </c>
      <c r="D1396" t="s">
        <v>27</v>
      </c>
      <c r="E1396" t="s">
        <v>28</v>
      </c>
      <c r="F1396" s="10">
        <v>18553</v>
      </c>
      <c r="G1396" s="10">
        <v>17902.04</v>
      </c>
      <c r="H1396">
        <v>3.819</v>
      </c>
      <c r="I1396" s="11">
        <v>3.1</v>
      </c>
      <c r="K1396" s="9">
        <f t="shared" si="63"/>
        <v>57514.3</v>
      </c>
      <c r="L1396" s="12">
        <f t="shared" si="64"/>
        <v>-13339.606999999998</v>
      </c>
      <c r="M1396" s="12">
        <f t="shared" si="65"/>
        <v>-12871.566759999998</v>
      </c>
      <c r="N1396" t="s">
        <v>29</v>
      </c>
      <c r="O1396" t="s">
        <v>38</v>
      </c>
      <c r="P1396" t="s">
        <v>12</v>
      </c>
      <c r="Q1396" t="s">
        <v>27</v>
      </c>
      <c r="R1396" t="s">
        <v>28</v>
      </c>
      <c r="S1396">
        <v>1</v>
      </c>
      <c r="T1396">
        <v>0</v>
      </c>
    </row>
    <row r="1397" spans="1:20" x14ac:dyDescent="0.25">
      <c r="A1397">
        <v>25059</v>
      </c>
      <c r="B1397" s="1">
        <v>37048</v>
      </c>
      <c r="C1397" s="1">
        <v>37712</v>
      </c>
      <c r="D1397" t="s">
        <v>27</v>
      </c>
      <c r="E1397" t="s">
        <v>28</v>
      </c>
      <c r="F1397" s="10">
        <v>46872</v>
      </c>
      <c r="G1397" s="10">
        <v>45227.43</v>
      </c>
      <c r="H1397">
        <v>3.9540000000000002</v>
      </c>
      <c r="I1397" s="11">
        <v>3.1</v>
      </c>
      <c r="K1397" s="9">
        <f t="shared" si="63"/>
        <v>145303.20000000001</v>
      </c>
      <c r="L1397" s="12">
        <f t="shared" si="64"/>
        <v>-40028.688000000002</v>
      </c>
      <c r="M1397" s="12">
        <f t="shared" si="65"/>
        <v>-38624.225220000008</v>
      </c>
      <c r="N1397" t="s">
        <v>29</v>
      </c>
      <c r="O1397" t="s">
        <v>38</v>
      </c>
      <c r="P1397" t="s">
        <v>12</v>
      </c>
      <c r="Q1397" t="s">
        <v>27</v>
      </c>
      <c r="R1397" t="s">
        <v>28</v>
      </c>
      <c r="S1397">
        <v>1</v>
      </c>
      <c r="T1397">
        <v>0</v>
      </c>
    </row>
    <row r="1398" spans="1:20" x14ac:dyDescent="0.25">
      <c r="A1398">
        <v>25070</v>
      </c>
      <c r="B1398" s="1">
        <v>37048</v>
      </c>
      <c r="C1398" s="1">
        <v>37712</v>
      </c>
      <c r="D1398" t="s">
        <v>27</v>
      </c>
      <c r="E1398" t="s">
        <v>28</v>
      </c>
      <c r="F1398" s="10">
        <v>23179</v>
      </c>
      <c r="G1398" s="10">
        <v>22365.73</v>
      </c>
      <c r="H1398">
        <v>4.0549999999999997</v>
      </c>
      <c r="I1398" s="11">
        <v>3.1</v>
      </c>
      <c r="K1398" s="9">
        <f t="shared" si="63"/>
        <v>71854.900000000009</v>
      </c>
      <c r="L1398" s="12">
        <f t="shared" si="64"/>
        <v>-22135.944999999992</v>
      </c>
      <c r="M1398" s="12">
        <f t="shared" si="65"/>
        <v>-21359.27214999999</v>
      </c>
      <c r="N1398" t="s">
        <v>29</v>
      </c>
      <c r="O1398" t="s">
        <v>38</v>
      </c>
      <c r="P1398" t="s">
        <v>12</v>
      </c>
      <c r="Q1398" t="s">
        <v>27</v>
      </c>
      <c r="R1398" t="s">
        <v>28</v>
      </c>
      <c r="S1398">
        <v>1</v>
      </c>
      <c r="T1398">
        <v>0</v>
      </c>
    </row>
    <row r="1399" spans="1:20" x14ac:dyDescent="0.25">
      <c r="A1399">
        <v>25071</v>
      </c>
      <c r="B1399" s="1">
        <v>37048</v>
      </c>
      <c r="C1399" s="1">
        <v>37712</v>
      </c>
      <c r="D1399" t="s">
        <v>27</v>
      </c>
      <c r="E1399" t="s">
        <v>28</v>
      </c>
      <c r="F1399" s="10">
        <v>24872</v>
      </c>
      <c r="G1399" s="10">
        <v>23999.33</v>
      </c>
      <c r="H1399">
        <v>4.2149999999999999</v>
      </c>
      <c r="I1399" s="11">
        <v>3.1</v>
      </c>
      <c r="K1399" s="9">
        <f t="shared" si="63"/>
        <v>77103.199999999997</v>
      </c>
      <c r="L1399" s="12">
        <f t="shared" si="64"/>
        <v>-27732.279999999995</v>
      </c>
      <c r="M1399" s="12">
        <f t="shared" si="65"/>
        <v>-26759.252949999995</v>
      </c>
      <c r="N1399" t="s">
        <v>29</v>
      </c>
      <c r="O1399" t="s">
        <v>38</v>
      </c>
      <c r="P1399" t="s">
        <v>12</v>
      </c>
      <c r="Q1399" t="s">
        <v>27</v>
      </c>
      <c r="R1399" t="s">
        <v>28</v>
      </c>
      <c r="S1399">
        <v>1</v>
      </c>
      <c r="T1399">
        <v>0</v>
      </c>
    </row>
    <row r="1400" spans="1:20" x14ac:dyDescent="0.25">
      <c r="A1400">
        <v>25181</v>
      </c>
      <c r="B1400" s="1">
        <v>37055</v>
      </c>
      <c r="C1400" s="1">
        <v>37712</v>
      </c>
      <c r="D1400" t="s">
        <v>27</v>
      </c>
      <c r="E1400" t="s">
        <v>28</v>
      </c>
      <c r="F1400" s="10">
        <v>28442</v>
      </c>
      <c r="G1400" s="10">
        <v>27444.07</v>
      </c>
      <c r="H1400">
        <v>3.911</v>
      </c>
      <c r="I1400" s="11">
        <v>3.1</v>
      </c>
      <c r="K1400" s="9">
        <f t="shared" si="63"/>
        <v>88170.2</v>
      </c>
      <c r="L1400" s="12">
        <f t="shared" si="64"/>
        <v>-23066.462</v>
      </c>
      <c r="M1400" s="12">
        <f t="shared" si="65"/>
        <v>-22257.140769999998</v>
      </c>
      <c r="N1400" t="s">
        <v>29</v>
      </c>
      <c r="O1400" t="s">
        <v>38</v>
      </c>
      <c r="P1400" t="s">
        <v>12</v>
      </c>
      <c r="Q1400" t="s">
        <v>27</v>
      </c>
      <c r="R1400" t="s">
        <v>28</v>
      </c>
      <c r="S1400">
        <v>1</v>
      </c>
      <c r="T1400">
        <v>0</v>
      </c>
    </row>
    <row r="1401" spans="1:20" x14ac:dyDescent="0.25">
      <c r="A1401">
        <v>25182</v>
      </c>
      <c r="B1401" s="1">
        <v>37055</v>
      </c>
      <c r="C1401" s="1">
        <v>37712</v>
      </c>
      <c r="D1401" t="s">
        <v>27</v>
      </c>
      <c r="E1401" t="s">
        <v>28</v>
      </c>
      <c r="F1401" s="10">
        <v>32734</v>
      </c>
      <c r="G1401" s="10">
        <v>31585.48</v>
      </c>
      <c r="H1401">
        <v>3.911</v>
      </c>
      <c r="I1401" s="11">
        <v>3.1</v>
      </c>
      <c r="K1401" s="9">
        <f t="shared" si="63"/>
        <v>101475.40000000001</v>
      </c>
      <c r="L1401" s="12">
        <f t="shared" si="64"/>
        <v>-26547.273999999998</v>
      </c>
      <c r="M1401" s="12">
        <f t="shared" si="65"/>
        <v>-25615.824279999997</v>
      </c>
      <c r="N1401" t="s">
        <v>29</v>
      </c>
      <c r="O1401" t="s">
        <v>38</v>
      </c>
      <c r="P1401" t="s">
        <v>12</v>
      </c>
      <c r="Q1401" t="s">
        <v>27</v>
      </c>
      <c r="R1401" t="s">
        <v>28</v>
      </c>
      <c r="S1401">
        <v>1</v>
      </c>
      <c r="T1401">
        <v>0</v>
      </c>
    </row>
    <row r="1402" spans="1:20" x14ac:dyDescent="0.25">
      <c r="A1402">
        <v>26646</v>
      </c>
      <c r="B1402" s="1">
        <v>37081</v>
      </c>
      <c r="C1402" s="1">
        <v>37712</v>
      </c>
      <c r="D1402" t="s">
        <v>27</v>
      </c>
      <c r="E1402" t="s">
        <v>28</v>
      </c>
      <c r="F1402" s="10">
        <v>36698</v>
      </c>
      <c r="G1402" s="10">
        <v>35410.400000000001</v>
      </c>
      <c r="H1402">
        <v>3.6720000000000002</v>
      </c>
      <c r="I1402" s="11">
        <v>3.1</v>
      </c>
      <c r="K1402" s="9">
        <f t="shared" si="63"/>
        <v>113763.8</v>
      </c>
      <c r="L1402" s="12">
        <f t="shared" si="64"/>
        <v>-20991.256000000001</v>
      </c>
      <c r="M1402" s="12">
        <f t="shared" si="65"/>
        <v>-20254.748800000005</v>
      </c>
      <c r="N1402" t="s">
        <v>29</v>
      </c>
      <c r="O1402" t="s">
        <v>38</v>
      </c>
      <c r="P1402" t="s">
        <v>12</v>
      </c>
      <c r="Q1402" t="s">
        <v>27</v>
      </c>
      <c r="R1402" t="s">
        <v>28</v>
      </c>
      <c r="S1402">
        <v>1</v>
      </c>
      <c r="T1402">
        <v>0</v>
      </c>
    </row>
    <row r="1403" spans="1:20" x14ac:dyDescent="0.25">
      <c r="A1403">
        <v>26851</v>
      </c>
      <c r="B1403" s="1">
        <v>37099</v>
      </c>
      <c r="C1403" s="1">
        <v>37712</v>
      </c>
      <c r="D1403" t="s">
        <v>27</v>
      </c>
      <c r="E1403" t="s">
        <v>28</v>
      </c>
      <c r="F1403" s="10">
        <v>51822</v>
      </c>
      <c r="G1403" s="10">
        <v>50003.76</v>
      </c>
      <c r="H1403">
        <v>3.45</v>
      </c>
      <c r="I1403" s="11">
        <v>3.1</v>
      </c>
      <c r="K1403" s="9">
        <f t="shared" si="63"/>
        <v>160648.20000000001</v>
      </c>
      <c r="L1403" s="12">
        <f t="shared" si="64"/>
        <v>-18137.700000000004</v>
      </c>
      <c r="M1403" s="12">
        <f t="shared" si="65"/>
        <v>-17501.316000000006</v>
      </c>
      <c r="N1403" t="s">
        <v>29</v>
      </c>
      <c r="O1403" t="s">
        <v>38</v>
      </c>
      <c r="P1403" t="s">
        <v>12</v>
      </c>
      <c r="Q1403" t="s">
        <v>27</v>
      </c>
      <c r="R1403" t="s">
        <v>28</v>
      </c>
      <c r="S1403">
        <v>1</v>
      </c>
      <c r="T1403">
        <v>0</v>
      </c>
    </row>
    <row r="1404" spans="1:20" x14ac:dyDescent="0.25">
      <c r="A1404">
        <v>27044</v>
      </c>
      <c r="B1404" s="1">
        <v>37109</v>
      </c>
      <c r="C1404" s="1">
        <v>37712</v>
      </c>
      <c r="D1404" t="s">
        <v>27</v>
      </c>
      <c r="E1404" t="s">
        <v>28</v>
      </c>
      <c r="F1404" s="10">
        <v>54448</v>
      </c>
      <c r="G1404" s="10">
        <v>52537.62</v>
      </c>
      <c r="H1404">
        <v>3.4969999999999999</v>
      </c>
      <c r="I1404" s="11">
        <v>3.1</v>
      </c>
      <c r="K1404" s="9">
        <f t="shared" si="63"/>
        <v>168788.80000000002</v>
      </c>
      <c r="L1404" s="12">
        <f t="shared" si="64"/>
        <v>-21615.855999999989</v>
      </c>
      <c r="M1404" s="12">
        <f t="shared" si="65"/>
        <v>-20857.43513999999</v>
      </c>
      <c r="N1404" t="s">
        <v>29</v>
      </c>
      <c r="O1404" t="s">
        <v>38</v>
      </c>
      <c r="P1404" t="s">
        <v>12</v>
      </c>
      <c r="Q1404" t="s">
        <v>27</v>
      </c>
      <c r="R1404" t="s">
        <v>28</v>
      </c>
      <c r="S1404">
        <v>1</v>
      </c>
      <c r="T1404">
        <v>0</v>
      </c>
    </row>
    <row r="1405" spans="1:20" x14ac:dyDescent="0.25">
      <c r="A1405">
        <v>28058</v>
      </c>
      <c r="B1405" s="1">
        <v>37144</v>
      </c>
      <c r="C1405" s="1">
        <v>37712</v>
      </c>
      <c r="D1405" t="s">
        <v>27</v>
      </c>
      <c r="E1405" t="s">
        <v>28</v>
      </c>
      <c r="F1405" s="10">
        <v>27941</v>
      </c>
      <c r="G1405" s="10">
        <v>26960.65</v>
      </c>
      <c r="H1405">
        <v>3.6800999999999999</v>
      </c>
      <c r="I1405" s="11">
        <v>3.1</v>
      </c>
      <c r="K1405" s="9">
        <f t="shared" si="63"/>
        <v>86617.1</v>
      </c>
      <c r="L1405" s="12">
        <f t="shared" si="64"/>
        <v>-16208.574099999996</v>
      </c>
      <c r="M1405" s="12">
        <f t="shared" si="65"/>
        <v>-15639.873064999996</v>
      </c>
      <c r="N1405" t="s">
        <v>29</v>
      </c>
      <c r="O1405" t="s">
        <v>38</v>
      </c>
      <c r="P1405" t="s">
        <v>12</v>
      </c>
      <c r="Q1405" t="s">
        <v>27</v>
      </c>
      <c r="R1405" t="s">
        <v>28</v>
      </c>
      <c r="S1405">
        <v>1</v>
      </c>
      <c r="T1405">
        <v>0</v>
      </c>
    </row>
    <row r="1406" spans="1:20" x14ac:dyDescent="0.25">
      <c r="A1406">
        <v>28094</v>
      </c>
      <c r="B1406" s="1">
        <v>37152</v>
      </c>
      <c r="C1406" s="1">
        <v>37712</v>
      </c>
      <c r="D1406" t="s">
        <v>27</v>
      </c>
      <c r="E1406" t="s">
        <v>28</v>
      </c>
      <c r="F1406" s="10">
        <v>3700</v>
      </c>
      <c r="G1406" s="10">
        <v>3570.18</v>
      </c>
      <c r="H1406">
        <v>3.62</v>
      </c>
      <c r="I1406" s="11">
        <v>3.1</v>
      </c>
      <c r="K1406" s="9">
        <f t="shared" si="63"/>
        <v>11470</v>
      </c>
      <c r="L1406" s="12">
        <f t="shared" si="64"/>
        <v>-1924</v>
      </c>
      <c r="M1406" s="12">
        <f t="shared" si="65"/>
        <v>-1856.4936</v>
      </c>
      <c r="N1406" t="s">
        <v>29</v>
      </c>
      <c r="O1406" t="s">
        <v>38</v>
      </c>
      <c r="P1406" t="s">
        <v>12</v>
      </c>
      <c r="Q1406" t="s">
        <v>27</v>
      </c>
      <c r="R1406" t="s">
        <v>28</v>
      </c>
      <c r="S1406">
        <v>1</v>
      </c>
      <c r="T1406">
        <v>0</v>
      </c>
    </row>
    <row r="1407" spans="1:20" x14ac:dyDescent="0.25">
      <c r="A1407">
        <v>28096</v>
      </c>
      <c r="B1407" s="1">
        <v>37152</v>
      </c>
      <c r="C1407" s="1">
        <v>37712</v>
      </c>
      <c r="D1407" t="s">
        <v>27</v>
      </c>
      <c r="E1407" t="s">
        <v>28</v>
      </c>
      <c r="F1407" s="10">
        <v>4132</v>
      </c>
      <c r="G1407" s="10">
        <v>3987.02</v>
      </c>
      <c r="H1407">
        <v>3.62</v>
      </c>
      <c r="I1407" s="11">
        <v>3.1</v>
      </c>
      <c r="K1407" s="9">
        <f t="shared" si="63"/>
        <v>12809.2</v>
      </c>
      <c r="L1407" s="12">
        <f t="shared" si="64"/>
        <v>-2148.64</v>
      </c>
      <c r="M1407" s="12">
        <f t="shared" si="65"/>
        <v>-2073.2503999999999</v>
      </c>
      <c r="N1407" t="s">
        <v>29</v>
      </c>
      <c r="O1407" t="s">
        <v>38</v>
      </c>
      <c r="P1407" t="s">
        <v>12</v>
      </c>
      <c r="Q1407" t="s">
        <v>27</v>
      </c>
      <c r="R1407" t="s">
        <v>28</v>
      </c>
      <c r="S1407">
        <v>1</v>
      </c>
      <c r="T1407">
        <v>0</v>
      </c>
    </row>
    <row r="1408" spans="1:20" x14ac:dyDescent="0.25">
      <c r="A1408">
        <v>28097</v>
      </c>
      <c r="B1408" s="1">
        <v>37152</v>
      </c>
      <c r="C1408" s="1">
        <v>37712</v>
      </c>
      <c r="D1408" t="s">
        <v>27</v>
      </c>
      <c r="E1408" t="s">
        <v>28</v>
      </c>
      <c r="F1408" s="10">
        <v>42032</v>
      </c>
      <c r="G1408" s="10">
        <v>40557.25</v>
      </c>
      <c r="H1408">
        <v>3.62</v>
      </c>
      <c r="I1408" s="11">
        <v>3.1</v>
      </c>
      <c r="K1408" s="9">
        <f t="shared" si="63"/>
        <v>130299.2</v>
      </c>
      <c r="L1408" s="12">
        <f t="shared" si="64"/>
        <v>-21856.639999999999</v>
      </c>
      <c r="M1408" s="12">
        <f t="shared" si="65"/>
        <v>-21089.77</v>
      </c>
      <c r="N1408" t="s">
        <v>29</v>
      </c>
      <c r="O1408" t="s">
        <v>38</v>
      </c>
      <c r="P1408" t="s">
        <v>12</v>
      </c>
      <c r="Q1408" t="s">
        <v>27</v>
      </c>
      <c r="R1408" t="s">
        <v>28</v>
      </c>
      <c r="S1408">
        <v>1</v>
      </c>
      <c r="T1408">
        <v>0</v>
      </c>
    </row>
    <row r="1409" spans="1:20" x14ac:dyDescent="0.25">
      <c r="A1409">
        <v>28112</v>
      </c>
      <c r="B1409" s="1">
        <v>37152</v>
      </c>
      <c r="C1409" s="1">
        <v>37712</v>
      </c>
      <c r="D1409" t="s">
        <v>27</v>
      </c>
      <c r="E1409" t="s">
        <v>28</v>
      </c>
      <c r="F1409" s="10">
        <v>159703</v>
      </c>
      <c r="G1409" s="10">
        <v>154099.60999999999</v>
      </c>
      <c r="H1409">
        <v>3.6379999999999999</v>
      </c>
      <c r="I1409" s="11">
        <v>3.1</v>
      </c>
      <c r="K1409" s="9">
        <f t="shared" si="63"/>
        <v>495079.3</v>
      </c>
      <c r="L1409" s="12">
        <f t="shared" si="64"/>
        <v>-85920.213999999964</v>
      </c>
      <c r="M1409" s="12">
        <f t="shared" si="65"/>
        <v>-82905.59017999997</v>
      </c>
      <c r="N1409" t="s">
        <v>29</v>
      </c>
      <c r="O1409" t="s">
        <v>38</v>
      </c>
      <c r="P1409" t="s">
        <v>12</v>
      </c>
      <c r="Q1409" t="s">
        <v>27</v>
      </c>
      <c r="R1409" t="s">
        <v>28</v>
      </c>
      <c r="S1409">
        <v>1</v>
      </c>
      <c r="T1409">
        <v>0</v>
      </c>
    </row>
    <row r="1410" spans="1:20" x14ac:dyDescent="0.25">
      <c r="A1410">
        <v>28113</v>
      </c>
      <c r="B1410" s="1">
        <v>37152</v>
      </c>
      <c r="C1410" s="1">
        <v>37712</v>
      </c>
      <c r="D1410" t="s">
        <v>27</v>
      </c>
      <c r="E1410" t="s">
        <v>28</v>
      </c>
      <c r="F1410" s="10">
        <v>2400</v>
      </c>
      <c r="G1410" s="10">
        <v>2315.79</v>
      </c>
      <c r="H1410">
        <v>3.6379999999999999</v>
      </c>
      <c r="I1410" s="11">
        <v>3.1</v>
      </c>
      <c r="K1410" s="9">
        <f t="shared" ref="K1410:K1473" si="66">F1410*I1410</f>
        <v>7440</v>
      </c>
      <c r="L1410" s="12">
        <f t="shared" ref="L1410:L1473" si="67">(+I1410-H1410)*F1410</f>
        <v>-1291.1999999999996</v>
      </c>
      <c r="M1410" s="12">
        <f t="shared" ref="M1410:M1473" si="68">(+I1410-H1410)*G1410</f>
        <v>-1245.8950199999995</v>
      </c>
      <c r="N1410" t="s">
        <v>29</v>
      </c>
      <c r="O1410" t="s">
        <v>38</v>
      </c>
      <c r="P1410" t="s">
        <v>12</v>
      </c>
      <c r="Q1410" t="s">
        <v>27</v>
      </c>
      <c r="R1410" t="s">
        <v>28</v>
      </c>
      <c r="S1410">
        <v>1</v>
      </c>
      <c r="T1410">
        <v>0</v>
      </c>
    </row>
    <row r="1411" spans="1:20" x14ac:dyDescent="0.25">
      <c r="A1411">
        <v>28134</v>
      </c>
      <c r="B1411" s="1">
        <v>37153</v>
      </c>
      <c r="C1411" s="1">
        <v>37712</v>
      </c>
      <c r="D1411" t="s">
        <v>27</v>
      </c>
      <c r="E1411" t="s">
        <v>28</v>
      </c>
      <c r="F1411" s="10">
        <v>65319</v>
      </c>
      <c r="G1411" s="10">
        <v>63027.199999999997</v>
      </c>
      <c r="H1411">
        <v>3.5369999999999999</v>
      </c>
      <c r="I1411" s="11">
        <v>3.1</v>
      </c>
      <c r="K1411" s="9">
        <f t="shared" si="66"/>
        <v>202488.9</v>
      </c>
      <c r="L1411" s="12">
        <f t="shared" si="67"/>
        <v>-28544.402999999988</v>
      </c>
      <c r="M1411" s="12">
        <f t="shared" si="68"/>
        <v>-27542.886399999988</v>
      </c>
      <c r="N1411" t="s">
        <v>29</v>
      </c>
      <c r="O1411" t="s">
        <v>38</v>
      </c>
      <c r="P1411" t="s">
        <v>12</v>
      </c>
      <c r="Q1411" t="s">
        <v>27</v>
      </c>
      <c r="R1411" t="s">
        <v>28</v>
      </c>
      <c r="S1411">
        <v>1</v>
      </c>
      <c r="T1411">
        <v>0</v>
      </c>
    </row>
    <row r="1412" spans="1:20" x14ac:dyDescent="0.25">
      <c r="A1412">
        <v>28136</v>
      </c>
      <c r="B1412" s="1">
        <v>37153</v>
      </c>
      <c r="C1412" s="1">
        <v>37712</v>
      </c>
      <c r="D1412" t="s">
        <v>27</v>
      </c>
      <c r="E1412" t="s">
        <v>28</v>
      </c>
      <c r="F1412" s="10">
        <v>99332</v>
      </c>
      <c r="G1412" s="10">
        <v>95846.8</v>
      </c>
      <c r="H1412">
        <v>3.1890000000000001</v>
      </c>
      <c r="I1412" s="11">
        <v>3.1</v>
      </c>
      <c r="K1412" s="9">
        <f t="shared" si="66"/>
        <v>307929.2</v>
      </c>
      <c r="L1412" s="12">
        <f t="shared" si="67"/>
        <v>-8840.547999999997</v>
      </c>
      <c r="M1412" s="12">
        <f t="shared" si="68"/>
        <v>-8530.3651999999965</v>
      </c>
      <c r="N1412" t="s">
        <v>29</v>
      </c>
      <c r="O1412" t="s">
        <v>38</v>
      </c>
      <c r="P1412" t="s">
        <v>12</v>
      </c>
      <c r="Q1412" t="s">
        <v>27</v>
      </c>
      <c r="R1412" t="s">
        <v>28</v>
      </c>
      <c r="S1412">
        <v>1</v>
      </c>
      <c r="T1412">
        <v>0</v>
      </c>
    </row>
    <row r="1413" spans="1:20" x14ac:dyDescent="0.25">
      <c r="A1413">
        <v>28137</v>
      </c>
      <c r="B1413" s="1">
        <v>37153</v>
      </c>
      <c r="C1413" s="1">
        <v>37712</v>
      </c>
      <c r="D1413" t="s">
        <v>27</v>
      </c>
      <c r="E1413" t="s">
        <v>28</v>
      </c>
      <c r="F1413" s="10">
        <v>1219</v>
      </c>
      <c r="G1413" s="10">
        <v>1176.23</v>
      </c>
      <c r="H1413">
        <v>3.1890000000000001</v>
      </c>
      <c r="I1413" s="11">
        <v>3.1</v>
      </c>
      <c r="K1413" s="9">
        <f t="shared" si="66"/>
        <v>3778.9</v>
      </c>
      <c r="L1413" s="12">
        <f t="shared" si="67"/>
        <v>-108.49099999999996</v>
      </c>
      <c r="M1413" s="12">
        <f t="shared" si="68"/>
        <v>-104.68446999999996</v>
      </c>
      <c r="N1413" t="s">
        <v>29</v>
      </c>
      <c r="O1413" t="s">
        <v>38</v>
      </c>
      <c r="P1413" t="s">
        <v>12</v>
      </c>
      <c r="Q1413" t="s">
        <v>27</v>
      </c>
      <c r="R1413" t="s">
        <v>28</v>
      </c>
      <c r="S1413">
        <v>1</v>
      </c>
      <c r="T1413">
        <v>0</v>
      </c>
    </row>
    <row r="1414" spans="1:20" x14ac:dyDescent="0.25">
      <c r="A1414">
        <v>28139</v>
      </c>
      <c r="B1414" s="1">
        <v>37153</v>
      </c>
      <c r="C1414" s="1">
        <v>37712</v>
      </c>
      <c r="D1414" t="s">
        <v>27</v>
      </c>
      <c r="E1414" t="s">
        <v>28</v>
      </c>
      <c r="F1414" s="10">
        <v>24165</v>
      </c>
      <c r="G1414" s="10">
        <v>23317.14</v>
      </c>
      <c r="H1414">
        <v>3.1890000000000001</v>
      </c>
      <c r="I1414" s="11">
        <v>3.1</v>
      </c>
      <c r="K1414" s="9">
        <f t="shared" si="66"/>
        <v>74911.5</v>
      </c>
      <c r="L1414" s="12">
        <f t="shared" si="67"/>
        <v>-2150.684999999999</v>
      </c>
      <c r="M1414" s="12">
        <f t="shared" si="68"/>
        <v>-2075.2254599999992</v>
      </c>
      <c r="N1414" t="s">
        <v>29</v>
      </c>
      <c r="O1414" t="s">
        <v>38</v>
      </c>
      <c r="P1414" t="s">
        <v>12</v>
      </c>
      <c r="Q1414" t="s">
        <v>27</v>
      </c>
      <c r="R1414" t="s">
        <v>28</v>
      </c>
      <c r="S1414">
        <v>1</v>
      </c>
      <c r="T1414">
        <v>0</v>
      </c>
    </row>
    <row r="1415" spans="1:20" x14ac:dyDescent="0.25">
      <c r="A1415">
        <v>28142</v>
      </c>
      <c r="B1415" s="1">
        <v>37153</v>
      </c>
      <c r="C1415" s="1">
        <v>37712</v>
      </c>
      <c r="D1415" t="s">
        <v>27</v>
      </c>
      <c r="E1415" t="s">
        <v>28</v>
      </c>
      <c r="F1415" s="10">
        <v>77888</v>
      </c>
      <c r="G1415" s="10">
        <v>75155.199999999997</v>
      </c>
      <c r="H1415">
        <v>3.1890000000000001</v>
      </c>
      <c r="I1415" s="11">
        <v>3.1</v>
      </c>
      <c r="K1415" s="9">
        <f t="shared" si="66"/>
        <v>241452.80000000002</v>
      </c>
      <c r="L1415" s="12">
        <f t="shared" si="67"/>
        <v>-6932.0319999999974</v>
      </c>
      <c r="M1415" s="12">
        <f t="shared" si="68"/>
        <v>-6688.812799999997</v>
      </c>
      <c r="N1415" t="s">
        <v>29</v>
      </c>
      <c r="O1415" t="s">
        <v>38</v>
      </c>
      <c r="P1415" t="s">
        <v>12</v>
      </c>
      <c r="Q1415" t="s">
        <v>27</v>
      </c>
      <c r="R1415" t="s">
        <v>28</v>
      </c>
      <c r="S1415">
        <v>1</v>
      </c>
      <c r="T1415">
        <v>0</v>
      </c>
    </row>
    <row r="1416" spans="1:20" x14ac:dyDescent="0.25">
      <c r="A1416">
        <v>28144</v>
      </c>
      <c r="B1416" s="1">
        <v>37153</v>
      </c>
      <c r="C1416" s="1">
        <v>37712</v>
      </c>
      <c r="D1416" t="s">
        <v>27</v>
      </c>
      <c r="E1416" t="s">
        <v>28</v>
      </c>
      <c r="F1416" s="10">
        <v>185</v>
      </c>
      <c r="G1416" s="10">
        <v>178.51</v>
      </c>
      <c r="H1416">
        <v>3.1890000000000001</v>
      </c>
      <c r="I1416" s="11">
        <v>3.1</v>
      </c>
      <c r="K1416" s="9">
        <f t="shared" si="66"/>
        <v>573.5</v>
      </c>
      <c r="L1416" s="12">
        <f t="shared" si="67"/>
        <v>-16.464999999999993</v>
      </c>
      <c r="M1416" s="12">
        <f t="shared" si="68"/>
        <v>-15.887389999999993</v>
      </c>
      <c r="N1416" t="s">
        <v>29</v>
      </c>
      <c r="O1416" t="s">
        <v>38</v>
      </c>
      <c r="P1416" t="s">
        <v>12</v>
      </c>
      <c r="Q1416" t="s">
        <v>27</v>
      </c>
      <c r="R1416" t="s">
        <v>28</v>
      </c>
      <c r="S1416">
        <v>1</v>
      </c>
      <c r="T1416">
        <v>0</v>
      </c>
    </row>
    <row r="1417" spans="1:20" x14ac:dyDescent="0.25">
      <c r="A1417">
        <v>28303</v>
      </c>
      <c r="B1417" s="1">
        <v>37158</v>
      </c>
      <c r="C1417" s="1">
        <v>37712</v>
      </c>
      <c r="D1417" t="s">
        <v>27</v>
      </c>
      <c r="E1417" t="s">
        <v>28</v>
      </c>
      <c r="F1417" s="10">
        <v>9539</v>
      </c>
      <c r="G1417" s="10">
        <v>9204.31</v>
      </c>
      <c r="H1417">
        <v>2.9430000000000001</v>
      </c>
      <c r="I1417" s="11">
        <v>3.1</v>
      </c>
      <c r="K1417" s="9">
        <f t="shared" si="66"/>
        <v>29570.9</v>
      </c>
      <c r="L1417" s="12">
        <f t="shared" si="67"/>
        <v>1497.6230000000003</v>
      </c>
      <c r="M1417" s="12">
        <f t="shared" si="68"/>
        <v>1445.0766700000001</v>
      </c>
      <c r="N1417" t="s">
        <v>29</v>
      </c>
      <c r="O1417" t="s">
        <v>38</v>
      </c>
      <c r="P1417" t="s">
        <v>12</v>
      </c>
      <c r="Q1417" t="s">
        <v>27</v>
      </c>
      <c r="R1417" t="s">
        <v>28</v>
      </c>
      <c r="S1417">
        <v>1</v>
      </c>
      <c r="T1417">
        <v>0</v>
      </c>
    </row>
    <row r="1418" spans="1:20" x14ac:dyDescent="0.25">
      <c r="A1418">
        <v>20890</v>
      </c>
      <c r="B1418" s="1">
        <v>36836</v>
      </c>
      <c r="C1418" s="1">
        <v>37742</v>
      </c>
      <c r="D1418" t="s">
        <v>42</v>
      </c>
      <c r="E1418" t="s">
        <v>28</v>
      </c>
      <c r="F1418" s="10">
        <v>10</v>
      </c>
      <c r="G1418" s="10">
        <v>9.6199999999999992</v>
      </c>
      <c r="H1418">
        <v>-2.5000000000000001E-2</v>
      </c>
      <c r="I1418" s="11">
        <v>-0.01</v>
      </c>
      <c r="K1418" s="9">
        <f t="shared" si="66"/>
        <v>-0.1</v>
      </c>
      <c r="L1418" s="12">
        <f t="shared" si="67"/>
        <v>0.15000000000000002</v>
      </c>
      <c r="M1418" s="12">
        <f t="shared" si="68"/>
        <v>0.14430000000000001</v>
      </c>
      <c r="N1418" t="s">
        <v>37</v>
      </c>
      <c r="O1418" t="s">
        <v>38</v>
      </c>
      <c r="P1418" t="s">
        <v>27</v>
      </c>
      <c r="Q1418" t="s">
        <v>43</v>
      </c>
      <c r="R1418" t="s">
        <v>28</v>
      </c>
      <c r="S1418">
        <v>1</v>
      </c>
      <c r="T1418">
        <v>0</v>
      </c>
    </row>
    <row r="1419" spans="1:20" x14ac:dyDescent="0.25">
      <c r="A1419">
        <v>27284</v>
      </c>
      <c r="B1419" s="1">
        <v>37123</v>
      </c>
      <c r="C1419" s="1">
        <v>37742</v>
      </c>
      <c r="D1419" t="s">
        <v>42</v>
      </c>
      <c r="E1419" t="s">
        <v>28</v>
      </c>
      <c r="F1419" s="10">
        <v>126516</v>
      </c>
      <c r="G1419" s="10">
        <v>121667.86</v>
      </c>
      <c r="H1419">
        <v>-1.2500000000000001E-2</v>
      </c>
      <c r="I1419" s="11">
        <v>-0.01</v>
      </c>
      <c r="K1419" s="9">
        <f t="shared" si="66"/>
        <v>-1265.1600000000001</v>
      </c>
      <c r="L1419" s="12">
        <f t="shared" si="67"/>
        <v>316.29000000000008</v>
      </c>
      <c r="M1419" s="12">
        <f t="shared" si="68"/>
        <v>304.16965000000005</v>
      </c>
      <c r="N1419" t="s">
        <v>37</v>
      </c>
      <c r="O1419" t="s">
        <v>38</v>
      </c>
      <c r="P1419" t="s">
        <v>27</v>
      </c>
      <c r="Q1419" t="s">
        <v>43</v>
      </c>
      <c r="R1419" t="s">
        <v>28</v>
      </c>
      <c r="S1419">
        <v>1</v>
      </c>
      <c r="T1419">
        <v>0</v>
      </c>
    </row>
    <row r="1420" spans="1:20" x14ac:dyDescent="0.25">
      <c r="A1420">
        <v>9941</v>
      </c>
      <c r="B1420" s="1">
        <v>36714</v>
      </c>
      <c r="C1420" s="1">
        <v>37742</v>
      </c>
      <c r="D1420" t="s">
        <v>44</v>
      </c>
      <c r="E1420" t="s">
        <v>28</v>
      </c>
      <c r="F1420" s="10">
        <v>-3968</v>
      </c>
      <c r="G1420" s="10">
        <v>-3815.94</v>
      </c>
      <c r="H1420">
        <v>-3.5000000000000003E-2</v>
      </c>
      <c r="I1420" s="11">
        <v>-0.05</v>
      </c>
      <c r="K1420" s="9">
        <f t="shared" si="66"/>
        <v>198.4</v>
      </c>
      <c r="L1420" s="12">
        <f t="shared" si="67"/>
        <v>59.519999999999996</v>
      </c>
      <c r="M1420" s="12">
        <f t="shared" si="68"/>
        <v>57.239100000000001</v>
      </c>
      <c r="N1420" t="s">
        <v>37</v>
      </c>
      <c r="O1420" t="s">
        <v>38</v>
      </c>
      <c r="P1420" t="s">
        <v>27</v>
      </c>
      <c r="Q1420" t="s">
        <v>45</v>
      </c>
      <c r="R1420" t="s">
        <v>28</v>
      </c>
      <c r="S1420">
        <v>0</v>
      </c>
      <c r="T1420">
        <v>0</v>
      </c>
    </row>
    <row r="1421" spans="1:20" x14ac:dyDescent="0.25">
      <c r="A1421">
        <v>9952</v>
      </c>
      <c r="B1421" s="1">
        <v>36714</v>
      </c>
      <c r="C1421" s="1">
        <v>37742</v>
      </c>
      <c r="D1421" t="s">
        <v>46</v>
      </c>
      <c r="E1421" t="s">
        <v>28</v>
      </c>
      <c r="F1421" s="10">
        <v>3596</v>
      </c>
      <c r="G1421" s="10">
        <v>3458.2</v>
      </c>
      <c r="H1421">
        <v>-0.03</v>
      </c>
      <c r="I1421" s="11">
        <v>0.32500000000000001</v>
      </c>
      <c r="K1421" s="9">
        <f t="shared" si="66"/>
        <v>1168.7</v>
      </c>
      <c r="L1421" s="12">
        <f t="shared" si="67"/>
        <v>1276.58</v>
      </c>
      <c r="M1421" s="12">
        <f t="shared" si="68"/>
        <v>1227.6609999999998</v>
      </c>
      <c r="N1421" t="s">
        <v>37</v>
      </c>
      <c r="O1421" t="s">
        <v>38</v>
      </c>
      <c r="P1421" t="s">
        <v>27</v>
      </c>
      <c r="Q1421" t="s">
        <v>47</v>
      </c>
      <c r="R1421" t="s">
        <v>28</v>
      </c>
      <c r="S1421">
        <v>1</v>
      </c>
      <c r="T1421">
        <v>0</v>
      </c>
    </row>
    <row r="1422" spans="1:20" x14ac:dyDescent="0.25">
      <c r="A1422">
        <v>27285</v>
      </c>
      <c r="B1422" s="1">
        <v>37123</v>
      </c>
      <c r="C1422" s="1">
        <v>37742</v>
      </c>
      <c r="D1422" t="s">
        <v>48</v>
      </c>
      <c r="E1422" t="s">
        <v>28</v>
      </c>
      <c r="F1422" s="10">
        <v>33007</v>
      </c>
      <c r="G1422" s="10">
        <v>31742.16</v>
      </c>
      <c r="H1422">
        <v>7.2499999999999995E-2</v>
      </c>
      <c r="I1422" s="11">
        <v>7.0000000000000007E-2</v>
      </c>
      <c r="K1422" s="9">
        <f t="shared" si="66"/>
        <v>2310.4900000000002</v>
      </c>
      <c r="L1422" s="12">
        <f t="shared" si="67"/>
        <v>-82.517499999999615</v>
      </c>
      <c r="M1422" s="12">
        <f t="shared" si="68"/>
        <v>-79.355399999999634</v>
      </c>
      <c r="N1422" t="s">
        <v>37</v>
      </c>
      <c r="O1422" t="s">
        <v>38</v>
      </c>
      <c r="P1422" t="s">
        <v>27</v>
      </c>
      <c r="Q1422" t="s">
        <v>49</v>
      </c>
      <c r="R1422" t="s">
        <v>28</v>
      </c>
      <c r="S1422">
        <v>1</v>
      </c>
      <c r="T1422">
        <v>0</v>
      </c>
    </row>
    <row r="1423" spans="1:20" x14ac:dyDescent="0.25">
      <c r="A1423">
        <v>23886</v>
      </c>
      <c r="B1423" s="1">
        <v>36979</v>
      </c>
      <c r="C1423" s="1">
        <v>37742</v>
      </c>
      <c r="D1423" t="s">
        <v>27</v>
      </c>
      <c r="E1423" t="s">
        <v>28</v>
      </c>
      <c r="F1423" s="10">
        <v>-100000</v>
      </c>
      <c r="G1423" s="10">
        <v>-96167.96</v>
      </c>
      <c r="H1423">
        <v>4.2350000000000003</v>
      </c>
      <c r="I1423" s="11">
        <v>3.0750000000000002</v>
      </c>
      <c r="K1423" s="9">
        <f t="shared" si="66"/>
        <v>-307500</v>
      </c>
      <c r="L1423" s="12">
        <f t="shared" si="67"/>
        <v>116000.00000000001</v>
      </c>
      <c r="M1423" s="12">
        <f t="shared" si="68"/>
        <v>111554.83360000003</v>
      </c>
      <c r="N1423" t="s">
        <v>29</v>
      </c>
      <c r="O1423" t="s">
        <v>38</v>
      </c>
      <c r="P1423" t="s">
        <v>12</v>
      </c>
      <c r="Q1423" t="s">
        <v>27</v>
      </c>
      <c r="R1423" t="s">
        <v>28</v>
      </c>
      <c r="S1423">
        <v>0</v>
      </c>
      <c r="T1423">
        <v>0</v>
      </c>
    </row>
    <row r="1424" spans="1:20" x14ac:dyDescent="0.25">
      <c r="A1424">
        <v>24215</v>
      </c>
      <c r="B1424" s="1">
        <v>36999</v>
      </c>
      <c r="C1424" s="1">
        <v>37742</v>
      </c>
      <c r="D1424" t="s">
        <v>27</v>
      </c>
      <c r="E1424" t="s">
        <v>28</v>
      </c>
      <c r="F1424" s="10">
        <v>-37189</v>
      </c>
      <c r="G1424" s="10">
        <v>-35763.9</v>
      </c>
      <c r="H1424">
        <v>4.0410000000000004</v>
      </c>
      <c r="I1424" s="11">
        <v>3.0750000000000002</v>
      </c>
      <c r="K1424" s="9">
        <f t="shared" si="66"/>
        <v>-114356.175</v>
      </c>
      <c r="L1424" s="12">
        <f t="shared" si="67"/>
        <v>35924.574000000008</v>
      </c>
      <c r="M1424" s="12">
        <f t="shared" si="68"/>
        <v>34547.927400000008</v>
      </c>
      <c r="N1424" t="s">
        <v>29</v>
      </c>
      <c r="O1424" t="s">
        <v>38</v>
      </c>
      <c r="P1424" t="s">
        <v>12</v>
      </c>
      <c r="Q1424" t="s">
        <v>27</v>
      </c>
      <c r="R1424" t="s">
        <v>28</v>
      </c>
      <c r="S1424">
        <v>0</v>
      </c>
      <c r="T1424">
        <v>0</v>
      </c>
    </row>
    <row r="1425" spans="1:20" x14ac:dyDescent="0.25">
      <c r="A1425">
        <v>24456</v>
      </c>
      <c r="B1425" s="1">
        <v>37007</v>
      </c>
      <c r="C1425" s="1">
        <v>37742</v>
      </c>
      <c r="D1425" t="s">
        <v>27</v>
      </c>
      <c r="E1425" t="s">
        <v>28</v>
      </c>
      <c r="F1425" s="10">
        <v>-265</v>
      </c>
      <c r="G1425" s="10">
        <v>-254.85</v>
      </c>
      <c r="H1425">
        <v>4.2119999999999997</v>
      </c>
      <c r="I1425" s="11">
        <v>3.0750000000000002</v>
      </c>
      <c r="K1425" s="9">
        <f t="shared" si="66"/>
        <v>-814.875</v>
      </c>
      <c r="L1425" s="12">
        <f t="shared" si="67"/>
        <v>301.30499999999989</v>
      </c>
      <c r="M1425" s="12">
        <f t="shared" si="68"/>
        <v>289.7644499999999</v>
      </c>
      <c r="N1425" t="s">
        <v>29</v>
      </c>
      <c r="O1425" t="s">
        <v>38</v>
      </c>
      <c r="P1425" t="s">
        <v>12</v>
      </c>
      <c r="Q1425" t="s">
        <v>27</v>
      </c>
      <c r="R1425" t="s">
        <v>28</v>
      </c>
      <c r="S1425">
        <v>0</v>
      </c>
      <c r="T1425">
        <v>0</v>
      </c>
    </row>
    <row r="1426" spans="1:20" x14ac:dyDescent="0.25">
      <c r="A1426">
        <v>28125</v>
      </c>
      <c r="B1426" s="1">
        <v>37153</v>
      </c>
      <c r="C1426" s="1">
        <v>37742</v>
      </c>
      <c r="D1426" t="s">
        <v>27</v>
      </c>
      <c r="E1426" t="s">
        <v>28</v>
      </c>
      <c r="F1426" s="10">
        <v>-17319</v>
      </c>
      <c r="G1426" s="10">
        <v>-16655.330000000002</v>
      </c>
      <c r="H1426">
        <v>3.62</v>
      </c>
      <c r="I1426" s="11">
        <v>3.0750000000000002</v>
      </c>
      <c r="K1426" s="9">
        <f t="shared" si="66"/>
        <v>-53255.925000000003</v>
      </c>
      <c r="L1426" s="12">
        <f t="shared" si="67"/>
        <v>9438.8549999999996</v>
      </c>
      <c r="M1426" s="12">
        <f t="shared" si="68"/>
        <v>9077.154849999999</v>
      </c>
      <c r="N1426" t="s">
        <v>29</v>
      </c>
      <c r="O1426" t="s">
        <v>38</v>
      </c>
      <c r="P1426" t="s">
        <v>12</v>
      </c>
      <c r="Q1426" t="s">
        <v>27</v>
      </c>
      <c r="R1426" t="s">
        <v>28</v>
      </c>
      <c r="S1426">
        <v>0</v>
      </c>
      <c r="T1426">
        <v>0</v>
      </c>
    </row>
    <row r="1427" spans="1:20" x14ac:dyDescent="0.25">
      <c r="A1427">
        <v>28126</v>
      </c>
      <c r="B1427" s="1">
        <v>37153</v>
      </c>
      <c r="C1427" s="1">
        <v>37742</v>
      </c>
      <c r="D1427" t="s">
        <v>27</v>
      </c>
      <c r="E1427" t="s">
        <v>28</v>
      </c>
      <c r="F1427" s="10">
        <v>-24970</v>
      </c>
      <c r="G1427" s="10">
        <v>-24013.14</v>
      </c>
      <c r="H1427">
        <v>3.62</v>
      </c>
      <c r="I1427" s="11">
        <v>3.0750000000000002</v>
      </c>
      <c r="K1427" s="9">
        <f t="shared" si="66"/>
        <v>-76782.75</v>
      </c>
      <c r="L1427" s="12">
        <f t="shared" si="67"/>
        <v>13608.649999999998</v>
      </c>
      <c r="M1427" s="12">
        <f t="shared" si="68"/>
        <v>13087.161299999998</v>
      </c>
      <c r="N1427" t="s">
        <v>29</v>
      </c>
      <c r="O1427" t="s">
        <v>38</v>
      </c>
      <c r="P1427" t="s">
        <v>12</v>
      </c>
      <c r="Q1427" t="s">
        <v>27</v>
      </c>
      <c r="R1427" t="s">
        <v>28</v>
      </c>
      <c r="S1427">
        <v>0</v>
      </c>
      <c r="T1427">
        <v>0</v>
      </c>
    </row>
    <row r="1428" spans="1:20" x14ac:dyDescent="0.25">
      <c r="A1428">
        <v>28304</v>
      </c>
      <c r="B1428" s="1">
        <v>37158</v>
      </c>
      <c r="C1428" s="1">
        <v>37742</v>
      </c>
      <c r="D1428" t="s">
        <v>27</v>
      </c>
      <c r="E1428" t="s">
        <v>28</v>
      </c>
      <c r="F1428" s="10">
        <v>-5220</v>
      </c>
      <c r="G1428" s="10">
        <v>-5019.97</v>
      </c>
      <c r="H1428">
        <v>2.9540000000000002</v>
      </c>
      <c r="I1428" s="11">
        <v>3.0750000000000002</v>
      </c>
      <c r="K1428" s="9">
        <f t="shared" si="66"/>
        <v>-16051.500000000002</v>
      </c>
      <c r="L1428" s="12">
        <f t="shared" si="67"/>
        <v>-631.62</v>
      </c>
      <c r="M1428" s="12">
        <f t="shared" si="68"/>
        <v>-607.41637000000003</v>
      </c>
      <c r="N1428" t="s">
        <v>29</v>
      </c>
      <c r="O1428" t="s">
        <v>38</v>
      </c>
      <c r="P1428" t="s">
        <v>12</v>
      </c>
      <c r="Q1428" t="s">
        <v>27</v>
      </c>
      <c r="R1428" t="s">
        <v>28</v>
      </c>
      <c r="S1428">
        <v>0</v>
      </c>
      <c r="T1428">
        <v>0</v>
      </c>
    </row>
    <row r="1429" spans="1:20" x14ac:dyDescent="0.25">
      <c r="A1429">
        <v>9918</v>
      </c>
      <c r="B1429" s="1">
        <v>36714</v>
      </c>
      <c r="C1429" s="1">
        <v>37742</v>
      </c>
      <c r="D1429" t="s">
        <v>27</v>
      </c>
      <c r="E1429" t="s">
        <v>28</v>
      </c>
      <c r="F1429" s="10">
        <v>10</v>
      </c>
      <c r="G1429" s="10">
        <v>9.6199999999999992</v>
      </c>
      <c r="H1429">
        <v>2.3992</v>
      </c>
      <c r="I1429" s="11">
        <v>3.09</v>
      </c>
      <c r="K1429" s="9">
        <f t="shared" si="66"/>
        <v>30.9</v>
      </c>
      <c r="L1429" s="12">
        <f t="shared" si="67"/>
        <v>6.9079999999999986</v>
      </c>
      <c r="M1429" s="12">
        <f t="shared" si="68"/>
        <v>6.6454959999999978</v>
      </c>
      <c r="N1429" t="s">
        <v>29</v>
      </c>
      <c r="O1429" t="s">
        <v>38</v>
      </c>
      <c r="P1429" t="s">
        <v>12</v>
      </c>
      <c r="Q1429" t="s">
        <v>27</v>
      </c>
      <c r="R1429" t="s">
        <v>28</v>
      </c>
      <c r="S1429">
        <v>1</v>
      </c>
      <c r="T1429">
        <v>0</v>
      </c>
    </row>
    <row r="1430" spans="1:20" x14ac:dyDescent="0.25">
      <c r="A1430">
        <v>22575</v>
      </c>
      <c r="B1430" s="1">
        <v>36938</v>
      </c>
      <c r="C1430" s="1">
        <v>37742</v>
      </c>
      <c r="D1430" t="s">
        <v>27</v>
      </c>
      <c r="E1430" t="s">
        <v>28</v>
      </c>
      <c r="F1430" s="10">
        <v>30000</v>
      </c>
      <c r="G1430" s="10">
        <v>28850.39</v>
      </c>
      <c r="H1430">
        <v>4.4749999999999996</v>
      </c>
      <c r="I1430" s="11">
        <v>3.09</v>
      </c>
      <c r="K1430" s="9">
        <f t="shared" si="66"/>
        <v>92700</v>
      </c>
      <c r="L1430" s="12">
        <f t="shared" si="67"/>
        <v>-41549.999999999993</v>
      </c>
      <c r="M1430" s="12">
        <f t="shared" si="68"/>
        <v>-39957.790149999993</v>
      </c>
      <c r="N1430" t="s">
        <v>29</v>
      </c>
      <c r="O1430" t="s">
        <v>38</v>
      </c>
      <c r="P1430" t="s">
        <v>12</v>
      </c>
      <c r="Q1430" t="s">
        <v>27</v>
      </c>
      <c r="R1430" t="s">
        <v>28</v>
      </c>
      <c r="S1430">
        <v>1</v>
      </c>
      <c r="T1430">
        <v>0</v>
      </c>
    </row>
    <row r="1431" spans="1:20" x14ac:dyDescent="0.25">
      <c r="A1431">
        <v>23792</v>
      </c>
      <c r="B1431" s="1">
        <v>36969</v>
      </c>
      <c r="C1431" s="1">
        <v>37742</v>
      </c>
      <c r="D1431" t="s">
        <v>27</v>
      </c>
      <c r="E1431" t="s">
        <v>28</v>
      </c>
      <c r="F1431" s="10">
        <v>12215</v>
      </c>
      <c r="G1431" s="10">
        <v>11746.92</v>
      </c>
      <c r="H1431">
        <v>4.351</v>
      </c>
      <c r="I1431" s="11">
        <v>3.09</v>
      </c>
      <c r="K1431" s="9">
        <f t="shared" si="66"/>
        <v>37744.35</v>
      </c>
      <c r="L1431" s="12">
        <f t="shared" si="67"/>
        <v>-15403.115000000002</v>
      </c>
      <c r="M1431" s="12">
        <f t="shared" si="68"/>
        <v>-14812.866120000002</v>
      </c>
      <c r="N1431" t="s">
        <v>29</v>
      </c>
      <c r="O1431" t="s">
        <v>38</v>
      </c>
      <c r="P1431" t="s">
        <v>12</v>
      </c>
      <c r="Q1431" t="s">
        <v>27</v>
      </c>
      <c r="R1431" t="s">
        <v>28</v>
      </c>
      <c r="S1431">
        <v>1</v>
      </c>
      <c r="T1431">
        <v>0</v>
      </c>
    </row>
    <row r="1432" spans="1:20" x14ac:dyDescent="0.25">
      <c r="A1432">
        <v>23914</v>
      </c>
      <c r="B1432" s="1">
        <v>36980</v>
      </c>
      <c r="C1432" s="1">
        <v>37742</v>
      </c>
      <c r="D1432" t="s">
        <v>27</v>
      </c>
      <c r="E1432" t="s">
        <v>28</v>
      </c>
      <c r="F1432" s="10">
        <v>7051</v>
      </c>
      <c r="G1432" s="10">
        <v>6780.8</v>
      </c>
      <c r="H1432">
        <v>4.258</v>
      </c>
      <c r="I1432" s="11">
        <v>3.09</v>
      </c>
      <c r="K1432" s="9">
        <f t="shared" si="66"/>
        <v>21787.59</v>
      </c>
      <c r="L1432" s="12">
        <f t="shared" si="67"/>
        <v>-8235.5680000000011</v>
      </c>
      <c r="M1432" s="12">
        <f t="shared" si="68"/>
        <v>-7919.974400000001</v>
      </c>
      <c r="N1432" t="s">
        <v>29</v>
      </c>
      <c r="O1432" t="s">
        <v>38</v>
      </c>
      <c r="P1432" t="s">
        <v>12</v>
      </c>
      <c r="Q1432" t="s">
        <v>27</v>
      </c>
      <c r="R1432" t="s">
        <v>28</v>
      </c>
      <c r="S1432">
        <v>1</v>
      </c>
      <c r="T1432">
        <v>0</v>
      </c>
    </row>
    <row r="1433" spans="1:20" x14ac:dyDescent="0.25">
      <c r="A1433">
        <v>24140</v>
      </c>
      <c r="B1433" s="1">
        <v>36992</v>
      </c>
      <c r="C1433" s="1">
        <v>37742</v>
      </c>
      <c r="D1433" t="s">
        <v>27</v>
      </c>
      <c r="E1433" t="s">
        <v>28</v>
      </c>
      <c r="F1433" s="10">
        <v>17228</v>
      </c>
      <c r="G1433" s="10">
        <v>16567.82</v>
      </c>
      <c r="H1433">
        <v>4.1399999999999997</v>
      </c>
      <c r="I1433" s="11">
        <v>3.09</v>
      </c>
      <c r="K1433" s="9">
        <f t="shared" si="66"/>
        <v>53234.52</v>
      </c>
      <c r="L1433" s="12">
        <f t="shared" si="67"/>
        <v>-18089.399999999998</v>
      </c>
      <c r="M1433" s="12">
        <f t="shared" si="68"/>
        <v>-17396.210999999996</v>
      </c>
      <c r="N1433" t="s">
        <v>29</v>
      </c>
      <c r="O1433" t="s">
        <v>38</v>
      </c>
      <c r="P1433" t="s">
        <v>12</v>
      </c>
      <c r="Q1433" t="s">
        <v>27</v>
      </c>
      <c r="R1433" t="s">
        <v>28</v>
      </c>
      <c r="S1433">
        <v>1</v>
      </c>
      <c r="T1433">
        <v>0</v>
      </c>
    </row>
    <row r="1434" spans="1:20" x14ac:dyDescent="0.25">
      <c r="A1434">
        <v>24193</v>
      </c>
      <c r="B1434" s="1">
        <v>36998</v>
      </c>
      <c r="C1434" s="1">
        <v>37742</v>
      </c>
      <c r="D1434" t="s">
        <v>27</v>
      </c>
      <c r="E1434" t="s">
        <v>28</v>
      </c>
      <c r="F1434" s="10">
        <v>20310</v>
      </c>
      <c r="G1434" s="10">
        <v>19531.71</v>
      </c>
      <c r="H1434">
        <v>4.22</v>
      </c>
      <c r="I1434" s="11">
        <v>3.09</v>
      </c>
      <c r="K1434" s="9">
        <f t="shared" si="66"/>
        <v>62757.899999999994</v>
      </c>
      <c r="L1434" s="12">
        <f t="shared" si="67"/>
        <v>-22950.3</v>
      </c>
      <c r="M1434" s="12">
        <f t="shared" si="68"/>
        <v>-22070.832299999998</v>
      </c>
      <c r="N1434" t="s">
        <v>29</v>
      </c>
      <c r="O1434" t="s">
        <v>38</v>
      </c>
      <c r="P1434" t="s">
        <v>12</v>
      </c>
      <c r="Q1434" t="s">
        <v>27</v>
      </c>
      <c r="R1434" t="s">
        <v>28</v>
      </c>
      <c r="S1434">
        <v>1</v>
      </c>
      <c r="T1434">
        <v>0</v>
      </c>
    </row>
    <row r="1435" spans="1:20" x14ac:dyDescent="0.25">
      <c r="A1435">
        <v>24224</v>
      </c>
      <c r="B1435" s="1">
        <v>36999</v>
      </c>
      <c r="C1435" s="1">
        <v>37742</v>
      </c>
      <c r="D1435" t="s">
        <v>27</v>
      </c>
      <c r="E1435" t="s">
        <v>28</v>
      </c>
      <c r="F1435" s="10">
        <v>20497</v>
      </c>
      <c r="G1435" s="10">
        <v>19711.55</v>
      </c>
      <c r="H1435">
        <v>4.0999999999999996</v>
      </c>
      <c r="I1435" s="11">
        <v>3.09</v>
      </c>
      <c r="K1435" s="9">
        <f t="shared" si="66"/>
        <v>63335.729999999996</v>
      </c>
      <c r="L1435" s="12">
        <f t="shared" si="67"/>
        <v>-20701.969999999994</v>
      </c>
      <c r="M1435" s="12">
        <f t="shared" si="68"/>
        <v>-19908.665499999996</v>
      </c>
      <c r="N1435" t="s">
        <v>29</v>
      </c>
      <c r="O1435" t="s">
        <v>38</v>
      </c>
      <c r="P1435" t="s">
        <v>12</v>
      </c>
      <c r="Q1435" t="s">
        <v>27</v>
      </c>
      <c r="R1435" t="s">
        <v>28</v>
      </c>
      <c r="S1435">
        <v>1</v>
      </c>
      <c r="T1435">
        <v>0</v>
      </c>
    </row>
    <row r="1436" spans="1:20" x14ac:dyDescent="0.25">
      <c r="A1436">
        <v>24448</v>
      </c>
      <c r="B1436" s="1">
        <v>37007</v>
      </c>
      <c r="C1436" s="1">
        <v>37742</v>
      </c>
      <c r="D1436" t="s">
        <v>27</v>
      </c>
      <c r="E1436" t="s">
        <v>28</v>
      </c>
      <c r="F1436" s="10">
        <v>18000</v>
      </c>
      <c r="G1436" s="10">
        <v>17310.23</v>
      </c>
      <c r="H1436">
        <v>4.1399999999999997</v>
      </c>
      <c r="I1436" s="11">
        <v>3.09</v>
      </c>
      <c r="K1436" s="9">
        <f t="shared" si="66"/>
        <v>55620</v>
      </c>
      <c r="L1436" s="12">
        <f t="shared" si="67"/>
        <v>-18899.999999999996</v>
      </c>
      <c r="M1436" s="12">
        <f t="shared" si="68"/>
        <v>-18175.741499999996</v>
      </c>
      <c r="N1436" t="s">
        <v>29</v>
      </c>
      <c r="O1436" t="s">
        <v>38</v>
      </c>
      <c r="P1436" t="s">
        <v>12</v>
      </c>
      <c r="Q1436" t="s">
        <v>27</v>
      </c>
      <c r="R1436" t="s">
        <v>28</v>
      </c>
      <c r="S1436">
        <v>1</v>
      </c>
      <c r="T1436">
        <v>0</v>
      </c>
    </row>
    <row r="1437" spans="1:20" x14ac:dyDescent="0.25">
      <c r="A1437">
        <v>24455</v>
      </c>
      <c r="B1437" s="1">
        <v>37007</v>
      </c>
      <c r="C1437" s="1">
        <v>37742</v>
      </c>
      <c r="D1437" t="s">
        <v>27</v>
      </c>
      <c r="E1437" t="s">
        <v>28</v>
      </c>
      <c r="F1437" s="10">
        <v>31773</v>
      </c>
      <c r="G1437" s="10">
        <v>30555.45</v>
      </c>
      <c r="H1437">
        <v>4.2119999999999997</v>
      </c>
      <c r="I1437" s="11">
        <v>3.09</v>
      </c>
      <c r="K1437" s="9">
        <f t="shared" si="66"/>
        <v>98178.569999999992</v>
      </c>
      <c r="L1437" s="12">
        <f t="shared" si="67"/>
        <v>-35649.305999999997</v>
      </c>
      <c r="M1437" s="12">
        <f t="shared" si="68"/>
        <v>-34283.214899999999</v>
      </c>
      <c r="N1437" t="s">
        <v>29</v>
      </c>
      <c r="O1437" t="s">
        <v>38</v>
      </c>
      <c r="P1437" t="s">
        <v>12</v>
      </c>
      <c r="Q1437" t="s">
        <v>27</v>
      </c>
      <c r="R1437" t="s">
        <v>28</v>
      </c>
      <c r="S1437">
        <v>1</v>
      </c>
      <c r="T1437">
        <v>0</v>
      </c>
    </row>
    <row r="1438" spans="1:20" x14ac:dyDescent="0.25">
      <c r="A1438">
        <v>24533</v>
      </c>
      <c r="B1438" s="1">
        <v>37018</v>
      </c>
      <c r="C1438" s="1">
        <v>37742</v>
      </c>
      <c r="D1438" t="s">
        <v>27</v>
      </c>
      <c r="E1438" t="s">
        <v>28</v>
      </c>
      <c r="F1438" s="10">
        <v>100000</v>
      </c>
      <c r="G1438" s="10">
        <v>96167.96</v>
      </c>
      <c r="H1438">
        <v>4.32</v>
      </c>
      <c r="I1438" s="11">
        <v>3.09</v>
      </c>
      <c r="K1438" s="9">
        <f t="shared" si="66"/>
        <v>309000</v>
      </c>
      <c r="L1438" s="12">
        <f t="shared" si="67"/>
        <v>-123000.00000000004</v>
      </c>
      <c r="M1438" s="12">
        <f t="shared" si="68"/>
        <v>-118286.59080000005</v>
      </c>
      <c r="N1438" t="s">
        <v>29</v>
      </c>
      <c r="O1438" t="s">
        <v>38</v>
      </c>
      <c r="P1438" t="s">
        <v>12</v>
      </c>
      <c r="Q1438" t="s">
        <v>27</v>
      </c>
      <c r="R1438" t="s">
        <v>28</v>
      </c>
      <c r="S1438">
        <v>1</v>
      </c>
      <c r="T1438">
        <v>0</v>
      </c>
    </row>
    <row r="1439" spans="1:20" x14ac:dyDescent="0.25">
      <c r="A1439">
        <v>24748</v>
      </c>
      <c r="B1439" s="1">
        <v>37028</v>
      </c>
      <c r="C1439" s="1">
        <v>37742</v>
      </c>
      <c r="D1439" t="s">
        <v>27</v>
      </c>
      <c r="E1439" t="s">
        <v>28</v>
      </c>
      <c r="F1439" s="10">
        <v>34626</v>
      </c>
      <c r="G1439" s="10">
        <v>33299.120000000003</v>
      </c>
      <c r="H1439">
        <v>3.9710000000000001</v>
      </c>
      <c r="I1439" s="11">
        <v>3.09</v>
      </c>
      <c r="K1439" s="9">
        <f t="shared" si="66"/>
        <v>106994.34</v>
      </c>
      <c r="L1439" s="12">
        <f t="shared" si="67"/>
        <v>-30505.506000000008</v>
      </c>
      <c r="M1439" s="12">
        <f t="shared" si="68"/>
        <v>-29336.524720000009</v>
      </c>
      <c r="N1439" t="s">
        <v>29</v>
      </c>
      <c r="O1439" t="s">
        <v>38</v>
      </c>
      <c r="P1439" t="s">
        <v>12</v>
      </c>
      <c r="Q1439" t="s">
        <v>27</v>
      </c>
      <c r="R1439" t="s">
        <v>28</v>
      </c>
      <c r="S1439">
        <v>1</v>
      </c>
      <c r="T1439">
        <v>0</v>
      </c>
    </row>
    <row r="1440" spans="1:20" x14ac:dyDescent="0.25">
      <c r="A1440">
        <v>24830</v>
      </c>
      <c r="B1440" s="1">
        <v>37034</v>
      </c>
      <c r="C1440" s="1">
        <v>37742</v>
      </c>
      <c r="D1440" t="s">
        <v>27</v>
      </c>
      <c r="E1440" t="s">
        <v>28</v>
      </c>
      <c r="F1440" s="10">
        <v>1600000</v>
      </c>
      <c r="G1440" s="10">
        <v>1538687.42</v>
      </c>
      <c r="H1440">
        <v>4.05</v>
      </c>
      <c r="I1440" s="11">
        <v>3.09</v>
      </c>
      <c r="K1440" s="9">
        <f t="shared" si="66"/>
        <v>4944000</v>
      </c>
      <c r="L1440" s="12">
        <f t="shared" si="67"/>
        <v>-1536000</v>
      </c>
      <c r="M1440" s="12">
        <f t="shared" si="68"/>
        <v>-1477139.9231999998</v>
      </c>
      <c r="N1440" t="s">
        <v>29</v>
      </c>
      <c r="O1440" t="s">
        <v>38</v>
      </c>
      <c r="P1440" t="s">
        <v>12</v>
      </c>
      <c r="Q1440" t="s">
        <v>27</v>
      </c>
      <c r="R1440" t="s">
        <v>28</v>
      </c>
      <c r="S1440">
        <v>1</v>
      </c>
      <c r="T1440">
        <v>0</v>
      </c>
    </row>
    <row r="1441" spans="1:20" x14ac:dyDescent="0.25">
      <c r="A1441">
        <v>24869</v>
      </c>
      <c r="B1441" s="1">
        <v>37035</v>
      </c>
      <c r="C1441" s="1">
        <v>37742</v>
      </c>
      <c r="D1441" t="s">
        <v>27</v>
      </c>
      <c r="E1441" t="s">
        <v>28</v>
      </c>
      <c r="F1441" s="10">
        <v>5000</v>
      </c>
      <c r="G1441" s="10">
        <v>4808.3999999999996</v>
      </c>
      <c r="H1441">
        <v>4.0388000000000002</v>
      </c>
      <c r="I1441" s="11">
        <v>3.09</v>
      </c>
      <c r="K1441" s="9">
        <f t="shared" si="66"/>
        <v>15450</v>
      </c>
      <c r="L1441" s="12">
        <f t="shared" si="67"/>
        <v>-4744.0000000000018</v>
      </c>
      <c r="M1441" s="12">
        <f t="shared" si="68"/>
        <v>-4562.2099200000011</v>
      </c>
      <c r="N1441" t="s">
        <v>29</v>
      </c>
      <c r="O1441" t="s">
        <v>38</v>
      </c>
      <c r="P1441" t="s">
        <v>12</v>
      </c>
      <c r="Q1441" t="s">
        <v>27</v>
      </c>
      <c r="R1441" t="s">
        <v>28</v>
      </c>
      <c r="S1441">
        <v>1</v>
      </c>
      <c r="T1441">
        <v>0</v>
      </c>
    </row>
    <row r="1442" spans="1:20" x14ac:dyDescent="0.25">
      <c r="A1442">
        <v>24870</v>
      </c>
      <c r="B1442" s="1">
        <v>37035</v>
      </c>
      <c r="C1442" s="1">
        <v>37742</v>
      </c>
      <c r="D1442" t="s">
        <v>27</v>
      </c>
      <c r="E1442" t="s">
        <v>28</v>
      </c>
      <c r="F1442" s="10">
        <v>25326</v>
      </c>
      <c r="G1442" s="10">
        <v>24355.5</v>
      </c>
      <c r="H1442">
        <v>4.0388000000000002</v>
      </c>
      <c r="I1442" s="11">
        <v>3.09</v>
      </c>
      <c r="K1442" s="9">
        <f t="shared" si="66"/>
        <v>78257.34</v>
      </c>
      <c r="L1442" s="12">
        <f t="shared" si="67"/>
        <v>-24029.308800000006</v>
      </c>
      <c r="M1442" s="12">
        <f t="shared" si="68"/>
        <v>-23108.498400000008</v>
      </c>
      <c r="N1442" t="s">
        <v>29</v>
      </c>
      <c r="O1442" t="s">
        <v>38</v>
      </c>
      <c r="P1442" t="s">
        <v>12</v>
      </c>
      <c r="Q1442" t="s">
        <v>27</v>
      </c>
      <c r="R1442" t="s">
        <v>28</v>
      </c>
      <c r="S1442">
        <v>1</v>
      </c>
      <c r="T1442">
        <v>0</v>
      </c>
    </row>
    <row r="1443" spans="1:20" x14ac:dyDescent="0.25">
      <c r="A1443">
        <v>25038</v>
      </c>
      <c r="B1443" s="1">
        <v>37046</v>
      </c>
      <c r="C1443" s="1">
        <v>37742</v>
      </c>
      <c r="D1443" t="s">
        <v>27</v>
      </c>
      <c r="E1443" t="s">
        <v>28</v>
      </c>
      <c r="F1443" s="10">
        <v>8844</v>
      </c>
      <c r="G1443" s="10">
        <v>8505.09</v>
      </c>
      <c r="H1443">
        <v>3.8039999999999998</v>
      </c>
      <c r="I1443" s="11">
        <v>3.09</v>
      </c>
      <c r="K1443" s="9">
        <f t="shared" si="66"/>
        <v>27327.96</v>
      </c>
      <c r="L1443" s="12">
        <f t="shared" si="67"/>
        <v>-6314.616</v>
      </c>
      <c r="M1443" s="12">
        <f t="shared" si="68"/>
        <v>-6072.6342599999998</v>
      </c>
      <c r="N1443" t="s">
        <v>29</v>
      </c>
      <c r="O1443" t="s">
        <v>38</v>
      </c>
      <c r="P1443" t="s">
        <v>12</v>
      </c>
      <c r="Q1443" t="s">
        <v>27</v>
      </c>
      <c r="R1443" t="s">
        <v>28</v>
      </c>
      <c r="S1443">
        <v>1</v>
      </c>
      <c r="T1443">
        <v>0</v>
      </c>
    </row>
    <row r="1444" spans="1:20" x14ac:dyDescent="0.25">
      <c r="A1444">
        <v>25059</v>
      </c>
      <c r="B1444" s="1">
        <v>37048</v>
      </c>
      <c r="C1444" s="1">
        <v>37742</v>
      </c>
      <c r="D1444" t="s">
        <v>27</v>
      </c>
      <c r="E1444" t="s">
        <v>28</v>
      </c>
      <c r="F1444" s="10">
        <v>22573</v>
      </c>
      <c r="G1444" s="10">
        <v>21707.99</v>
      </c>
      <c r="H1444">
        <v>3.9140000000000001</v>
      </c>
      <c r="I1444" s="11">
        <v>3.09</v>
      </c>
      <c r="K1444" s="9">
        <f t="shared" si="66"/>
        <v>69750.569999999992</v>
      </c>
      <c r="L1444" s="12">
        <f t="shared" si="67"/>
        <v>-18600.152000000006</v>
      </c>
      <c r="M1444" s="12">
        <f t="shared" si="68"/>
        <v>-17887.383760000008</v>
      </c>
      <c r="N1444" t="s">
        <v>29</v>
      </c>
      <c r="O1444" t="s">
        <v>38</v>
      </c>
      <c r="P1444" t="s">
        <v>12</v>
      </c>
      <c r="Q1444" t="s">
        <v>27</v>
      </c>
      <c r="R1444" t="s">
        <v>28</v>
      </c>
      <c r="S1444">
        <v>1</v>
      </c>
      <c r="T1444">
        <v>0</v>
      </c>
    </row>
    <row r="1445" spans="1:20" x14ac:dyDescent="0.25">
      <c r="A1445">
        <v>25070</v>
      </c>
      <c r="B1445" s="1">
        <v>37048</v>
      </c>
      <c r="C1445" s="1">
        <v>37742</v>
      </c>
      <c r="D1445" t="s">
        <v>27</v>
      </c>
      <c r="E1445" t="s">
        <v>28</v>
      </c>
      <c r="F1445" s="10">
        <v>15143</v>
      </c>
      <c r="G1445" s="10">
        <v>14562.71</v>
      </c>
      <c r="H1445">
        <v>4.0549999999999997</v>
      </c>
      <c r="I1445" s="11">
        <v>3.09</v>
      </c>
      <c r="K1445" s="9">
        <f t="shared" si="66"/>
        <v>46791.869999999995</v>
      </c>
      <c r="L1445" s="12">
        <f t="shared" si="67"/>
        <v>-14612.994999999997</v>
      </c>
      <c r="M1445" s="12">
        <f t="shared" si="68"/>
        <v>-14053.015149999997</v>
      </c>
      <c r="N1445" t="s">
        <v>29</v>
      </c>
      <c r="O1445" t="s">
        <v>38</v>
      </c>
      <c r="P1445" t="s">
        <v>12</v>
      </c>
      <c r="Q1445" t="s">
        <v>27</v>
      </c>
      <c r="R1445" t="s">
        <v>28</v>
      </c>
      <c r="S1445">
        <v>1</v>
      </c>
      <c r="T1445">
        <v>0</v>
      </c>
    </row>
    <row r="1446" spans="1:20" x14ac:dyDescent="0.25">
      <c r="A1446">
        <v>25071</v>
      </c>
      <c r="B1446" s="1">
        <v>37048</v>
      </c>
      <c r="C1446" s="1">
        <v>37742</v>
      </c>
      <c r="D1446" t="s">
        <v>27</v>
      </c>
      <c r="E1446" t="s">
        <v>28</v>
      </c>
      <c r="F1446" s="10">
        <v>14183</v>
      </c>
      <c r="G1446" s="10">
        <v>13639.5</v>
      </c>
      <c r="H1446">
        <v>4.16</v>
      </c>
      <c r="I1446" s="11">
        <v>3.09</v>
      </c>
      <c r="K1446" s="9">
        <f t="shared" si="66"/>
        <v>43825.47</v>
      </c>
      <c r="L1446" s="12">
        <f t="shared" si="67"/>
        <v>-15175.810000000003</v>
      </c>
      <c r="M1446" s="12">
        <f t="shared" si="68"/>
        <v>-14594.265000000003</v>
      </c>
      <c r="N1446" t="s">
        <v>29</v>
      </c>
      <c r="O1446" t="s">
        <v>38</v>
      </c>
      <c r="P1446" t="s">
        <v>12</v>
      </c>
      <c r="Q1446" t="s">
        <v>27</v>
      </c>
      <c r="R1446" t="s">
        <v>28</v>
      </c>
      <c r="S1446">
        <v>1</v>
      </c>
      <c r="T1446">
        <v>0</v>
      </c>
    </row>
    <row r="1447" spans="1:20" x14ac:dyDescent="0.25">
      <c r="A1447">
        <v>25181</v>
      </c>
      <c r="B1447" s="1">
        <v>37055</v>
      </c>
      <c r="C1447" s="1">
        <v>37742</v>
      </c>
      <c r="D1447" t="s">
        <v>27</v>
      </c>
      <c r="E1447" t="s">
        <v>28</v>
      </c>
      <c r="F1447" s="10">
        <v>15190</v>
      </c>
      <c r="G1447" s="10">
        <v>14607.91</v>
      </c>
      <c r="H1447">
        <v>3.8809999999999998</v>
      </c>
      <c r="I1447" s="11">
        <v>3.09</v>
      </c>
      <c r="K1447" s="9">
        <f t="shared" si="66"/>
        <v>46937.1</v>
      </c>
      <c r="L1447" s="12">
        <f t="shared" si="67"/>
        <v>-12015.289999999999</v>
      </c>
      <c r="M1447" s="12">
        <f t="shared" si="68"/>
        <v>-11554.856809999999</v>
      </c>
      <c r="N1447" t="s">
        <v>29</v>
      </c>
      <c r="O1447" t="s">
        <v>38</v>
      </c>
      <c r="P1447" t="s">
        <v>12</v>
      </c>
      <c r="Q1447" t="s">
        <v>27</v>
      </c>
      <c r="R1447" t="s">
        <v>28</v>
      </c>
      <c r="S1447">
        <v>1</v>
      </c>
      <c r="T1447">
        <v>0</v>
      </c>
    </row>
    <row r="1448" spans="1:20" x14ac:dyDescent="0.25">
      <c r="A1448">
        <v>25182</v>
      </c>
      <c r="B1448" s="1">
        <v>37055</v>
      </c>
      <c r="C1448" s="1">
        <v>37742</v>
      </c>
      <c r="D1448" t="s">
        <v>27</v>
      </c>
      <c r="E1448" t="s">
        <v>28</v>
      </c>
      <c r="F1448" s="10">
        <v>18389</v>
      </c>
      <c r="G1448" s="10">
        <v>17684.330000000002</v>
      </c>
      <c r="H1448">
        <v>3.8809999999999998</v>
      </c>
      <c r="I1448" s="11">
        <v>3.09</v>
      </c>
      <c r="K1448" s="9">
        <f t="shared" si="66"/>
        <v>56822.009999999995</v>
      </c>
      <c r="L1448" s="12">
        <f t="shared" si="67"/>
        <v>-14545.698999999999</v>
      </c>
      <c r="M1448" s="12">
        <f t="shared" si="68"/>
        <v>-13988.30503</v>
      </c>
      <c r="N1448" t="s">
        <v>29</v>
      </c>
      <c r="O1448" t="s">
        <v>38</v>
      </c>
      <c r="P1448" t="s">
        <v>12</v>
      </c>
      <c r="Q1448" t="s">
        <v>27</v>
      </c>
      <c r="R1448" t="s">
        <v>28</v>
      </c>
      <c r="S1448">
        <v>1</v>
      </c>
      <c r="T1448">
        <v>0</v>
      </c>
    </row>
    <row r="1449" spans="1:20" x14ac:dyDescent="0.25">
      <c r="A1449">
        <v>26646</v>
      </c>
      <c r="B1449" s="1">
        <v>37081</v>
      </c>
      <c r="C1449" s="1">
        <v>37742</v>
      </c>
      <c r="D1449" t="s">
        <v>27</v>
      </c>
      <c r="E1449" t="s">
        <v>28</v>
      </c>
      <c r="F1449" s="10">
        <v>34294</v>
      </c>
      <c r="G1449" s="10">
        <v>32979.839999999997</v>
      </c>
      <c r="H1449">
        <v>3.65</v>
      </c>
      <c r="I1449" s="11">
        <v>3.09</v>
      </c>
      <c r="K1449" s="9">
        <f t="shared" si="66"/>
        <v>105968.45999999999</v>
      </c>
      <c r="L1449" s="12">
        <f t="shared" si="67"/>
        <v>-19204.640000000003</v>
      </c>
      <c r="M1449" s="12">
        <f t="shared" si="68"/>
        <v>-18468.7104</v>
      </c>
      <c r="N1449" t="s">
        <v>29</v>
      </c>
      <c r="O1449" t="s">
        <v>38</v>
      </c>
      <c r="P1449" t="s">
        <v>12</v>
      </c>
      <c r="Q1449" t="s">
        <v>27</v>
      </c>
      <c r="R1449" t="s">
        <v>28</v>
      </c>
      <c r="S1449">
        <v>1</v>
      </c>
      <c r="T1449">
        <v>0</v>
      </c>
    </row>
    <row r="1450" spans="1:20" x14ac:dyDescent="0.25">
      <c r="A1450">
        <v>26851</v>
      </c>
      <c r="B1450" s="1">
        <v>37099</v>
      </c>
      <c r="C1450" s="1">
        <v>37742</v>
      </c>
      <c r="D1450" t="s">
        <v>27</v>
      </c>
      <c r="E1450" t="s">
        <v>28</v>
      </c>
      <c r="F1450" s="10">
        <v>8253</v>
      </c>
      <c r="G1450" s="10">
        <v>7936.74</v>
      </c>
      <c r="H1450">
        <v>3.4279999999999999</v>
      </c>
      <c r="I1450" s="11">
        <v>3.09</v>
      </c>
      <c r="K1450" s="9">
        <f t="shared" si="66"/>
        <v>25501.77</v>
      </c>
      <c r="L1450" s="12">
        <f t="shared" si="67"/>
        <v>-2789.5140000000006</v>
      </c>
      <c r="M1450" s="12">
        <f t="shared" si="68"/>
        <v>-2682.6181200000005</v>
      </c>
      <c r="N1450" t="s">
        <v>29</v>
      </c>
      <c r="O1450" t="s">
        <v>38</v>
      </c>
      <c r="P1450" t="s">
        <v>12</v>
      </c>
      <c r="Q1450" t="s">
        <v>27</v>
      </c>
      <c r="R1450" t="s">
        <v>28</v>
      </c>
      <c r="S1450">
        <v>1</v>
      </c>
      <c r="T1450">
        <v>0</v>
      </c>
    </row>
    <row r="1451" spans="1:20" x14ac:dyDescent="0.25">
      <c r="A1451">
        <v>27044</v>
      </c>
      <c r="B1451" s="1">
        <v>37109</v>
      </c>
      <c r="C1451" s="1">
        <v>37742</v>
      </c>
      <c r="D1451" t="s">
        <v>27</v>
      </c>
      <c r="E1451" t="s">
        <v>28</v>
      </c>
      <c r="F1451" s="10">
        <v>29369</v>
      </c>
      <c r="G1451" s="10">
        <v>28243.57</v>
      </c>
      <c r="H1451">
        <v>3.4969999999999999</v>
      </c>
      <c r="I1451" s="11">
        <v>3.09</v>
      </c>
      <c r="K1451" s="9">
        <f t="shared" si="66"/>
        <v>90750.209999999992</v>
      </c>
      <c r="L1451" s="12">
        <f t="shared" si="67"/>
        <v>-11953.183000000001</v>
      </c>
      <c r="M1451" s="12">
        <f t="shared" si="68"/>
        <v>-11495.13299</v>
      </c>
      <c r="N1451" t="s">
        <v>29</v>
      </c>
      <c r="O1451" t="s">
        <v>38</v>
      </c>
      <c r="P1451" t="s">
        <v>12</v>
      </c>
      <c r="Q1451" t="s">
        <v>27</v>
      </c>
      <c r="R1451" t="s">
        <v>28</v>
      </c>
      <c r="S1451">
        <v>1</v>
      </c>
      <c r="T1451">
        <v>0</v>
      </c>
    </row>
    <row r="1452" spans="1:20" x14ac:dyDescent="0.25">
      <c r="A1452">
        <v>28058</v>
      </c>
      <c r="B1452" s="1">
        <v>37144</v>
      </c>
      <c r="C1452" s="1">
        <v>37742</v>
      </c>
      <c r="D1452" t="s">
        <v>27</v>
      </c>
      <c r="E1452" t="s">
        <v>28</v>
      </c>
      <c r="F1452" s="10">
        <v>16603</v>
      </c>
      <c r="G1452" s="10">
        <v>15966.77</v>
      </c>
      <c r="H1452">
        <v>3.6831</v>
      </c>
      <c r="I1452" s="11">
        <v>3.09</v>
      </c>
      <c r="K1452" s="9">
        <f t="shared" si="66"/>
        <v>51303.27</v>
      </c>
      <c r="L1452" s="12">
        <f t="shared" si="67"/>
        <v>-9847.2393000000029</v>
      </c>
      <c r="M1452" s="12">
        <f t="shared" si="68"/>
        <v>-9469.891287000004</v>
      </c>
      <c r="N1452" t="s">
        <v>29</v>
      </c>
      <c r="O1452" t="s">
        <v>38</v>
      </c>
      <c r="P1452" t="s">
        <v>12</v>
      </c>
      <c r="Q1452" t="s">
        <v>27</v>
      </c>
      <c r="R1452" t="s">
        <v>28</v>
      </c>
      <c r="S1452">
        <v>1</v>
      </c>
      <c r="T1452">
        <v>0</v>
      </c>
    </row>
    <row r="1453" spans="1:20" x14ac:dyDescent="0.25">
      <c r="A1453">
        <v>28094</v>
      </c>
      <c r="B1453" s="1">
        <v>37152</v>
      </c>
      <c r="C1453" s="1">
        <v>37742</v>
      </c>
      <c r="D1453" t="s">
        <v>27</v>
      </c>
      <c r="E1453" t="s">
        <v>28</v>
      </c>
      <c r="F1453" s="10">
        <v>1700</v>
      </c>
      <c r="G1453" s="10">
        <v>1634.86</v>
      </c>
      <c r="H1453">
        <v>3.62</v>
      </c>
      <c r="I1453" s="11">
        <v>3.09</v>
      </c>
      <c r="K1453" s="9">
        <f t="shared" si="66"/>
        <v>5253</v>
      </c>
      <c r="L1453" s="12">
        <f t="shared" si="67"/>
        <v>-901.00000000000045</v>
      </c>
      <c r="M1453" s="12">
        <f t="shared" si="68"/>
        <v>-866.47580000000039</v>
      </c>
      <c r="N1453" t="s">
        <v>29</v>
      </c>
      <c r="O1453" t="s">
        <v>38</v>
      </c>
      <c r="P1453" t="s">
        <v>12</v>
      </c>
      <c r="Q1453" t="s">
        <v>27</v>
      </c>
      <c r="R1453" t="s">
        <v>28</v>
      </c>
      <c r="S1453">
        <v>1</v>
      </c>
      <c r="T1453">
        <v>0</v>
      </c>
    </row>
    <row r="1454" spans="1:20" x14ac:dyDescent="0.25">
      <c r="A1454">
        <v>28096</v>
      </c>
      <c r="B1454" s="1">
        <v>37152</v>
      </c>
      <c r="C1454" s="1">
        <v>37742</v>
      </c>
      <c r="D1454" t="s">
        <v>27</v>
      </c>
      <c r="E1454" t="s">
        <v>28</v>
      </c>
      <c r="F1454" s="10">
        <v>1456</v>
      </c>
      <c r="G1454" s="10">
        <v>1400.21</v>
      </c>
      <c r="H1454">
        <v>3.62</v>
      </c>
      <c r="I1454" s="11">
        <v>3.09</v>
      </c>
      <c r="K1454" s="9">
        <f t="shared" si="66"/>
        <v>4499.04</v>
      </c>
      <c r="L1454" s="12">
        <f t="shared" si="67"/>
        <v>-771.6800000000004</v>
      </c>
      <c r="M1454" s="12">
        <f t="shared" si="68"/>
        <v>-742.11130000000037</v>
      </c>
      <c r="N1454" t="s">
        <v>29</v>
      </c>
      <c r="O1454" t="s">
        <v>38</v>
      </c>
      <c r="P1454" t="s">
        <v>12</v>
      </c>
      <c r="Q1454" t="s">
        <v>27</v>
      </c>
      <c r="R1454" t="s">
        <v>28</v>
      </c>
      <c r="S1454">
        <v>1</v>
      </c>
      <c r="T1454">
        <v>0</v>
      </c>
    </row>
    <row r="1455" spans="1:20" x14ac:dyDescent="0.25">
      <c r="A1455">
        <v>28097</v>
      </c>
      <c r="B1455" s="1">
        <v>37152</v>
      </c>
      <c r="C1455" s="1">
        <v>37742</v>
      </c>
      <c r="D1455" t="s">
        <v>27</v>
      </c>
      <c r="E1455" t="s">
        <v>28</v>
      </c>
      <c r="F1455" s="10">
        <v>23085</v>
      </c>
      <c r="G1455" s="10">
        <v>22200.37</v>
      </c>
      <c r="H1455">
        <v>3.62</v>
      </c>
      <c r="I1455" s="11">
        <v>3.09</v>
      </c>
      <c r="K1455" s="9">
        <f t="shared" si="66"/>
        <v>71332.649999999994</v>
      </c>
      <c r="L1455" s="12">
        <f t="shared" si="67"/>
        <v>-12235.050000000007</v>
      </c>
      <c r="M1455" s="12">
        <f t="shared" si="68"/>
        <v>-11766.196100000005</v>
      </c>
      <c r="N1455" t="s">
        <v>29</v>
      </c>
      <c r="O1455" t="s">
        <v>38</v>
      </c>
      <c r="P1455" t="s">
        <v>12</v>
      </c>
      <c r="Q1455" t="s">
        <v>27</v>
      </c>
      <c r="R1455" t="s">
        <v>28</v>
      </c>
      <c r="S1455">
        <v>1</v>
      </c>
      <c r="T1455">
        <v>0</v>
      </c>
    </row>
    <row r="1456" spans="1:20" x14ac:dyDescent="0.25">
      <c r="A1456">
        <v>28112</v>
      </c>
      <c r="B1456" s="1">
        <v>37152</v>
      </c>
      <c r="C1456" s="1">
        <v>37742</v>
      </c>
      <c r="D1456" t="s">
        <v>27</v>
      </c>
      <c r="E1456" t="s">
        <v>28</v>
      </c>
      <c r="F1456" s="10">
        <v>114895</v>
      </c>
      <c r="G1456" s="10">
        <v>110492.18</v>
      </c>
      <c r="H1456">
        <v>3.6379999999999999</v>
      </c>
      <c r="I1456" s="11">
        <v>3.09</v>
      </c>
      <c r="K1456" s="9">
        <f t="shared" si="66"/>
        <v>355025.55</v>
      </c>
      <c r="L1456" s="12">
        <f t="shared" si="67"/>
        <v>-62962.460000000006</v>
      </c>
      <c r="M1456" s="12">
        <f t="shared" si="68"/>
        <v>-60549.714639999998</v>
      </c>
      <c r="N1456" t="s">
        <v>29</v>
      </c>
      <c r="O1456" t="s">
        <v>38</v>
      </c>
      <c r="P1456" t="s">
        <v>12</v>
      </c>
      <c r="Q1456" t="s">
        <v>27</v>
      </c>
      <c r="R1456" t="s">
        <v>28</v>
      </c>
      <c r="S1456">
        <v>1</v>
      </c>
      <c r="T1456">
        <v>0</v>
      </c>
    </row>
    <row r="1457" spans="1:20" x14ac:dyDescent="0.25">
      <c r="A1457">
        <v>28113</v>
      </c>
      <c r="B1457" s="1">
        <v>37152</v>
      </c>
      <c r="C1457" s="1">
        <v>37742</v>
      </c>
      <c r="D1457" t="s">
        <v>27</v>
      </c>
      <c r="E1457" t="s">
        <v>28</v>
      </c>
      <c r="F1457" s="10">
        <v>1323</v>
      </c>
      <c r="G1457" s="10">
        <v>1272.3</v>
      </c>
      <c r="H1457">
        <v>3.6379999999999999</v>
      </c>
      <c r="I1457" s="11">
        <v>3.09</v>
      </c>
      <c r="K1457" s="9">
        <f t="shared" si="66"/>
        <v>4088.0699999999997</v>
      </c>
      <c r="L1457" s="12">
        <f t="shared" si="67"/>
        <v>-725.00400000000002</v>
      </c>
      <c r="M1457" s="12">
        <f t="shared" si="68"/>
        <v>-697.22040000000004</v>
      </c>
      <c r="N1457" t="s">
        <v>29</v>
      </c>
      <c r="O1457" t="s">
        <v>38</v>
      </c>
      <c r="P1457" t="s">
        <v>12</v>
      </c>
      <c r="Q1457" t="s">
        <v>27</v>
      </c>
      <c r="R1457" t="s">
        <v>28</v>
      </c>
      <c r="S1457">
        <v>1</v>
      </c>
      <c r="T1457">
        <v>0</v>
      </c>
    </row>
    <row r="1458" spans="1:20" x14ac:dyDescent="0.25">
      <c r="A1458">
        <v>28134</v>
      </c>
      <c r="B1458" s="1">
        <v>37153</v>
      </c>
      <c r="C1458" s="1">
        <v>37742</v>
      </c>
      <c r="D1458" t="s">
        <v>27</v>
      </c>
      <c r="E1458" t="s">
        <v>28</v>
      </c>
      <c r="F1458" s="10">
        <v>31353</v>
      </c>
      <c r="G1458" s="10">
        <v>30151.54</v>
      </c>
      <c r="H1458">
        <v>3.5369999999999999</v>
      </c>
      <c r="I1458" s="11">
        <v>3.09</v>
      </c>
      <c r="K1458" s="9">
        <f t="shared" si="66"/>
        <v>96880.76999999999</v>
      </c>
      <c r="L1458" s="12">
        <f t="shared" si="67"/>
        <v>-14014.791000000003</v>
      </c>
      <c r="M1458" s="12">
        <f t="shared" si="68"/>
        <v>-13477.738380000003</v>
      </c>
      <c r="N1458" t="s">
        <v>29</v>
      </c>
      <c r="O1458" t="s">
        <v>38</v>
      </c>
      <c r="P1458" t="s">
        <v>12</v>
      </c>
      <c r="Q1458" t="s">
        <v>27</v>
      </c>
      <c r="R1458" t="s">
        <v>28</v>
      </c>
      <c r="S1458">
        <v>1</v>
      </c>
      <c r="T1458">
        <v>0</v>
      </c>
    </row>
    <row r="1459" spans="1:20" x14ac:dyDescent="0.25">
      <c r="A1459">
        <v>28136</v>
      </c>
      <c r="B1459" s="1">
        <v>37153</v>
      </c>
      <c r="C1459" s="1">
        <v>37742</v>
      </c>
      <c r="D1459" t="s">
        <v>27</v>
      </c>
      <c r="E1459" t="s">
        <v>28</v>
      </c>
      <c r="F1459" s="10">
        <v>74063</v>
      </c>
      <c r="G1459" s="10">
        <v>71224.88</v>
      </c>
      <c r="H1459">
        <v>3.194</v>
      </c>
      <c r="I1459" s="11">
        <v>3.09</v>
      </c>
      <c r="K1459" s="9">
        <f t="shared" si="66"/>
        <v>228854.66999999998</v>
      </c>
      <c r="L1459" s="12">
        <f t="shared" si="67"/>
        <v>-7702.552000000007</v>
      </c>
      <c r="M1459" s="12">
        <f t="shared" si="68"/>
        <v>-7407.3875200000075</v>
      </c>
      <c r="N1459" t="s">
        <v>29</v>
      </c>
      <c r="O1459" t="s">
        <v>38</v>
      </c>
      <c r="P1459" t="s">
        <v>12</v>
      </c>
      <c r="Q1459" t="s">
        <v>27</v>
      </c>
      <c r="R1459" t="s">
        <v>28</v>
      </c>
      <c r="S1459">
        <v>1</v>
      </c>
      <c r="T1459">
        <v>0</v>
      </c>
    </row>
    <row r="1460" spans="1:20" x14ac:dyDescent="0.25">
      <c r="A1460">
        <v>28142</v>
      </c>
      <c r="B1460" s="1">
        <v>37153</v>
      </c>
      <c r="C1460" s="1">
        <v>37742</v>
      </c>
      <c r="D1460" t="s">
        <v>27</v>
      </c>
      <c r="E1460" t="s">
        <v>28</v>
      </c>
      <c r="F1460" s="10">
        <v>29666</v>
      </c>
      <c r="G1460" s="10">
        <v>28529.19</v>
      </c>
      <c r="H1460">
        <v>3.194</v>
      </c>
      <c r="I1460" s="11">
        <v>3.09</v>
      </c>
      <c r="K1460" s="9">
        <f t="shared" si="66"/>
        <v>91667.94</v>
      </c>
      <c r="L1460" s="12">
        <f t="shared" si="67"/>
        <v>-3085.2640000000029</v>
      </c>
      <c r="M1460" s="12">
        <f t="shared" si="68"/>
        <v>-2967.0357600000025</v>
      </c>
      <c r="N1460" t="s">
        <v>29</v>
      </c>
      <c r="O1460" t="s">
        <v>38</v>
      </c>
      <c r="P1460" t="s">
        <v>12</v>
      </c>
      <c r="Q1460" t="s">
        <v>27</v>
      </c>
      <c r="R1460" t="s">
        <v>28</v>
      </c>
      <c r="S1460">
        <v>1</v>
      </c>
      <c r="T1460">
        <v>0</v>
      </c>
    </row>
    <row r="1461" spans="1:20" x14ac:dyDescent="0.25">
      <c r="A1461">
        <v>28303</v>
      </c>
      <c r="B1461" s="1">
        <v>37158</v>
      </c>
      <c r="C1461" s="1">
        <v>37742</v>
      </c>
      <c r="D1461" t="s">
        <v>27</v>
      </c>
      <c r="E1461" t="s">
        <v>28</v>
      </c>
      <c r="F1461" s="10">
        <v>3983</v>
      </c>
      <c r="G1461" s="10">
        <v>3830.37</v>
      </c>
      <c r="H1461">
        <v>2.9540000000000002</v>
      </c>
      <c r="I1461" s="11">
        <v>3.09</v>
      </c>
      <c r="K1461" s="9">
        <f t="shared" si="66"/>
        <v>12307.47</v>
      </c>
      <c r="L1461" s="12">
        <f t="shared" si="67"/>
        <v>541.68799999999874</v>
      </c>
      <c r="M1461" s="12">
        <f t="shared" si="68"/>
        <v>520.9303199999988</v>
      </c>
      <c r="N1461" t="s">
        <v>29</v>
      </c>
      <c r="O1461" t="s">
        <v>38</v>
      </c>
      <c r="P1461" t="s">
        <v>12</v>
      </c>
      <c r="Q1461" t="s">
        <v>27</v>
      </c>
      <c r="R1461" t="s">
        <v>28</v>
      </c>
      <c r="S1461">
        <v>1</v>
      </c>
      <c r="T1461">
        <v>0</v>
      </c>
    </row>
    <row r="1462" spans="1:20" x14ac:dyDescent="0.25">
      <c r="A1462">
        <v>20890</v>
      </c>
      <c r="B1462" s="1">
        <v>36836</v>
      </c>
      <c r="C1462" s="1">
        <v>37773</v>
      </c>
      <c r="D1462" t="s">
        <v>42</v>
      </c>
      <c r="E1462" t="s">
        <v>28</v>
      </c>
      <c r="F1462" s="10">
        <v>6</v>
      </c>
      <c r="G1462" s="10">
        <v>5.75</v>
      </c>
      <c r="H1462">
        <v>-2.5000000000000001E-2</v>
      </c>
      <c r="I1462" s="11">
        <v>-0.01</v>
      </c>
      <c r="K1462" s="9">
        <f t="shared" si="66"/>
        <v>-0.06</v>
      </c>
      <c r="L1462" s="12">
        <f t="shared" si="67"/>
        <v>9.0000000000000011E-2</v>
      </c>
      <c r="M1462" s="12">
        <f t="shared" si="68"/>
        <v>8.6250000000000007E-2</v>
      </c>
      <c r="N1462" t="s">
        <v>37</v>
      </c>
      <c r="O1462" t="s">
        <v>38</v>
      </c>
      <c r="P1462" t="s">
        <v>27</v>
      </c>
      <c r="Q1462" t="s">
        <v>43</v>
      </c>
      <c r="R1462" t="s">
        <v>28</v>
      </c>
      <c r="S1462">
        <v>1</v>
      </c>
      <c r="T1462">
        <v>0</v>
      </c>
    </row>
    <row r="1463" spans="1:20" x14ac:dyDescent="0.25">
      <c r="A1463">
        <v>27284</v>
      </c>
      <c r="B1463" s="1">
        <v>37123</v>
      </c>
      <c r="C1463" s="1">
        <v>37773</v>
      </c>
      <c r="D1463" t="s">
        <v>42</v>
      </c>
      <c r="E1463" t="s">
        <v>28</v>
      </c>
      <c r="F1463" s="10">
        <v>84128</v>
      </c>
      <c r="G1463" s="10">
        <v>80612.69</v>
      </c>
      <c r="H1463">
        <v>-1.2500000000000001E-2</v>
      </c>
      <c r="I1463" s="11">
        <v>-0.01</v>
      </c>
      <c r="K1463" s="9">
        <f t="shared" si="66"/>
        <v>-841.28</v>
      </c>
      <c r="L1463" s="12">
        <f t="shared" si="67"/>
        <v>210.32000000000005</v>
      </c>
      <c r="M1463" s="12">
        <f t="shared" si="68"/>
        <v>201.53172500000005</v>
      </c>
      <c r="N1463" t="s">
        <v>37</v>
      </c>
      <c r="O1463" t="s">
        <v>38</v>
      </c>
      <c r="P1463" t="s">
        <v>27</v>
      </c>
      <c r="Q1463" t="s">
        <v>43</v>
      </c>
      <c r="R1463" t="s">
        <v>28</v>
      </c>
      <c r="S1463">
        <v>1</v>
      </c>
      <c r="T1463">
        <v>0</v>
      </c>
    </row>
    <row r="1464" spans="1:20" x14ac:dyDescent="0.25">
      <c r="A1464">
        <v>9941</v>
      </c>
      <c r="B1464" s="1">
        <v>36714</v>
      </c>
      <c r="C1464" s="1">
        <v>37773</v>
      </c>
      <c r="D1464" t="s">
        <v>44</v>
      </c>
      <c r="E1464" t="s">
        <v>28</v>
      </c>
      <c r="F1464" s="10">
        <v>-3840</v>
      </c>
      <c r="G1464" s="10">
        <v>-3679.54</v>
      </c>
      <c r="H1464">
        <v>-3.5000000000000003E-2</v>
      </c>
      <c r="I1464" s="11">
        <v>-0.05</v>
      </c>
      <c r="K1464" s="9">
        <f t="shared" si="66"/>
        <v>192</v>
      </c>
      <c r="L1464" s="12">
        <f t="shared" si="67"/>
        <v>57.599999999999994</v>
      </c>
      <c r="M1464" s="12">
        <f t="shared" si="68"/>
        <v>55.193099999999994</v>
      </c>
      <c r="N1464" t="s">
        <v>37</v>
      </c>
      <c r="O1464" t="s">
        <v>38</v>
      </c>
      <c r="P1464" t="s">
        <v>27</v>
      </c>
      <c r="Q1464" t="s">
        <v>45</v>
      </c>
      <c r="R1464" t="s">
        <v>28</v>
      </c>
      <c r="S1464">
        <v>0</v>
      </c>
      <c r="T1464">
        <v>0</v>
      </c>
    </row>
    <row r="1465" spans="1:20" x14ac:dyDescent="0.25">
      <c r="A1465">
        <v>9952</v>
      </c>
      <c r="B1465" s="1">
        <v>36714</v>
      </c>
      <c r="C1465" s="1">
        <v>37773</v>
      </c>
      <c r="D1465" t="s">
        <v>46</v>
      </c>
      <c r="E1465" t="s">
        <v>28</v>
      </c>
      <c r="F1465" s="10">
        <v>3480</v>
      </c>
      <c r="G1465" s="10">
        <v>3334.59</v>
      </c>
      <c r="H1465">
        <v>-0.03</v>
      </c>
      <c r="I1465" s="11">
        <v>0.33500000000000002</v>
      </c>
      <c r="K1465" s="9">
        <f t="shared" si="66"/>
        <v>1165.8000000000002</v>
      </c>
      <c r="L1465" s="12">
        <f t="shared" si="67"/>
        <v>1270.2</v>
      </c>
      <c r="M1465" s="12">
        <f t="shared" si="68"/>
        <v>1217.12535</v>
      </c>
      <c r="N1465" t="s">
        <v>37</v>
      </c>
      <c r="O1465" t="s">
        <v>38</v>
      </c>
      <c r="P1465" t="s">
        <v>27</v>
      </c>
      <c r="Q1465" t="s">
        <v>47</v>
      </c>
      <c r="R1465" t="s">
        <v>28</v>
      </c>
      <c r="S1465">
        <v>1</v>
      </c>
      <c r="T1465">
        <v>0</v>
      </c>
    </row>
    <row r="1466" spans="1:20" x14ac:dyDescent="0.25">
      <c r="A1466">
        <v>27285</v>
      </c>
      <c r="B1466" s="1">
        <v>37123</v>
      </c>
      <c r="C1466" s="1">
        <v>37773</v>
      </c>
      <c r="D1466" t="s">
        <v>48</v>
      </c>
      <c r="E1466" t="s">
        <v>28</v>
      </c>
      <c r="F1466" s="10">
        <v>21948</v>
      </c>
      <c r="G1466" s="10">
        <v>21030.9</v>
      </c>
      <c r="H1466">
        <v>7.2499999999999995E-2</v>
      </c>
      <c r="I1466" s="11">
        <v>7.0000000000000007E-2</v>
      </c>
      <c r="K1466" s="9">
        <f t="shared" si="66"/>
        <v>1536.3600000000001</v>
      </c>
      <c r="L1466" s="12">
        <f t="shared" si="67"/>
        <v>-54.869999999999742</v>
      </c>
      <c r="M1466" s="12">
        <f t="shared" si="68"/>
        <v>-52.577249999999758</v>
      </c>
      <c r="N1466" t="s">
        <v>37</v>
      </c>
      <c r="O1466" t="s">
        <v>38</v>
      </c>
      <c r="P1466" t="s">
        <v>27</v>
      </c>
      <c r="Q1466" t="s">
        <v>49</v>
      </c>
      <c r="R1466" t="s">
        <v>28</v>
      </c>
      <c r="S1466">
        <v>1</v>
      </c>
      <c r="T1466">
        <v>0</v>
      </c>
    </row>
    <row r="1467" spans="1:20" x14ac:dyDescent="0.25">
      <c r="A1467">
        <v>23803</v>
      </c>
      <c r="B1467" s="1">
        <v>36969</v>
      </c>
      <c r="C1467" s="1">
        <v>37773</v>
      </c>
      <c r="D1467" t="s">
        <v>27</v>
      </c>
      <c r="E1467" t="s">
        <v>28</v>
      </c>
      <c r="F1467" s="10">
        <v>-17644</v>
      </c>
      <c r="G1467" s="10">
        <v>-16906.740000000002</v>
      </c>
      <c r="H1467">
        <v>4.3369999999999997</v>
      </c>
      <c r="I1467" s="11">
        <v>3.105</v>
      </c>
      <c r="K1467" s="9">
        <f t="shared" si="66"/>
        <v>-54784.62</v>
      </c>
      <c r="L1467" s="12">
        <f t="shared" si="67"/>
        <v>21737.407999999996</v>
      </c>
      <c r="M1467" s="12">
        <f t="shared" si="68"/>
        <v>20829.103679999997</v>
      </c>
      <c r="N1467" t="s">
        <v>29</v>
      </c>
      <c r="O1467" t="s">
        <v>38</v>
      </c>
      <c r="P1467" t="s">
        <v>12</v>
      </c>
      <c r="Q1467" t="s">
        <v>27</v>
      </c>
      <c r="R1467" t="s">
        <v>28</v>
      </c>
      <c r="S1467">
        <v>0</v>
      </c>
      <c r="T1467">
        <v>0</v>
      </c>
    </row>
    <row r="1468" spans="1:20" x14ac:dyDescent="0.25">
      <c r="A1468">
        <v>23886</v>
      </c>
      <c r="B1468" s="1">
        <v>36979</v>
      </c>
      <c r="C1468" s="1">
        <v>37773</v>
      </c>
      <c r="D1468" t="s">
        <v>27</v>
      </c>
      <c r="E1468" t="s">
        <v>28</v>
      </c>
      <c r="F1468" s="10">
        <v>-100000</v>
      </c>
      <c r="G1468" s="10">
        <v>-95821.48</v>
      </c>
      <c r="H1468">
        <v>4.2350000000000003</v>
      </c>
      <c r="I1468" s="11">
        <v>3.105</v>
      </c>
      <c r="K1468" s="9">
        <f t="shared" si="66"/>
        <v>-310500</v>
      </c>
      <c r="L1468" s="12">
        <f t="shared" si="67"/>
        <v>113000.00000000003</v>
      </c>
      <c r="M1468" s="12">
        <f t="shared" si="68"/>
        <v>108278.27240000003</v>
      </c>
      <c r="N1468" t="s">
        <v>29</v>
      </c>
      <c r="O1468" t="s">
        <v>38</v>
      </c>
      <c r="P1468" t="s">
        <v>12</v>
      </c>
      <c r="Q1468" t="s">
        <v>27</v>
      </c>
      <c r="R1468" t="s">
        <v>28</v>
      </c>
      <c r="S1468">
        <v>0</v>
      </c>
      <c r="T1468">
        <v>0</v>
      </c>
    </row>
    <row r="1469" spans="1:20" x14ac:dyDescent="0.25">
      <c r="A1469">
        <v>24215</v>
      </c>
      <c r="B1469" s="1">
        <v>36999</v>
      </c>
      <c r="C1469" s="1">
        <v>37773</v>
      </c>
      <c r="D1469" t="s">
        <v>27</v>
      </c>
      <c r="E1469" t="s">
        <v>28</v>
      </c>
      <c r="F1469" s="10">
        <v>-27722</v>
      </c>
      <c r="G1469" s="10">
        <v>-26563.63</v>
      </c>
      <c r="H1469">
        <v>4.0540000000000003</v>
      </c>
      <c r="I1469" s="11">
        <v>3.105</v>
      </c>
      <c r="K1469" s="9">
        <f t="shared" si="66"/>
        <v>-86076.81</v>
      </c>
      <c r="L1469" s="12">
        <f t="shared" si="67"/>
        <v>26308.178000000007</v>
      </c>
      <c r="M1469" s="12">
        <f t="shared" si="68"/>
        <v>25208.884870000009</v>
      </c>
      <c r="N1469" t="s">
        <v>29</v>
      </c>
      <c r="O1469" t="s">
        <v>38</v>
      </c>
      <c r="P1469" t="s">
        <v>12</v>
      </c>
      <c r="Q1469" t="s">
        <v>27</v>
      </c>
      <c r="R1469" t="s">
        <v>28</v>
      </c>
      <c r="S1469">
        <v>0</v>
      </c>
      <c r="T1469">
        <v>0</v>
      </c>
    </row>
    <row r="1470" spans="1:20" x14ac:dyDescent="0.25">
      <c r="A1470">
        <v>24456</v>
      </c>
      <c r="B1470" s="1">
        <v>37007</v>
      </c>
      <c r="C1470" s="1">
        <v>37773</v>
      </c>
      <c r="D1470" t="s">
        <v>27</v>
      </c>
      <c r="E1470" t="s">
        <v>28</v>
      </c>
      <c r="F1470" s="10">
        <v>-199</v>
      </c>
      <c r="G1470" s="10">
        <v>-190.68</v>
      </c>
      <c r="H1470">
        <v>4.2320000000000002</v>
      </c>
      <c r="I1470" s="11">
        <v>3.105</v>
      </c>
      <c r="K1470" s="9">
        <f t="shared" si="66"/>
        <v>-617.89499999999998</v>
      </c>
      <c r="L1470" s="12">
        <f t="shared" si="67"/>
        <v>224.27300000000005</v>
      </c>
      <c r="M1470" s="12">
        <f t="shared" si="68"/>
        <v>214.89636000000004</v>
      </c>
      <c r="N1470" t="s">
        <v>29</v>
      </c>
      <c r="O1470" t="s">
        <v>38</v>
      </c>
      <c r="P1470" t="s">
        <v>12</v>
      </c>
      <c r="Q1470" t="s">
        <v>27</v>
      </c>
      <c r="R1470" t="s">
        <v>28</v>
      </c>
      <c r="S1470">
        <v>0</v>
      </c>
      <c r="T1470">
        <v>0</v>
      </c>
    </row>
    <row r="1471" spans="1:20" x14ac:dyDescent="0.25">
      <c r="A1471">
        <v>28125</v>
      </c>
      <c r="B1471" s="1">
        <v>37153</v>
      </c>
      <c r="C1471" s="1">
        <v>37773</v>
      </c>
      <c r="D1471" t="s">
        <v>27</v>
      </c>
      <c r="E1471" t="s">
        <v>28</v>
      </c>
      <c r="F1471" s="10">
        <v>-20151</v>
      </c>
      <c r="G1471" s="10">
        <v>-19308.990000000002</v>
      </c>
      <c r="H1471">
        <v>3.62</v>
      </c>
      <c r="I1471" s="11">
        <v>3.105</v>
      </c>
      <c r="K1471" s="9">
        <f t="shared" si="66"/>
        <v>-62568.855000000003</v>
      </c>
      <c r="L1471" s="12">
        <f t="shared" si="67"/>
        <v>10377.765000000003</v>
      </c>
      <c r="M1471" s="12">
        <f t="shared" si="68"/>
        <v>9944.129850000003</v>
      </c>
      <c r="N1471" t="s">
        <v>29</v>
      </c>
      <c r="O1471" t="s">
        <v>38</v>
      </c>
      <c r="P1471" t="s">
        <v>12</v>
      </c>
      <c r="Q1471" t="s">
        <v>27</v>
      </c>
      <c r="R1471" t="s">
        <v>28</v>
      </c>
      <c r="S1471">
        <v>0</v>
      </c>
      <c r="T1471">
        <v>0</v>
      </c>
    </row>
    <row r="1472" spans="1:20" x14ac:dyDescent="0.25">
      <c r="A1472">
        <v>28126</v>
      </c>
      <c r="B1472" s="1">
        <v>37153</v>
      </c>
      <c r="C1472" s="1">
        <v>37773</v>
      </c>
      <c r="D1472" t="s">
        <v>27</v>
      </c>
      <c r="E1472" t="s">
        <v>28</v>
      </c>
      <c r="F1472" s="10">
        <v>-18640</v>
      </c>
      <c r="G1472" s="10">
        <v>-17861.12</v>
      </c>
      <c r="H1472">
        <v>3.62</v>
      </c>
      <c r="I1472" s="11">
        <v>3.105</v>
      </c>
      <c r="K1472" s="9">
        <f t="shared" si="66"/>
        <v>-57877.2</v>
      </c>
      <c r="L1472" s="12">
        <f t="shared" si="67"/>
        <v>9599.6000000000022</v>
      </c>
      <c r="M1472" s="12">
        <f t="shared" si="68"/>
        <v>9198.4768000000022</v>
      </c>
      <c r="N1472" t="s">
        <v>29</v>
      </c>
      <c r="O1472" t="s">
        <v>38</v>
      </c>
      <c r="P1472" t="s">
        <v>12</v>
      </c>
      <c r="Q1472" t="s">
        <v>27</v>
      </c>
      <c r="R1472" t="s">
        <v>28</v>
      </c>
      <c r="S1472">
        <v>0</v>
      </c>
      <c r="T1472">
        <v>0</v>
      </c>
    </row>
    <row r="1473" spans="1:20" x14ac:dyDescent="0.25">
      <c r="A1473">
        <v>28304</v>
      </c>
      <c r="B1473" s="1">
        <v>37158</v>
      </c>
      <c r="C1473" s="1">
        <v>37773</v>
      </c>
      <c r="D1473" t="s">
        <v>27</v>
      </c>
      <c r="E1473" t="s">
        <v>28</v>
      </c>
      <c r="F1473" s="10">
        <v>-4177</v>
      </c>
      <c r="G1473" s="10">
        <v>-4002.46</v>
      </c>
      <c r="H1473">
        <v>2.9820000000000002</v>
      </c>
      <c r="I1473" s="11">
        <v>3.105</v>
      </c>
      <c r="K1473" s="9">
        <f t="shared" si="66"/>
        <v>-12969.584999999999</v>
      </c>
      <c r="L1473" s="12">
        <f t="shared" si="67"/>
        <v>-513.77099999999905</v>
      </c>
      <c r="M1473" s="12">
        <f t="shared" si="68"/>
        <v>-492.30257999999912</v>
      </c>
      <c r="N1473" t="s">
        <v>29</v>
      </c>
      <c r="O1473" t="s">
        <v>38</v>
      </c>
      <c r="P1473" t="s">
        <v>12</v>
      </c>
      <c r="Q1473" t="s">
        <v>27</v>
      </c>
      <c r="R1473" t="s">
        <v>28</v>
      </c>
      <c r="S1473">
        <v>0</v>
      </c>
      <c r="T1473">
        <v>0</v>
      </c>
    </row>
    <row r="1474" spans="1:20" x14ac:dyDescent="0.25">
      <c r="A1474">
        <v>9918</v>
      </c>
      <c r="B1474" s="1">
        <v>36714</v>
      </c>
      <c r="C1474" s="1">
        <v>37773</v>
      </c>
      <c r="D1474" t="s">
        <v>27</v>
      </c>
      <c r="E1474" t="s">
        <v>28</v>
      </c>
      <c r="F1474" s="10">
        <v>6</v>
      </c>
      <c r="G1474" s="10">
        <v>5.75</v>
      </c>
      <c r="H1474">
        <v>2.4285000000000001</v>
      </c>
      <c r="I1474" s="11">
        <v>3.12</v>
      </c>
      <c r="K1474" s="9">
        <f t="shared" ref="K1474:K1537" si="69">F1474*I1474</f>
        <v>18.72</v>
      </c>
      <c r="L1474" s="12">
        <f t="shared" ref="L1474:L1537" si="70">(+I1474-H1474)*F1474</f>
        <v>4.149</v>
      </c>
      <c r="M1474" s="12">
        <f t="shared" ref="M1474:M1537" si="71">(+I1474-H1474)*G1474</f>
        <v>3.9761250000000001</v>
      </c>
      <c r="N1474" t="s">
        <v>29</v>
      </c>
      <c r="O1474" t="s">
        <v>38</v>
      </c>
      <c r="P1474" t="s">
        <v>12</v>
      </c>
      <c r="Q1474" t="s">
        <v>27</v>
      </c>
      <c r="R1474" t="s">
        <v>28</v>
      </c>
      <c r="S1474">
        <v>1</v>
      </c>
      <c r="T1474">
        <v>0</v>
      </c>
    </row>
    <row r="1475" spans="1:20" x14ac:dyDescent="0.25">
      <c r="A1475">
        <v>22575</v>
      </c>
      <c r="B1475" s="1">
        <v>36938</v>
      </c>
      <c r="C1475" s="1">
        <v>37773</v>
      </c>
      <c r="D1475" t="s">
        <v>27</v>
      </c>
      <c r="E1475" t="s">
        <v>28</v>
      </c>
      <c r="F1475" s="10">
        <v>20000</v>
      </c>
      <c r="G1475" s="10">
        <v>19164.3</v>
      </c>
      <c r="H1475">
        <v>4.4749999999999996</v>
      </c>
      <c r="I1475" s="11">
        <v>3.12</v>
      </c>
      <c r="K1475" s="9">
        <f t="shared" si="69"/>
        <v>62400</v>
      </c>
      <c r="L1475" s="12">
        <f t="shared" si="70"/>
        <v>-27099.999999999989</v>
      </c>
      <c r="M1475" s="12">
        <f t="shared" si="71"/>
        <v>-25967.626499999991</v>
      </c>
      <c r="N1475" t="s">
        <v>29</v>
      </c>
      <c r="O1475" t="s">
        <v>38</v>
      </c>
      <c r="P1475" t="s">
        <v>12</v>
      </c>
      <c r="Q1475" t="s">
        <v>27</v>
      </c>
      <c r="R1475" t="s">
        <v>28</v>
      </c>
      <c r="S1475">
        <v>1</v>
      </c>
      <c r="T1475">
        <v>0</v>
      </c>
    </row>
    <row r="1476" spans="1:20" x14ac:dyDescent="0.25">
      <c r="A1476">
        <v>23914</v>
      </c>
      <c r="B1476" s="1">
        <v>36980</v>
      </c>
      <c r="C1476" s="1">
        <v>37773</v>
      </c>
      <c r="D1476" t="s">
        <v>27</v>
      </c>
      <c r="E1476" t="s">
        <v>28</v>
      </c>
      <c r="F1476" s="10">
        <v>5196</v>
      </c>
      <c r="G1476" s="10">
        <v>4978.88</v>
      </c>
      <c r="H1476">
        <v>4.2750000000000004</v>
      </c>
      <c r="I1476" s="11">
        <v>3.12</v>
      </c>
      <c r="K1476" s="9">
        <f t="shared" si="69"/>
        <v>16211.52</v>
      </c>
      <c r="L1476" s="12">
        <f t="shared" si="70"/>
        <v>-6001.380000000001</v>
      </c>
      <c r="M1476" s="12">
        <f t="shared" si="71"/>
        <v>-5750.6064000000015</v>
      </c>
      <c r="N1476" t="s">
        <v>29</v>
      </c>
      <c r="O1476" t="s">
        <v>38</v>
      </c>
      <c r="P1476" t="s">
        <v>12</v>
      </c>
      <c r="Q1476" t="s">
        <v>27</v>
      </c>
      <c r="R1476" t="s">
        <v>28</v>
      </c>
      <c r="S1476">
        <v>1</v>
      </c>
      <c r="T1476">
        <v>0</v>
      </c>
    </row>
    <row r="1477" spans="1:20" x14ac:dyDescent="0.25">
      <c r="A1477">
        <v>24193</v>
      </c>
      <c r="B1477" s="1">
        <v>36998</v>
      </c>
      <c r="C1477" s="1">
        <v>37773</v>
      </c>
      <c r="D1477" t="s">
        <v>27</v>
      </c>
      <c r="E1477" t="s">
        <v>28</v>
      </c>
      <c r="F1477" s="10">
        <v>18722</v>
      </c>
      <c r="G1477" s="10">
        <v>17939.7</v>
      </c>
      <c r="H1477">
        <v>4.2329999999999997</v>
      </c>
      <c r="I1477" s="11">
        <v>3.12</v>
      </c>
      <c r="K1477" s="9">
        <f t="shared" si="69"/>
        <v>58412.639999999999</v>
      </c>
      <c r="L1477" s="12">
        <f t="shared" si="70"/>
        <v>-20837.585999999992</v>
      </c>
      <c r="M1477" s="12">
        <f t="shared" si="71"/>
        <v>-19966.886099999992</v>
      </c>
      <c r="N1477" t="s">
        <v>29</v>
      </c>
      <c r="O1477" t="s">
        <v>38</v>
      </c>
      <c r="P1477" t="s">
        <v>12</v>
      </c>
      <c r="Q1477" t="s">
        <v>27</v>
      </c>
      <c r="R1477" t="s">
        <v>28</v>
      </c>
      <c r="S1477">
        <v>1</v>
      </c>
      <c r="T1477">
        <v>0</v>
      </c>
    </row>
    <row r="1478" spans="1:20" x14ac:dyDescent="0.25">
      <c r="A1478">
        <v>24224</v>
      </c>
      <c r="B1478" s="1">
        <v>36999</v>
      </c>
      <c r="C1478" s="1">
        <v>37773</v>
      </c>
      <c r="D1478" t="s">
        <v>27</v>
      </c>
      <c r="E1478" t="s">
        <v>28</v>
      </c>
      <c r="F1478" s="10">
        <v>15712</v>
      </c>
      <c r="G1478" s="10">
        <v>15055.47</v>
      </c>
      <c r="H1478">
        <v>4.12</v>
      </c>
      <c r="I1478" s="11">
        <v>3.12</v>
      </c>
      <c r="K1478" s="9">
        <f t="shared" si="69"/>
        <v>49021.440000000002</v>
      </c>
      <c r="L1478" s="12">
        <f t="shared" si="70"/>
        <v>-15712</v>
      </c>
      <c r="M1478" s="12">
        <f t="shared" si="71"/>
        <v>-15055.47</v>
      </c>
      <c r="N1478" t="s">
        <v>29</v>
      </c>
      <c r="O1478" t="s">
        <v>38</v>
      </c>
      <c r="P1478" t="s">
        <v>12</v>
      </c>
      <c r="Q1478" t="s">
        <v>27</v>
      </c>
      <c r="R1478" t="s">
        <v>28</v>
      </c>
      <c r="S1478">
        <v>1</v>
      </c>
      <c r="T1478">
        <v>0</v>
      </c>
    </row>
    <row r="1479" spans="1:20" x14ac:dyDescent="0.25">
      <c r="A1479">
        <v>24455</v>
      </c>
      <c r="B1479" s="1">
        <v>37007</v>
      </c>
      <c r="C1479" s="1">
        <v>37773</v>
      </c>
      <c r="D1479" t="s">
        <v>27</v>
      </c>
      <c r="E1479" t="s">
        <v>28</v>
      </c>
      <c r="F1479" s="10">
        <v>16610</v>
      </c>
      <c r="G1479" s="10">
        <v>15915.95</v>
      </c>
      <c r="H1479">
        <v>4.2320000000000002</v>
      </c>
      <c r="I1479" s="11">
        <v>3.12</v>
      </c>
      <c r="K1479" s="9">
        <f t="shared" si="69"/>
        <v>51823.200000000004</v>
      </c>
      <c r="L1479" s="12">
        <f t="shared" si="70"/>
        <v>-18470.320000000003</v>
      </c>
      <c r="M1479" s="12">
        <f t="shared" si="71"/>
        <v>-17698.536400000001</v>
      </c>
      <c r="N1479" t="s">
        <v>29</v>
      </c>
      <c r="O1479" t="s">
        <v>38</v>
      </c>
      <c r="P1479" t="s">
        <v>12</v>
      </c>
      <c r="Q1479" t="s">
        <v>27</v>
      </c>
      <c r="R1479" t="s">
        <v>28</v>
      </c>
      <c r="S1479">
        <v>1</v>
      </c>
      <c r="T1479">
        <v>0</v>
      </c>
    </row>
    <row r="1480" spans="1:20" x14ac:dyDescent="0.25">
      <c r="A1480">
        <v>24533</v>
      </c>
      <c r="B1480" s="1">
        <v>37018</v>
      </c>
      <c r="C1480" s="1">
        <v>37773</v>
      </c>
      <c r="D1480" t="s">
        <v>27</v>
      </c>
      <c r="E1480" t="s">
        <v>28</v>
      </c>
      <c r="F1480" s="10">
        <v>100000</v>
      </c>
      <c r="G1480" s="10">
        <v>95821.48</v>
      </c>
      <c r="H1480">
        <v>4.32</v>
      </c>
      <c r="I1480" s="11">
        <v>3.12</v>
      </c>
      <c r="K1480" s="9">
        <f t="shared" si="69"/>
        <v>312000</v>
      </c>
      <c r="L1480" s="12">
        <f t="shared" si="70"/>
        <v>-120000.00000000001</v>
      </c>
      <c r="M1480" s="12">
        <f t="shared" si="71"/>
        <v>-114985.77600000001</v>
      </c>
      <c r="N1480" t="s">
        <v>29</v>
      </c>
      <c r="O1480" t="s">
        <v>38</v>
      </c>
      <c r="P1480" t="s">
        <v>12</v>
      </c>
      <c r="Q1480" t="s">
        <v>27</v>
      </c>
      <c r="R1480" t="s">
        <v>28</v>
      </c>
      <c r="S1480">
        <v>1</v>
      </c>
      <c r="T1480">
        <v>0</v>
      </c>
    </row>
    <row r="1481" spans="1:20" x14ac:dyDescent="0.25">
      <c r="A1481">
        <v>24748</v>
      </c>
      <c r="B1481" s="1">
        <v>37028</v>
      </c>
      <c r="C1481" s="1">
        <v>37773</v>
      </c>
      <c r="D1481" t="s">
        <v>27</v>
      </c>
      <c r="E1481" t="s">
        <v>28</v>
      </c>
      <c r="F1481" s="10">
        <v>18638</v>
      </c>
      <c r="G1481" s="10">
        <v>17859.21</v>
      </c>
      <c r="H1481">
        <v>3.9929999999999999</v>
      </c>
      <c r="I1481" s="11">
        <v>3.12</v>
      </c>
      <c r="K1481" s="9">
        <f t="shared" si="69"/>
        <v>58150.560000000005</v>
      </c>
      <c r="L1481" s="12">
        <f t="shared" si="70"/>
        <v>-16270.973999999997</v>
      </c>
      <c r="M1481" s="12">
        <f t="shared" si="71"/>
        <v>-15591.090329999995</v>
      </c>
      <c r="N1481" t="s">
        <v>29</v>
      </c>
      <c r="O1481" t="s">
        <v>38</v>
      </c>
      <c r="P1481" t="s">
        <v>12</v>
      </c>
      <c r="Q1481" t="s">
        <v>27</v>
      </c>
      <c r="R1481" t="s">
        <v>28</v>
      </c>
      <c r="S1481">
        <v>1</v>
      </c>
      <c r="T1481">
        <v>0</v>
      </c>
    </row>
    <row r="1482" spans="1:20" x14ac:dyDescent="0.25">
      <c r="A1482">
        <v>24830</v>
      </c>
      <c r="B1482" s="1">
        <v>37034</v>
      </c>
      <c r="C1482" s="1">
        <v>37773</v>
      </c>
      <c r="D1482" t="s">
        <v>27</v>
      </c>
      <c r="E1482" t="s">
        <v>28</v>
      </c>
      <c r="F1482" s="10">
        <v>1600000</v>
      </c>
      <c r="G1482" s="10">
        <v>1533143.66</v>
      </c>
      <c r="H1482">
        <v>4.05</v>
      </c>
      <c r="I1482" s="11">
        <v>3.12</v>
      </c>
      <c r="K1482" s="9">
        <f t="shared" si="69"/>
        <v>4992000</v>
      </c>
      <c r="L1482" s="12">
        <f t="shared" si="70"/>
        <v>-1487999.9999999995</v>
      </c>
      <c r="M1482" s="12">
        <f t="shared" si="71"/>
        <v>-1425823.6037999995</v>
      </c>
      <c r="N1482" t="s">
        <v>29</v>
      </c>
      <c r="O1482" t="s">
        <v>38</v>
      </c>
      <c r="P1482" t="s">
        <v>12</v>
      </c>
      <c r="Q1482" t="s">
        <v>27</v>
      </c>
      <c r="R1482" t="s">
        <v>28</v>
      </c>
      <c r="S1482">
        <v>1</v>
      </c>
      <c r="T1482">
        <v>0</v>
      </c>
    </row>
    <row r="1483" spans="1:20" x14ac:dyDescent="0.25">
      <c r="A1483">
        <v>24869</v>
      </c>
      <c r="B1483" s="1">
        <v>37035</v>
      </c>
      <c r="C1483" s="1">
        <v>37773</v>
      </c>
      <c r="D1483" t="s">
        <v>27</v>
      </c>
      <c r="E1483" t="s">
        <v>28</v>
      </c>
      <c r="F1483" s="10">
        <v>4000</v>
      </c>
      <c r="G1483" s="10">
        <v>3832.86</v>
      </c>
      <c r="H1483">
        <v>4.0688000000000004</v>
      </c>
      <c r="I1483" s="11">
        <v>3.12</v>
      </c>
      <c r="K1483" s="9">
        <f t="shared" si="69"/>
        <v>12480</v>
      </c>
      <c r="L1483" s="12">
        <f t="shared" si="70"/>
        <v>-3795.2000000000012</v>
      </c>
      <c r="M1483" s="12">
        <f t="shared" si="71"/>
        <v>-3636.6175680000015</v>
      </c>
      <c r="N1483" t="s">
        <v>29</v>
      </c>
      <c r="O1483" t="s">
        <v>38</v>
      </c>
      <c r="P1483" t="s">
        <v>12</v>
      </c>
      <c r="Q1483" t="s">
        <v>27</v>
      </c>
      <c r="R1483" t="s">
        <v>28</v>
      </c>
      <c r="S1483">
        <v>1</v>
      </c>
      <c r="T1483">
        <v>0</v>
      </c>
    </row>
    <row r="1484" spans="1:20" x14ac:dyDescent="0.25">
      <c r="A1484">
        <v>24870</v>
      </c>
      <c r="B1484" s="1">
        <v>37035</v>
      </c>
      <c r="C1484" s="1">
        <v>37773</v>
      </c>
      <c r="D1484" t="s">
        <v>27</v>
      </c>
      <c r="E1484" t="s">
        <v>28</v>
      </c>
      <c r="F1484" s="10">
        <v>11532</v>
      </c>
      <c r="G1484" s="10">
        <v>11050.13</v>
      </c>
      <c r="H1484">
        <v>4.0688000000000004</v>
      </c>
      <c r="I1484" s="11">
        <v>3.12</v>
      </c>
      <c r="K1484" s="9">
        <f t="shared" si="69"/>
        <v>35979.840000000004</v>
      </c>
      <c r="L1484" s="12">
        <f t="shared" si="70"/>
        <v>-10941.561600000003</v>
      </c>
      <c r="M1484" s="12">
        <f t="shared" si="71"/>
        <v>-10484.363344000003</v>
      </c>
      <c r="N1484" t="s">
        <v>29</v>
      </c>
      <c r="O1484" t="s">
        <v>38</v>
      </c>
      <c r="P1484" t="s">
        <v>12</v>
      </c>
      <c r="Q1484" t="s">
        <v>27</v>
      </c>
      <c r="R1484" t="s">
        <v>28</v>
      </c>
      <c r="S1484">
        <v>1</v>
      </c>
      <c r="T1484">
        <v>0</v>
      </c>
    </row>
    <row r="1485" spans="1:20" x14ac:dyDescent="0.25">
      <c r="A1485">
        <v>25038</v>
      </c>
      <c r="B1485" s="1">
        <v>37046</v>
      </c>
      <c r="C1485" s="1">
        <v>37773</v>
      </c>
      <c r="D1485" t="s">
        <v>27</v>
      </c>
      <c r="E1485" t="s">
        <v>28</v>
      </c>
      <c r="F1485" s="10">
        <v>4738</v>
      </c>
      <c r="G1485" s="10">
        <v>4540.0200000000004</v>
      </c>
      <c r="H1485">
        <v>3.8439999999999999</v>
      </c>
      <c r="I1485" s="11">
        <v>3.12</v>
      </c>
      <c r="K1485" s="9">
        <f t="shared" si="69"/>
        <v>14782.560000000001</v>
      </c>
      <c r="L1485" s="12">
        <f t="shared" si="70"/>
        <v>-3430.311999999999</v>
      </c>
      <c r="M1485" s="12">
        <f t="shared" si="71"/>
        <v>-3286.9744799999994</v>
      </c>
      <c r="N1485" t="s">
        <v>29</v>
      </c>
      <c r="O1485" t="s">
        <v>38</v>
      </c>
      <c r="P1485" t="s">
        <v>12</v>
      </c>
      <c r="Q1485" t="s">
        <v>27</v>
      </c>
      <c r="R1485" t="s">
        <v>28</v>
      </c>
      <c r="S1485">
        <v>1</v>
      </c>
      <c r="T1485">
        <v>0</v>
      </c>
    </row>
    <row r="1486" spans="1:20" x14ac:dyDescent="0.25">
      <c r="A1486">
        <v>25059</v>
      </c>
      <c r="B1486" s="1">
        <v>37048</v>
      </c>
      <c r="C1486" s="1">
        <v>37773</v>
      </c>
      <c r="D1486" t="s">
        <v>27</v>
      </c>
      <c r="E1486" t="s">
        <v>28</v>
      </c>
      <c r="F1486" s="10">
        <v>18370</v>
      </c>
      <c r="G1486" s="10">
        <v>17602.41</v>
      </c>
      <c r="H1486">
        <v>3.9489999999999998</v>
      </c>
      <c r="I1486" s="11">
        <v>3.12</v>
      </c>
      <c r="K1486" s="9">
        <f t="shared" si="69"/>
        <v>57314.400000000001</v>
      </c>
      <c r="L1486" s="12">
        <f t="shared" si="70"/>
        <v>-15228.729999999996</v>
      </c>
      <c r="M1486" s="12">
        <f t="shared" si="71"/>
        <v>-14592.397889999995</v>
      </c>
      <c r="N1486" t="s">
        <v>29</v>
      </c>
      <c r="O1486" t="s">
        <v>38</v>
      </c>
      <c r="P1486" t="s">
        <v>12</v>
      </c>
      <c r="Q1486" t="s">
        <v>27</v>
      </c>
      <c r="R1486" t="s">
        <v>28</v>
      </c>
      <c r="S1486">
        <v>1</v>
      </c>
      <c r="T1486">
        <v>0</v>
      </c>
    </row>
    <row r="1487" spans="1:20" x14ac:dyDescent="0.25">
      <c r="A1487">
        <v>25070</v>
      </c>
      <c r="B1487" s="1">
        <v>37048</v>
      </c>
      <c r="C1487" s="1">
        <v>37773</v>
      </c>
      <c r="D1487" t="s">
        <v>27</v>
      </c>
      <c r="E1487" t="s">
        <v>28</v>
      </c>
      <c r="F1487" s="10">
        <v>11927</v>
      </c>
      <c r="G1487" s="10">
        <v>11428.63</v>
      </c>
      <c r="H1487">
        <v>4.0549999999999997</v>
      </c>
      <c r="I1487" s="11">
        <v>3.12</v>
      </c>
      <c r="K1487" s="9">
        <f t="shared" si="69"/>
        <v>37212.239999999998</v>
      </c>
      <c r="L1487" s="12">
        <f t="shared" si="70"/>
        <v>-11151.744999999995</v>
      </c>
      <c r="M1487" s="12">
        <f t="shared" si="71"/>
        <v>-10685.769049999995</v>
      </c>
      <c r="N1487" t="s">
        <v>29</v>
      </c>
      <c r="O1487" t="s">
        <v>38</v>
      </c>
      <c r="P1487" t="s">
        <v>12</v>
      </c>
      <c r="Q1487" t="s">
        <v>27</v>
      </c>
      <c r="R1487" t="s">
        <v>28</v>
      </c>
      <c r="S1487">
        <v>1</v>
      </c>
      <c r="T1487">
        <v>0</v>
      </c>
    </row>
    <row r="1488" spans="1:20" x14ac:dyDescent="0.25">
      <c r="A1488">
        <v>25071</v>
      </c>
      <c r="B1488" s="1">
        <v>37048</v>
      </c>
      <c r="C1488" s="1">
        <v>37773</v>
      </c>
      <c r="D1488" t="s">
        <v>27</v>
      </c>
      <c r="E1488" t="s">
        <v>28</v>
      </c>
      <c r="F1488" s="10">
        <v>6432</v>
      </c>
      <c r="G1488" s="10">
        <v>6163.24</v>
      </c>
      <c r="H1488">
        <v>4.1900000000000004</v>
      </c>
      <c r="I1488" s="11">
        <v>3.12</v>
      </c>
      <c r="K1488" s="9">
        <f t="shared" si="69"/>
        <v>20067.84</v>
      </c>
      <c r="L1488" s="12">
        <f t="shared" si="70"/>
        <v>-6882.2400000000016</v>
      </c>
      <c r="M1488" s="12">
        <f t="shared" si="71"/>
        <v>-6594.6668000000018</v>
      </c>
      <c r="N1488" t="s">
        <v>29</v>
      </c>
      <c r="O1488" t="s">
        <v>38</v>
      </c>
      <c r="P1488" t="s">
        <v>12</v>
      </c>
      <c r="Q1488" t="s">
        <v>27</v>
      </c>
      <c r="R1488" t="s">
        <v>28</v>
      </c>
      <c r="S1488">
        <v>1</v>
      </c>
      <c r="T1488">
        <v>0</v>
      </c>
    </row>
    <row r="1489" spans="1:20" x14ac:dyDescent="0.25">
      <c r="A1489">
        <v>25181</v>
      </c>
      <c r="B1489" s="1">
        <v>37055</v>
      </c>
      <c r="C1489" s="1">
        <v>37773</v>
      </c>
      <c r="D1489" t="s">
        <v>27</v>
      </c>
      <c r="E1489" t="s">
        <v>28</v>
      </c>
      <c r="F1489" s="10">
        <v>8155</v>
      </c>
      <c r="G1489" s="10">
        <v>7814.24</v>
      </c>
      <c r="H1489">
        <v>3.9089999999999998</v>
      </c>
      <c r="I1489" s="11">
        <v>3.12</v>
      </c>
      <c r="K1489" s="9">
        <f t="shared" si="69"/>
        <v>25443.600000000002</v>
      </c>
      <c r="L1489" s="12">
        <f t="shared" si="70"/>
        <v>-6434.2949999999973</v>
      </c>
      <c r="M1489" s="12">
        <f t="shared" si="71"/>
        <v>-6165.4353599999977</v>
      </c>
      <c r="N1489" t="s">
        <v>29</v>
      </c>
      <c r="O1489" t="s">
        <v>38</v>
      </c>
      <c r="P1489" t="s">
        <v>12</v>
      </c>
      <c r="Q1489" t="s">
        <v>27</v>
      </c>
      <c r="R1489" t="s">
        <v>28</v>
      </c>
      <c r="S1489">
        <v>1</v>
      </c>
      <c r="T1489">
        <v>0</v>
      </c>
    </row>
    <row r="1490" spans="1:20" x14ac:dyDescent="0.25">
      <c r="A1490">
        <v>25182</v>
      </c>
      <c r="B1490" s="1">
        <v>37055</v>
      </c>
      <c r="C1490" s="1">
        <v>37773</v>
      </c>
      <c r="D1490" t="s">
        <v>27</v>
      </c>
      <c r="E1490" t="s">
        <v>28</v>
      </c>
      <c r="F1490" s="10">
        <v>14264</v>
      </c>
      <c r="G1490" s="10">
        <v>13667.98</v>
      </c>
      <c r="H1490">
        <v>3.9089999999999998</v>
      </c>
      <c r="I1490" s="11">
        <v>3.12</v>
      </c>
      <c r="K1490" s="9">
        <f t="shared" si="69"/>
        <v>44503.68</v>
      </c>
      <c r="L1490" s="12">
        <f t="shared" si="70"/>
        <v>-11254.295999999997</v>
      </c>
      <c r="M1490" s="12">
        <f t="shared" si="71"/>
        <v>-10784.036219999996</v>
      </c>
      <c r="N1490" t="s">
        <v>29</v>
      </c>
      <c r="O1490" t="s">
        <v>38</v>
      </c>
      <c r="P1490" t="s">
        <v>12</v>
      </c>
      <c r="Q1490" t="s">
        <v>27</v>
      </c>
      <c r="R1490" t="s">
        <v>28</v>
      </c>
      <c r="S1490">
        <v>1</v>
      </c>
      <c r="T1490">
        <v>0</v>
      </c>
    </row>
    <row r="1491" spans="1:20" x14ac:dyDescent="0.25">
      <c r="A1491">
        <v>26646</v>
      </c>
      <c r="B1491" s="1">
        <v>37081</v>
      </c>
      <c r="C1491" s="1">
        <v>37773</v>
      </c>
      <c r="D1491" t="s">
        <v>27</v>
      </c>
      <c r="E1491" t="s">
        <v>28</v>
      </c>
      <c r="F1491" s="10">
        <v>13037</v>
      </c>
      <c r="G1491" s="10">
        <v>12492.25</v>
      </c>
      <c r="H1491">
        <v>3.6909999999999998</v>
      </c>
      <c r="I1491" s="11">
        <v>3.12</v>
      </c>
      <c r="K1491" s="9">
        <f t="shared" si="69"/>
        <v>40675.440000000002</v>
      </c>
      <c r="L1491" s="12">
        <f t="shared" si="70"/>
        <v>-7444.1269999999968</v>
      </c>
      <c r="M1491" s="12">
        <f t="shared" si="71"/>
        <v>-7133.074749999997</v>
      </c>
      <c r="N1491" t="s">
        <v>29</v>
      </c>
      <c r="O1491" t="s">
        <v>38</v>
      </c>
      <c r="P1491" t="s">
        <v>12</v>
      </c>
      <c r="Q1491" t="s">
        <v>27</v>
      </c>
      <c r="R1491" t="s">
        <v>28</v>
      </c>
      <c r="S1491">
        <v>1</v>
      </c>
      <c r="T1491">
        <v>0</v>
      </c>
    </row>
    <row r="1492" spans="1:20" x14ac:dyDescent="0.25">
      <c r="A1492">
        <v>26851</v>
      </c>
      <c r="B1492" s="1">
        <v>37099</v>
      </c>
      <c r="C1492" s="1">
        <v>37773</v>
      </c>
      <c r="D1492" t="s">
        <v>27</v>
      </c>
      <c r="E1492" t="s">
        <v>28</v>
      </c>
      <c r="F1492" s="10">
        <v>10000</v>
      </c>
      <c r="G1492" s="10">
        <v>9582.15</v>
      </c>
      <c r="H1492">
        <v>3.4689999999999999</v>
      </c>
      <c r="I1492" s="11">
        <v>3.12</v>
      </c>
      <c r="K1492" s="9">
        <f t="shared" si="69"/>
        <v>31200</v>
      </c>
      <c r="L1492" s="12">
        <f t="shared" si="70"/>
        <v>-3489.9999999999977</v>
      </c>
      <c r="M1492" s="12">
        <f t="shared" si="71"/>
        <v>-3344.1703499999976</v>
      </c>
      <c r="N1492" t="s">
        <v>29</v>
      </c>
      <c r="O1492" t="s">
        <v>38</v>
      </c>
      <c r="P1492" t="s">
        <v>12</v>
      </c>
      <c r="Q1492" t="s">
        <v>27</v>
      </c>
      <c r="R1492" t="s">
        <v>28</v>
      </c>
      <c r="S1492">
        <v>1</v>
      </c>
      <c r="T1492">
        <v>0</v>
      </c>
    </row>
    <row r="1493" spans="1:20" x14ac:dyDescent="0.25">
      <c r="A1493">
        <v>27044</v>
      </c>
      <c r="B1493" s="1">
        <v>37109</v>
      </c>
      <c r="C1493" s="1">
        <v>37773</v>
      </c>
      <c r="D1493" t="s">
        <v>27</v>
      </c>
      <c r="E1493" t="s">
        <v>28</v>
      </c>
      <c r="F1493" s="10">
        <v>23346</v>
      </c>
      <c r="G1493" s="10">
        <v>22370.48</v>
      </c>
      <c r="H1493">
        <v>3.5270000000000001</v>
      </c>
      <c r="I1493" s="11">
        <v>3.12</v>
      </c>
      <c r="K1493" s="9">
        <f t="shared" si="69"/>
        <v>72839.520000000004</v>
      </c>
      <c r="L1493" s="12">
        <f t="shared" si="70"/>
        <v>-9501.8220000000001</v>
      </c>
      <c r="M1493" s="12">
        <f t="shared" si="71"/>
        <v>-9104.7853599999999</v>
      </c>
      <c r="N1493" t="s">
        <v>29</v>
      </c>
      <c r="O1493" t="s">
        <v>38</v>
      </c>
      <c r="P1493" t="s">
        <v>12</v>
      </c>
      <c r="Q1493" t="s">
        <v>27</v>
      </c>
      <c r="R1493" t="s">
        <v>28</v>
      </c>
      <c r="S1493">
        <v>1</v>
      </c>
      <c r="T1493">
        <v>0</v>
      </c>
    </row>
    <row r="1494" spans="1:20" x14ac:dyDescent="0.25">
      <c r="A1494">
        <v>28058</v>
      </c>
      <c r="B1494" s="1">
        <v>37144</v>
      </c>
      <c r="C1494" s="1">
        <v>37773</v>
      </c>
      <c r="D1494" t="s">
        <v>27</v>
      </c>
      <c r="E1494" t="s">
        <v>28</v>
      </c>
      <c r="F1494" s="10">
        <v>12568</v>
      </c>
      <c r="G1494" s="10">
        <v>12042.84</v>
      </c>
      <c r="H1494">
        <v>3.7201</v>
      </c>
      <c r="I1494" s="11">
        <v>3.12</v>
      </c>
      <c r="K1494" s="9">
        <f t="shared" si="69"/>
        <v>39212.160000000003</v>
      </c>
      <c r="L1494" s="12">
        <f t="shared" si="70"/>
        <v>-7542.0567999999985</v>
      </c>
      <c r="M1494" s="12">
        <f t="shared" si="71"/>
        <v>-7226.9082839999983</v>
      </c>
      <c r="N1494" t="s">
        <v>29</v>
      </c>
      <c r="O1494" t="s">
        <v>38</v>
      </c>
      <c r="P1494" t="s">
        <v>12</v>
      </c>
      <c r="Q1494" t="s">
        <v>27</v>
      </c>
      <c r="R1494" t="s">
        <v>28</v>
      </c>
      <c r="S1494">
        <v>1</v>
      </c>
      <c r="T1494">
        <v>0</v>
      </c>
    </row>
    <row r="1495" spans="1:20" x14ac:dyDescent="0.25">
      <c r="A1495">
        <v>28094</v>
      </c>
      <c r="B1495" s="1">
        <v>37152</v>
      </c>
      <c r="C1495" s="1">
        <v>37773</v>
      </c>
      <c r="D1495" t="s">
        <v>27</v>
      </c>
      <c r="E1495" t="s">
        <v>28</v>
      </c>
      <c r="F1495" s="10">
        <v>1200</v>
      </c>
      <c r="G1495" s="10">
        <v>1149.8599999999999</v>
      </c>
      <c r="H1495">
        <v>3.62</v>
      </c>
      <c r="I1495" s="11">
        <v>3.12</v>
      </c>
      <c r="K1495" s="9">
        <f t="shared" si="69"/>
        <v>3744</v>
      </c>
      <c r="L1495" s="12">
        <f t="shared" si="70"/>
        <v>-600</v>
      </c>
      <c r="M1495" s="12">
        <f t="shared" si="71"/>
        <v>-574.92999999999995</v>
      </c>
      <c r="N1495" t="s">
        <v>29</v>
      </c>
      <c r="O1495" t="s">
        <v>38</v>
      </c>
      <c r="P1495" t="s">
        <v>12</v>
      </c>
      <c r="Q1495" t="s">
        <v>27</v>
      </c>
      <c r="R1495" t="s">
        <v>28</v>
      </c>
      <c r="S1495">
        <v>1</v>
      </c>
      <c r="T1495">
        <v>0</v>
      </c>
    </row>
    <row r="1496" spans="1:20" x14ac:dyDescent="0.25">
      <c r="A1496">
        <v>28096</v>
      </c>
      <c r="B1496" s="1">
        <v>37152</v>
      </c>
      <c r="C1496" s="1">
        <v>37773</v>
      </c>
      <c r="D1496" t="s">
        <v>27</v>
      </c>
      <c r="E1496" t="s">
        <v>28</v>
      </c>
      <c r="F1496" s="10">
        <v>666</v>
      </c>
      <c r="G1496" s="10">
        <v>638.16999999999996</v>
      </c>
      <c r="H1496">
        <v>3.62</v>
      </c>
      <c r="I1496" s="11">
        <v>3.12</v>
      </c>
      <c r="K1496" s="9">
        <f t="shared" si="69"/>
        <v>2077.92</v>
      </c>
      <c r="L1496" s="12">
        <f t="shared" si="70"/>
        <v>-333</v>
      </c>
      <c r="M1496" s="12">
        <f t="shared" si="71"/>
        <v>-319.08499999999998</v>
      </c>
      <c r="N1496" t="s">
        <v>29</v>
      </c>
      <c r="O1496" t="s">
        <v>38</v>
      </c>
      <c r="P1496" t="s">
        <v>12</v>
      </c>
      <c r="Q1496" t="s">
        <v>27</v>
      </c>
      <c r="R1496" t="s">
        <v>28</v>
      </c>
      <c r="S1496">
        <v>1</v>
      </c>
      <c r="T1496">
        <v>0</v>
      </c>
    </row>
    <row r="1497" spans="1:20" x14ac:dyDescent="0.25">
      <c r="A1497">
        <v>28097</v>
      </c>
      <c r="B1497" s="1">
        <v>37152</v>
      </c>
      <c r="C1497" s="1">
        <v>37773</v>
      </c>
      <c r="D1497" t="s">
        <v>27</v>
      </c>
      <c r="E1497" t="s">
        <v>28</v>
      </c>
      <c r="F1497" s="10">
        <v>18294</v>
      </c>
      <c r="G1497" s="10">
        <v>17529.580000000002</v>
      </c>
      <c r="H1497">
        <v>3.62</v>
      </c>
      <c r="I1497" s="11">
        <v>3.12</v>
      </c>
      <c r="K1497" s="9">
        <f t="shared" si="69"/>
        <v>57077.279999999999</v>
      </c>
      <c r="L1497" s="12">
        <f t="shared" si="70"/>
        <v>-9147</v>
      </c>
      <c r="M1497" s="12">
        <f t="shared" si="71"/>
        <v>-8764.7900000000009</v>
      </c>
      <c r="N1497" t="s">
        <v>29</v>
      </c>
      <c r="O1497" t="s">
        <v>38</v>
      </c>
      <c r="P1497" t="s">
        <v>12</v>
      </c>
      <c r="Q1497" t="s">
        <v>27</v>
      </c>
      <c r="R1497" t="s">
        <v>28</v>
      </c>
      <c r="S1497">
        <v>1</v>
      </c>
      <c r="T1497">
        <v>0</v>
      </c>
    </row>
    <row r="1498" spans="1:20" x14ac:dyDescent="0.25">
      <c r="A1498">
        <v>28112</v>
      </c>
      <c r="B1498" s="1">
        <v>37152</v>
      </c>
      <c r="C1498" s="1">
        <v>37773</v>
      </c>
      <c r="D1498" t="s">
        <v>27</v>
      </c>
      <c r="E1498" t="s">
        <v>28</v>
      </c>
      <c r="F1498" s="10">
        <v>31940</v>
      </c>
      <c r="G1498" s="10">
        <v>30605.38</v>
      </c>
      <c r="H1498">
        <v>3.6680000000000001</v>
      </c>
      <c r="I1498" s="11">
        <v>3.12</v>
      </c>
      <c r="K1498" s="9">
        <f t="shared" si="69"/>
        <v>99652.800000000003</v>
      </c>
      <c r="L1498" s="12">
        <f t="shared" si="70"/>
        <v>-17503.120000000003</v>
      </c>
      <c r="M1498" s="12">
        <f t="shared" si="71"/>
        <v>-16771.748240000001</v>
      </c>
      <c r="N1498" t="s">
        <v>29</v>
      </c>
      <c r="O1498" t="s">
        <v>38</v>
      </c>
      <c r="P1498" t="s">
        <v>12</v>
      </c>
      <c r="Q1498" t="s">
        <v>27</v>
      </c>
      <c r="R1498" t="s">
        <v>28</v>
      </c>
      <c r="S1498">
        <v>1</v>
      </c>
      <c r="T1498">
        <v>0</v>
      </c>
    </row>
    <row r="1499" spans="1:20" x14ac:dyDescent="0.25">
      <c r="A1499">
        <v>28134</v>
      </c>
      <c r="B1499" s="1">
        <v>37153</v>
      </c>
      <c r="C1499" s="1">
        <v>37773</v>
      </c>
      <c r="D1499" t="s">
        <v>27</v>
      </c>
      <c r="E1499" t="s">
        <v>28</v>
      </c>
      <c r="F1499" s="10">
        <v>17454</v>
      </c>
      <c r="G1499" s="10">
        <v>16724.68</v>
      </c>
      <c r="H1499">
        <v>3.5720000000000001</v>
      </c>
      <c r="I1499" s="11">
        <v>3.12</v>
      </c>
      <c r="K1499" s="9">
        <f t="shared" si="69"/>
        <v>54456.480000000003</v>
      </c>
      <c r="L1499" s="12">
        <f t="shared" si="70"/>
        <v>-7889.2079999999996</v>
      </c>
      <c r="M1499" s="12">
        <f t="shared" si="71"/>
        <v>-7559.5553599999994</v>
      </c>
      <c r="N1499" t="s">
        <v>29</v>
      </c>
      <c r="O1499" t="s">
        <v>38</v>
      </c>
      <c r="P1499" t="s">
        <v>12</v>
      </c>
      <c r="Q1499" t="s">
        <v>27</v>
      </c>
      <c r="R1499" t="s">
        <v>28</v>
      </c>
      <c r="S1499">
        <v>1</v>
      </c>
      <c r="T1499">
        <v>0</v>
      </c>
    </row>
    <row r="1500" spans="1:20" x14ac:dyDescent="0.25">
      <c r="A1500">
        <v>28136</v>
      </c>
      <c r="B1500" s="1">
        <v>37153</v>
      </c>
      <c r="C1500" s="1">
        <v>37773</v>
      </c>
      <c r="D1500" t="s">
        <v>27</v>
      </c>
      <c r="E1500" t="s">
        <v>28</v>
      </c>
      <c r="F1500" s="10">
        <v>10512</v>
      </c>
      <c r="G1500" s="10">
        <v>10072.75</v>
      </c>
      <c r="H1500">
        <v>3.222</v>
      </c>
      <c r="I1500" s="11">
        <v>3.12</v>
      </c>
      <c r="K1500" s="9">
        <f t="shared" si="69"/>
        <v>32797.440000000002</v>
      </c>
      <c r="L1500" s="12">
        <f t="shared" si="70"/>
        <v>-1072.2239999999986</v>
      </c>
      <c r="M1500" s="12">
        <f t="shared" si="71"/>
        <v>-1027.4204999999986</v>
      </c>
      <c r="N1500" t="s">
        <v>29</v>
      </c>
      <c r="O1500" t="s">
        <v>38</v>
      </c>
      <c r="P1500" t="s">
        <v>12</v>
      </c>
      <c r="Q1500" t="s">
        <v>27</v>
      </c>
      <c r="R1500" t="s">
        <v>28</v>
      </c>
      <c r="S1500">
        <v>1</v>
      </c>
      <c r="T1500">
        <v>0</v>
      </c>
    </row>
    <row r="1501" spans="1:20" x14ac:dyDescent="0.25">
      <c r="A1501">
        <v>28140</v>
      </c>
      <c r="B1501" s="1">
        <v>37153</v>
      </c>
      <c r="C1501" s="1">
        <v>37773</v>
      </c>
      <c r="D1501" t="s">
        <v>27</v>
      </c>
      <c r="E1501" t="s">
        <v>28</v>
      </c>
      <c r="F1501" s="10">
        <v>50500</v>
      </c>
      <c r="G1501" s="10">
        <v>48389.85</v>
      </c>
      <c r="H1501">
        <v>3.222</v>
      </c>
      <c r="I1501" s="11">
        <v>3.12</v>
      </c>
      <c r="K1501" s="9">
        <f t="shared" si="69"/>
        <v>157560</v>
      </c>
      <c r="L1501" s="12">
        <f t="shared" si="70"/>
        <v>-5150.9999999999936</v>
      </c>
      <c r="M1501" s="12">
        <f t="shared" si="71"/>
        <v>-4935.7646999999934</v>
      </c>
      <c r="N1501" t="s">
        <v>29</v>
      </c>
      <c r="O1501" t="s">
        <v>38</v>
      </c>
      <c r="P1501" t="s">
        <v>12</v>
      </c>
      <c r="Q1501" t="s">
        <v>27</v>
      </c>
      <c r="R1501" t="s">
        <v>28</v>
      </c>
      <c r="S1501">
        <v>1</v>
      </c>
      <c r="T1501">
        <v>0</v>
      </c>
    </row>
    <row r="1502" spans="1:20" x14ac:dyDescent="0.25">
      <c r="A1502">
        <v>28142</v>
      </c>
      <c r="B1502" s="1">
        <v>37153</v>
      </c>
      <c r="C1502" s="1">
        <v>37773</v>
      </c>
      <c r="D1502" t="s">
        <v>27</v>
      </c>
      <c r="E1502" t="s">
        <v>28</v>
      </c>
      <c r="F1502" s="10">
        <v>9959</v>
      </c>
      <c r="G1502" s="10">
        <v>9542.86</v>
      </c>
      <c r="H1502">
        <v>3.222</v>
      </c>
      <c r="I1502" s="11">
        <v>3.12</v>
      </c>
      <c r="K1502" s="9">
        <f t="shared" si="69"/>
        <v>31072.080000000002</v>
      </c>
      <c r="L1502" s="12">
        <f t="shared" si="70"/>
        <v>-1015.8179999999987</v>
      </c>
      <c r="M1502" s="12">
        <f t="shared" si="71"/>
        <v>-973.37171999999885</v>
      </c>
      <c r="N1502" t="s">
        <v>29</v>
      </c>
      <c r="O1502" t="s">
        <v>38</v>
      </c>
      <c r="P1502" t="s">
        <v>12</v>
      </c>
      <c r="Q1502" t="s">
        <v>27</v>
      </c>
      <c r="R1502" t="s">
        <v>28</v>
      </c>
      <c r="S1502">
        <v>1</v>
      </c>
      <c r="T1502">
        <v>0</v>
      </c>
    </row>
    <row r="1503" spans="1:20" x14ac:dyDescent="0.25">
      <c r="A1503">
        <v>28303</v>
      </c>
      <c r="B1503" s="1">
        <v>37158</v>
      </c>
      <c r="C1503" s="1">
        <v>37773</v>
      </c>
      <c r="D1503" t="s">
        <v>27</v>
      </c>
      <c r="E1503" t="s">
        <v>28</v>
      </c>
      <c r="F1503" s="10">
        <v>2519</v>
      </c>
      <c r="G1503" s="10">
        <v>2413.7399999999998</v>
      </c>
      <c r="H1503">
        <v>2.9820000000000002</v>
      </c>
      <c r="I1503" s="11">
        <v>3.12</v>
      </c>
      <c r="K1503" s="9">
        <f t="shared" si="69"/>
        <v>7859.2800000000007</v>
      </c>
      <c r="L1503" s="12">
        <f t="shared" si="70"/>
        <v>347.62199999999973</v>
      </c>
      <c r="M1503" s="12">
        <f t="shared" si="71"/>
        <v>333.09611999999976</v>
      </c>
      <c r="N1503" t="s">
        <v>29</v>
      </c>
      <c r="O1503" t="s">
        <v>38</v>
      </c>
      <c r="P1503" t="s">
        <v>12</v>
      </c>
      <c r="Q1503" t="s">
        <v>27</v>
      </c>
      <c r="R1503" t="s">
        <v>28</v>
      </c>
      <c r="S1503">
        <v>1</v>
      </c>
      <c r="T1503">
        <v>0</v>
      </c>
    </row>
    <row r="1504" spans="1:20" x14ac:dyDescent="0.25">
      <c r="A1504">
        <v>20890</v>
      </c>
      <c r="B1504" s="1">
        <v>36836</v>
      </c>
      <c r="C1504" s="1">
        <v>37803</v>
      </c>
      <c r="D1504" t="s">
        <v>42</v>
      </c>
      <c r="E1504" t="s">
        <v>28</v>
      </c>
      <c r="F1504" s="10">
        <v>7</v>
      </c>
      <c r="G1504" s="10">
        <v>6.68</v>
      </c>
      <c r="H1504">
        <v>-2.5000000000000001E-2</v>
      </c>
      <c r="I1504" s="11">
        <v>-0.01</v>
      </c>
      <c r="K1504" s="9">
        <f t="shared" si="69"/>
        <v>-7.0000000000000007E-2</v>
      </c>
      <c r="L1504" s="12">
        <f t="shared" si="70"/>
        <v>0.10500000000000001</v>
      </c>
      <c r="M1504" s="12">
        <f t="shared" si="71"/>
        <v>0.1002</v>
      </c>
      <c r="N1504" t="s">
        <v>37</v>
      </c>
      <c r="O1504" t="s">
        <v>38</v>
      </c>
      <c r="P1504" t="s">
        <v>27</v>
      </c>
      <c r="Q1504" t="s">
        <v>43</v>
      </c>
      <c r="R1504" t="s">
        <v>28</v>
      </c>
      <c r="S1504">
        <v>1</v>
      </c>
      <c r="T1504">
        <v>0</v>
      </c>
    </row>
    <row r="1505" spans="1:20" x14ac:dyDescent="0.25">
      <c r="A1505">
        <v>27284</v>
      </c>
      <c r="B1505" s="1">
        <v>37123</v>
      </c>
      <c r="C1505" s="1">
        <v>37803</v>
      </c>
      <c r="D1505" t="s">
        <v>42</v>
      </c>
      <c r="E1505" t="s">
        <v>28</v>
      </c>
      <c r="F1505" s="10">
        <v>67659</v>
      </c>
      <c r="G1505" s="10">
        <v>64598.2</v>
      </c>
      <c r="H1505">
        <v>-1.2500000000000001E-2</v>
      </c>
      <c r="I1505" s="11">
        <v>-0.01</v>
      </c>
      <c r="K1505" s="9">
        <f t="shared" si="69"/>
        <v>-676.59</v>
      </c>
      <c r="L1505" s="12">
        <f t="shared" si="70"/>
        <v>169.14750000000004</v>
      </c>
      <c r="M1505" s="12">
        <f t="shared" si="71"/>
        <v>161.49550000000002</v>
      </c>
      <c r="N1505" t="s">
        <v>37</v>
      </c>
      <c r="O1505" t="s">
        <v>38</v>
      </c>
      <c r="P1505" t="s">
        <v>27</v>
      </c>
      <c r="Q1505" t="s">
        <v>43</v>
      </c>
      <c r="R1505" t="s">
        <v>28</v>
      </c>
      <c r="S1505">
        <v>1</v>
      </c>
      <c r="T1505">
        <v>0</v>
      </c>
    </row>
    <row r="1506" spans="1:20" x14ac:dyDescent="0.25">
      <c r="A1506">
        <v>9941</v>
      </c>
      <c r="B1506" s="1">
        <v>36714</v>
      </c>
      <c r="C1506" s="1">
        <v>37803</v>
      </c>
      <c r="D1506" t="s">
        <v>44</v>
      </c>
      <c r="E1506" t="s">
        <v>28</v>
      </c>
      <c r="F1506" s="10">
        <v>-3968</v>
      </c>
      <c r="G1506" s="10">
        <v>-3788.49</v>
      </c>
      <c r="H1506">
        <v>-0.04</v>
      </c>
      <c r="I1506" s="11">
        <v>-0.05</v>
      </c>
      <c r="K1506" s="9">
        <f t="shared" si="69"/>
        <v>198.4</v>
      </c>
      <c r="L1506" s="12">
        <f t="shared" si="70"/>
        <v>39.680000000000007</v>
      </c>
      <c r="M1506" s="12">
        <f t="shared" si="71"/>
        <v>37.884900000000002</v>
      </c>
      <c r="N1506" t="s">
        <v>37</v>
      </c>
      <c r="O1506" t="s">
        <v>38</v>
      </c>
      <c r="P1506" t="s">
        <v>27</v>
      </c>
      <c r="Q1506" t="s">
        <v>45</v>
      </c>
      <c r="R1506" t="s">
        <v>28</v>
      </c>
      <c r="S1506">
        <v>0</v>
      </c>
      <c r="T1506">
        <v>0</v>
      </c>
    </row>
    <row r="1507" spans="1:20" x14ac:dyDescent="0.25">
      <c r="A1507">
        <v>9952</v>
      </c>
      <c r="B1507" s="1">
        <v>36714</v>
      </c>
      <c r="C1507" s="1">
        <v>37803</v>
      </c>
      <c r="D1507" t="s">
        <v>46</v>
      </c>
      <c r="E1507" t="s">
        <v>28</v>
      </c>
      <c r="F1507" s="10">
        <v>3596</v>
      </c>
      <c r="G1507" s="10">
        <v>3433.32</v>
      </c>
      <c r="H1507">
        <v>0.42</v>
      </c>
      <c r="I1507" s="11">
        <v>0.35</v>
      </c>
      <c r="K1507" s="9">
        <f t="shared" si="69"/>
        <v>1258.5999999999999</v>
      </c>
      <c r="L1507" s="12">
        <f t="shared" si="70"/>
        <v>-251.72000000000003</v>
      </c>
      <c r="M1507" s="12">
        <f t="shared" si="71"/>
        <v>-240.33240000000004</v>
      </c>
      <c r="N1507" t="s">
        <v>37</v>
      </c>
      <c r="O1507" t="s">
        <v>38</v>
      </c>
      <c r="P1507" t="s">
        <v>27</v>
      </c>
      <c r="Q1507" t="s">
        <v>47</v>
      </c>
      <c r="R1507" t="s">
        <v>28</v>
      </c>
      <c r="S1507">
        <v>1</v>
      </c>
      <c r="T1507">
        <v>0</v>
      </c>
    </row>
    <row r="1508" spans="1:20" x14ac:dyDescent="0.25">
      <c r="A1508">
        <v>27285</v>
      </c>
      <c r="B1508" s="1">
        <v>37123</v>
      </c>
      <c r="C1508" s="1">
        <v>37803</v>
      </c>
      <c r="D1508" t="s">
        <v>48</v>
      </c>
      <c r="E1508" t="s">
        <v>28</v>
      </c>
      <c r="F1508" s="10">
        <v>17652</v>
      </c>
      <c r="G1508" s="10">
        <v>16853.45</v>
      </c>
      <c r="H1508">
        <v>7.2499999999999995E-2</v>
      </c>
      <c r="I1508" s="11">
        <v>7.0000000000000007E-2</v>
      </c>
      <c r="K1508" s="9">
        <f t="shared" si="69"/>
        <v>1235.6400000000001</v>
      </c>
      <c r="L1508" s="12">
        <f t="shared" si="70"/>
        <v>-44.129999999999797</v>
      </c>
      <c r="M1508" s="12">
        <f t="shared" si="71"/>
        <v>-42.133624999999803</v>
      </c>
      <c r="N1508" t="s">
        <v>37</v>
      </c>
      <c r="O1508" t="s">
        <v>38</v>
      </c>
      <c r="P1508" t="s">
        <v>27</v>
      </c>
      <c r="Q1508" t="s">
        <v>49</v>
      </c>
      <c r="R1508" t="s">
        <v>28</v>
      </c>
      <c r="S1508">
        <v>1</v>
      </c>
      <c r="T1508">
        <v>0</v>
      </c>
    </row>
    <row r="1509" spans="1:20" x14ac:dyDescent="0.25">
      <c r="A1509">
        <v>23803</v>
      </c>
      <c r="B1509" s="1">
        <v>36969</v>
      </c>
      <c r="C1509" s="1">
        <v>37803</v>
      </c>
      <c r="D1509" t="s">
        <v>27</v>
      </c>
      <c r="E1509" t="s">
        <v>28</v>
      </c>
      <c r="F1509" s="10">
        <v>-8982</v>
      </c>
      <c r="G1509" s="10">
        <v>-8575.67</v>
      </c>
      <c r="H1509">
        <v>4.3574999999999999</v>
      </c>
      <c r="I1509" s="11">
        <v>3.1349999999999998</v>
      </c>
      <c r="K1509" s="9">
        <f t="shared" si="69"/>
        <v>-28158.57</v>
      </c>
      <c r="L1509" s="12">
        <f t="shared" si="70"/>
        <v>10980.495000000001</v>
      </c>
      <c r="M1509" s="12">
        <f t="shared" si="71"/>
        <v>10483.756575000001</v>
      </c>
      <c r="N1509" t="s">
        <v>29</v>
      </c>
      <c r="O1509" t="s">
        <v>38</v>
      </c>
      <c r="P1509" t="s">
        <v>12</v>
      </c>
      <c r="Q1509" t="s">
        <v>27</v>
      </c>
      <c r="R1509" t="s">
        <v>28</v>
      </c>
      <c r="S1509">
        <v>0</v>
      </c>
      <c r="T1509">
        <v>0</v>
      </c>
    </row>
    <row r="1510" spans="1:20" x14ac:dyDescent="0.25">
      <c r="A1510">
        <v>23886</v>
      </c>
      <c r="B1510" s="1">
        <v>36979</v>
      </c>
      <c r="C1510" s="1">
        <v>37803</v>
      </c>
      <c r="D1510" t="s">
        <v>27</v>
      </c>
      <c r="E1510" t="s">
        <v>28</v>
      </c>
      <c r="F1510" s="10">
        <v>-100000</v>
      </c>
      <c r="G1510" s="10">
        <v>-95476.14</v>
      </c>
      <c r="H1510">
        <v>4.2350000000000003</v>
      </c>
      <c r="I1510" s="11">
        <v>3.1349999999999998</v>
      </c>
      <c r="K1510" s="9">
        <f t="shared" si="69"/>
        <v>-313500</v>
      </c>
      <c r="L1510" s="12">
        <f t="shared" si="70"/>
        <v>110000.00000000006</v>
      </c>
      <c r="M1510" s="12">
        <f t="shared" si="71"/>
        <v>105023.75400000004</v>
      </c>
      <c r="N1510" t="s">
        <v>29</v>
      </c>
      <c r="O1510" t="s">
        <v>38</v>
      </c>
      <c r="P1510" t="s">
        <v>12</v>
      </c>
      <c r="Q1510" t="s">
        <v>27</v>
      </c>
      <c r="R1510" t="s">
        <v>28</v>
      </c>
      <c r="S1510">
        <v>0</v>
      </c>
      <c r="T1510">
        <v>0</v>
      </c>
    </row>
    <row r="1511" spans="1:20" x14ac:dyDescent="0.25">
      <c r="A1511">
        <v>24215</v>
      </c>
      <c r="B1511" s="1">
        <v>36999</v>
      </c>
      <c r="C1511" s="1">
        <v>37803</v>
      </c>
      <c r="D1511" t="s">
        <v>27</v>
      </c>
      <c r="E1511" t="s">
        <v>28</v>
      </c>
      <c r="F1511" s="10">
        <v>-12783</v>
      </c>
      <c r="G1511" s="10">
        <v>-12204.71</v>
      </c>
      <c r="H1511">
        <v>4.0789999999999997</v>
      </c>
      <c r="I1511" s="11">
        <v>3.1349999999999998</v>
      </c>
      <c r="K1511" s="9">
        <f t="shared" si="69"/>
        <v>-40074.704999999994</v>
      </c>
      <c r="L1511" s="12">
        <f t="shared" si="70"/>
        <v>12067.152</v>
      </c>
      <c r="M1511" s="12">
        <f t="shared" si="71"/>
        <v>11521.246239999999</v>
      </c>
      <c r="N1511" t="s">
        <v>29</v>
      </c>
      <c r="O1511" t="s">
        <v>38</v>
      </c>
      <c r="P1511" t="s">
        <v>12</v>
      </c>
      <c r="Q1511" t="s">
        <v>27</v>
      </c>
      <c r="R1511" t="s">
        <v>28</v>
      </c>
      <c r="S1511">
        <v>0</v>
      </c>
      <c r="T1511">
        <v>0</v>
      </c>
    </row>
    <row r="1512" spans="1:20" x14ac:dyDescent="0.25">
      <c r="A1512">
        <v>24456</v>
      </c>
      <c r="B1512" s="1">
        <v>37007</v>
      </c>
      <c r="C1512" s="1">
        <v>37803</v>
      </c>
      <c r="D1512" t="s">
        <v>27</v>
      </c>
      <c r="E1512" t="s">
        <v>28</v>
      </c>
      <c r="F1512" s="10">
        <v>-92</v>
      </c>
      <c r="G1512" s="10">
        <v>-87.84</v>
      </c>
      <c r="H1512">
        <v>4.2569999999999997</v>
      </c>
      <c r="I1512" s="11">
        <v>3.1349999999999998</v>
      </c>
      <c r="K1512" s="9">
        <f t="shared" si="69"/>
        <v>-288.41999999999996</v>
      </c>
      <c r="L1512" s="12">
        <f t="shared" si="70"/>
        <v>103.22399999999999</v>
      </c>
      <c r="M1512" s="12">
        <f t="shared" si="71"/>
        <v>98.556479999999993</v>
      </c>
      <c r="N1512" t="s">
        <v>29</v>
      </c>
      <c r="O1512" t="s">
        <v>38</v>
      </c>
      <c r="P1512" t="s">
        <v>12</v>
      </c>
      <c r="Q1512" t="s">
        <v>27</v>
      </c>
      <c r="R1512" t="s">
        <v>28</v>
      </c>
      <c r="S1512">
        <v>0</v>
      </c>
      <c r="T1512">
        <v>0</v>
      </c>
    </row>
    <row r="1513" spans="1:20" x14ac:dyDescent="0.25">
      <c r="A1513">
        <v>28125</v>
      </c>
      <c r="B1513" s="1">
        <v>37153</v>
      </c>
      <c r="C1513" s="1">
        <v>37803</v>
      </c>
      <c r="D1513" t="s">
        <v>27</v>
      </c>
      <c r="E1513" t="s">
        <v>28</v>
      </c>
      <c r="F1513" s="10">
        <v>-39576</v>
      </c>
      <c r="G1513" s="10">
        <v>-37785.64</v>
      </c>
      <c r="H1513">
        <v>3.62</v>
      </c>
      <c r="I1513" s="11">
        <v>3.1349999999999998</v>
      </c>
      <c r="K1513" s="9">
        <f t="shared" si="69"/>
        <v>-124070.76</v>
      </c>
      <c r="L1513" s="12">
        <f t="shared" si="70"/>
        <v>19194.360000000011</v>
      </c>
      <c r="M1513" s="12">
        <f t="shared" si="71"/>
        <v>18326.035400000012</v>
      </c>
      <c r="N1513" t="s">
        <v>29</v>
      </c>
      <c r="O1513" t="s">
        <v>38</v>
      </c>
      <c r="P1513" t="s">
        <v>12</v>
      </c>
      <c r="Q1513" t="s">
        <v>27</v>
      </c>
      <c r="R1513" t="s">
        <v>28</v>
      </c>
      <c r="S1513">
        <v>0</v>
      </c>
      <c r="T1513">
        <v>0</v>
      </c>
    </row>
    <row r="1514" spans="1:20" x14ac:dyDescent="0.25">
      <c r="A1514">
        <v>28304</v>
      </c>
      <c r="B1514" s="1">
        <v>37158</v>
      </c>
      <c r="C1514" s="1">
        <v>37803</v>
      </c>
      <c r="D1514" t="s">
        <v>27</v>
      </c>
      <c r="E1514" t="s">
        <v>28</v>
      </c>
      <c r="F1514" s="10">
        <v>-5012</v>
      </c>
      <c r="G1514" s="10">
        <v>-4785.26</v>
      </c>
      <c r="H1514">
        <v>3.0019999999999998</v>
      </c>
      <c r="I1514" s="11">
        <v>3.1349999999999998</v>
      </c>
      <c r="K1514" s="9">
        <f t="shared" si="69"/>
        <v>-15712.619999999999</v>
      </c>
      <c r="L1514" s="12">
        <f t="shared" si="70"/>
        <v>-666.596</v>
      </c>
      <c r="M1514" s="12">
        <f t="shared" si="71"/>
        <v>-636.43958000000009</v>
      </c>
      <c r="N1514" t="s">
        <v>29</v>
      </c>
      <c r="O1514" t="s">
        <v>38</v>
      </c>
      <c r="P1514" t="s">
        <v>12</v>
      </c>
      <c r="Q1514" t="s">
        <v>27</v>
      </c>
      <c r="R1514" t="s">
        <v>28</v>
      </c>
      <c r="S1514">
        <v>0</v>
      </c>
      <c r="T1514">
        <v>0</v>
      </c>
    </row>
    <row r="1515" spans="1:20" x14ac:dyDescent="0.25">
      <c r="A1515">
        <v>9918</v>
      </c>
      <c r="B1515" s="1">
        <v>36714</v>
      </c>
      <c r="C1515" s="1">
        <v>37803</v>
      </c>
      <c r="D1515" t="s">
        <v>27</v>
      </c>
      <c r="E1515" t="s">
        <v>28</v>
      </c>
      <c r="F1515" s="10">
        <v>7</v>
      </c>
      <c r="G1515" s="10">
        <v>6.68</v>
      </c>
      <c r="H1515">
        <v>2.4213</v>
      </c>
      <c r="I1515" s="11">
        <v>3.15</v>
      </c>
      <c r="K1515" s="9">
        <f t="shared" si="69"/>
        <v>22.05</v>
      </c>
      <c r="L1515" s="12">
        <f t="shared" si="70"/>
        <v>5.1008999999999993</v>
      </c>
      <c r="M1515" s="12">
        <f t="shared" si="71"/>
        <v>4.8677159999999988</v>
      </c>
      <c r="N1515" t="s">
        <v>29</v>
      </c>
      <c r="O1515" t="s">
        <v>38</v>
      </c>
      <c r="P1515" t="s">
        <v>12</v>
      </c>
      <c r="Q1515" t="s">
        <v>27</v>
      </c>
      <c r="R1515" t="s">
        <v>28</v>
      </c>
      <c r="S1515">
        <v>1</v>
      </c>
      <c r="T1515">
        <v>0</v>
      </c>
    </row>
    <row r="1516" spans="1:20" x14ac:dyDescent="0.25">
      <c r="A1516">
        <v>22575</v>
      </c>
      <c r="B1516" s="1">
        <v>36938</v>
      </c>
      <c r="C1516" s="1">
        <v>37803</v>
      </c>
      <c r="D1516" t="s">
        <v>27</v>
      </c>
      <c r="E1516" t="s">
        <v>28</v>
      </c>
      <c r="F1516" s="10">
        <v>10000</v>
      </c>
      <c r="G1516" s="10">
        <v>9547.61</v>
      </c>
      <c r="H1516">
        <v>4.4749999999999996</v>
      </c>
      <c r="I1516" s="11">
        <v>3.15</v>
      </c>
      <c r="K1516" s="9">
        <f t="shared" si="69"/>
        <v>31500</v>
      </c>
      <c r="L1516" s="12">
        <f t="shared" si="70"/>
        <v>-13249.999999999998</v>
      </c>
      <c r="M1516" s="12">
        <f t="shared" si="71"/>
        <v>-12650.583249999998</v>
      </c>
      <c r="N1516" t="s">
        <v>29</v>
      </c>
      <c r="O1516" t="s">
        <v>38</v>
      </c>
      <c r="P1516" t="s">
        <v>12</v>
      </c>
      <c r="Q1516" t="s">
        <v>27</v>
      </c>
      <c r="R1516" t="s">
        <v>28</v>
      </c>
      <c r="S1516">
        <v>1</v>
      </c>
      <c r="T1516">
        <v>0</v>
      </c>
    </row>
    <row r="1517" spans="1:20" x14ac:dyDescent="0.25">
      <c r="A1517">
        <v>23914</v>
      </c>
      <c r="B1517" s="1">
        <v>36980</v>
      </c>
      <c r="C1517" s="1">
        <v>37803</v>
      </c>
      <c r="D1517" t="s">
        <v>27</v>
      </c>
      <c r="E1517" t="s">
        <v>28</v>
      </c>
      <c r="F1517" s="10">
        <v>2478</v>
      </c>
      <c r="G1517" s="10">
        <v>2365.9</v>
      </c>
      <c r="H1517">
        <v>4.2850000000000001</v>
      </c>
      <c r="I1517" s="11">
        <v>3.15</v>
      </c>
      <c r="K1517" s="9">
        <f t="shared" si="69"/>
        <v>7805.7</v>
      </c>
      <c r="L1517" s="12">
        <f t="shared" si="70"/>
        <v>-2812.5300000000007</v>
      </c>
      <c r="M1517" s="12">
        <f t="shared" si="71"/>
        <v>-2685.2965000000008</v>
      </c>
      <c r="N1517" t="s">
        <v>29</v>
      </c>
      <c r="O1517" t="s">
        <v>38</v>
      </c>
      <c r="P1517" t="s">
        <v>12</v>
      </c>
      <c r="Q1517" t="s">
        <v>27</v>
      </c>
      <c r="R1517" t="s">
        <v>28</v>
      </c>
      <c r="S1517">
        <v>1</v>
      </c>
      <c r="T1517">
        <v>0</v>
      </c>
    </row>
    <row r="1518" spans="1:20" x14ac:dyDescent="0.25">
      <c r="A1518">
        <v>24224</v>
      </c>
      <c r="B1518" s="1">
        <v>36999</v>
      </c>
      <c r="C1518" s="1">
        <v>37803</v>
      </c>
      <c r="D1518" t="s">
        <v>27</v>
      </c>
      <c r="E1518" t="s">
        <v>28</v>
      </c>
      <c r="F1518" s="10">
        <v>12076</v>
      </c>
      <c r="G1518" s="10">
        <v>11529.7</v>
      </c>
      <c r="H1518">
        <v>4.1449999999999996</v>
      </c>
      <c r="I1518" s="11">
        <v>3.15</v>
      </c>
      <c r="K1518" s="9">
        <f t="shared" si="69"/>
        <v>38039.4</v>
      </c>
      <c r="L1518" s="12">
        <f t="shared" si="70"/>
        <v>-12015.619999999995</v>
      </c>
      <c r="M1518" s="12">
        <f t="shared" si="71"/>
        <v>-11472.051499999996</v>
      </c>
      <c r="N1518" t="s">
        <v>29</v>
      </c>
      <c r="O1518" t="s">
        <v>38</v>
      </c>
      <c r="P1518" t="s">
        <v>12</v>
      </c>
      <c r="Q1518" t="s">
        <v>27</v>
      </c>
      <c r="R1518" t="s">
        <v>28</v>
      </c>
      <c r="S1518">
        <v>1</v>
      </c>
      <c r="T1518">
        <v>0</v>
      </c>
    </row>
    <row r="1519" spans="1:20" x14ac:dyDescent="0.25">
      <c r="A1519">
        <v>24455</v>
      </c>
      <c r="B1519" s="1">
        <v>37007</v>
      </c>
      <c r="C1519" s="1">
        <v>37803</v>
      </c>
      <c r="D1519" t="s">
        <v>27</v>
      </c>
      <c r="E1519" t="s">
        <v>28</v>
      </c>
      <c r="F1519" s="10">
        <v>6758</v>
      </c>
      <c r="G1519" s="10">
        <v>6452.28</v>
      </c>
      <c r="H1519">
        <v>4.2569999999999997</v>
      </c>
      <c r="I1519" s="11">
        <v>3.15</v>
      </c>
      <c r="K1519" s="9">
        <f t="shared" si="69"/>
        <v>21287.7</v>
      </c>
      <c r="L1519" s="12">
        <f t="shared" si="70"/>
        <v>-7481.1059999999979</v>
      </c>
      <c r="M1519" s="12">
        <f t="shared" si="71"/>
        <v>-7142.6739599999983</v>
      </c>
      <c r="N1519" t="s">
        <v>29</v>
      </c>
      <c r="O1519" t="s">
        <v>38</v>
      </c>
      <c r="P1519" t="s">
        <v>12</v>
      </c>
      <c r="Q1519" t="s">
        <v>27</v>
      </c>
      <c r="R1519" t="s">
        <v>28</v>
      </c>
      <c r="S1519">
        <v>1</v>
      </c>
      <c r="T1519">
        <v>0</v>
      </c>
    </row>
    <row r="1520" spans="1:20" x14ac:dyDescent="0.25">
      <c r="A1520">
        <v>24533</v>
      </c>
      <c r="B1520" s="1">
        <v>37018</v>
      </c>
      <c r="C1520" s="1">
        <v>37803</v>
      </c>
      <c r="D1520" t="s">
        <v>27</v>
      </c>
      <c r="E1520" t="s">
        <v>28</v>
      </c>
      <c r="F1520" s="10">
        <v>100000</v>
      </c>
      <c r="G1520" s="10">
        <v>95476.14</v>
      </c>
      <c r="H1520">
        <v>4.32</v>
      </c>
      <c r="I1520" s="11">
        <v>3.15</v>
      </c>
      <c r="K1520" s="9">
        <f t="shared" si="69"/>
        <v>315000</v>
      </c>
      <c r="L1520" s="12">
        <f t="shared" si="70"/>
        <v>-117000.00000000004</v>
      </c>
      <c r="M1520" s="12">
        <f t="shared" si="71"/>
        <v>-111707.08380000004</v>
      </c>
      <c r="N1520" t="s">
        <v>29</v>
      </c>
      <c r="O1520" t="s">
        <v>38</v>
      </c>
      <c r="P1520" t="s">
        <v>12</v>
      </c>
      <c r="Q1520" t="s">
        <v>27</v>
      </c>
      <c r="R1520" t="s">
        <v>28</v>
      </c>
      <c r="S1520">
        <v>1</v>
      </c>
      <c r="T1520">
        <v>0</v>
      </c>
    </row>
    <row r="1521" spans="1:20" x14ac:dyDescent="0.25">
      <c r="A1521">
        <v>24748</v>
      </c>
      <c r="B1521" s="1">
        <v>37028</v>
      </c>
      <c r="C1521" s="1">
        <v>37803</v>
      </c>
      <c r="D1521" t="s">
        <v>27</v>
      </c>
      <c r="E1521" t="s">
        <v>28</v>
      </c>
      <c r="F1521" s="10">
        <v>14952</v>
      </c>
      <c r="G1521" s="10">
        <v>14275.59</v>
      </c>
      <c r="H1521">
        <v>4.0250000000000004</v>
      </c>
      <c r="I1521" s="11">
        <v>3.15</v>
      </c>
      <c r="K1521" s="9">
        <f t="shared" si="69"/>
        <v>47098.799999999996</v>
      </c>
      <c r="L1521" s="12">
        <f t="shared" si="70"/>
        <v>-13083.000000000007</v>
      </c>
      <c r="M1521" s="12">
        <f t="shared" si="71"/>
        <v>-12491.141250000006</v>
      </c>
      <c r="N1521" t="s">
        <v>29</v>
      </c>
      <c r="O1521" t="s">
        <v>38</v>
      </c>
      <c r="P1521" t="s">
        <v>12</v>
      </c>
      <c r="Q1521" t="s">
        <v>27</v>
      </c>
      <c r="R1521" t="s">
        <v>28</v>
      </c>
      <c r="S1521">
        <v>1</v>
      </c>
      <c r="T1521">
        <v>0</v>
      </c>
    </row>
    <row r="1522" spans="1:20" x14ac:dyDescent="0.25">
      <c r="A1522">
        <v>24830</v>
      </c>
      <c r="B1522" s="1">
        <v>37034</v>
      </c>
      <c r="C1522" s="1">
        <v>37803</v>
      </c>
      <c r="D1522" t="s">
        <v>27</v>
      </c>
      <c r="E1522" t="s">
        <v>28</v>
      </c>
      <c r="F1522" s="10">
        <v>1200000</v>
      </c>
      <c r="G1522" s="10">
        <v>1145713.67</v>
      </c>
      <c r="H1522">
        <v>4.05</v>
      </c>
      <c r="I1522" s="11">
        <v>3.15</v>
      </c>
      <c r="K1522" s="9">
        <f t="shared" si="69"/>
        <v>3780000</v>
      </c>
      <c r="L1522" s="12">
        <f t="shared" si="70"/>
        <v>-1080000</v>
      </c>
      <c r="M1522" s="12">
        <f t="shared" si="71"/>
        <v>-1031142.3029999998</v>
      </c>
      <c r="N1522" t="s">
        <v>29</v>
      </c>
      <c r="O1522" t="s">
        <v>38</v>
      </c>
      <c r="P1522" t="s">
        <v>12</v>
      </c>
      <c r="Q1522" t="s">
        <v>27</v>
      </c>
      <c r="R1522" t="s">
        <v>28</v>
      </c>
      <c r="S1522">
        <v>1</v>
      </c>
      <c r="T1522">
        <v>0</v>
      </c>
    </row>
    <row r="1523" spans="1:20" x14ac:dyDescent="0.25">
      <c r="A1523">
        <v>24869</v>
      </c>
      <c r="B1523" s="1">
        <v>37035</v>
      </c>
      <c r="C1523" s="1">
        <v>37803</v>
      </c>
      <c r="D1523" t="s">
        <v>27</v>
      </c>
      <c r="E1523" t="s">
        <v>28</v>
      </c>
      <c r="F1523" s="10">
        <v>4779</v>
      </c>
      <c r="G1523" s="10">
        <v>4562.8</v>
      </c>
      <c r="H1523">
        <v>4.1188000000000002</v>
      </c>
      <c r="I1523" s="11">
        <v>3.15</v>
      </c>
      <c r="K1523" s="9">
        <f t="shared" si="69"/>
        <v>15053.85</v>
      </c>
      <c r="L1523" s="12">
        <f t="shared" si="70"/>
        <v>-4629.8952000000018</v>
      </c>
      <c r="M1523" s="12">
        <f t="shared" si="71"/>
        <v>-4420.4406400000016</v>
      </c>
      <c r="N1523" t="s">
        <v>29</v>
      </c>
      <c r="O1523" t="s">
        <v>38</v>
      </c>
      <c r="P1523" t="s">
        <v>12</v>
      </c>
      <c r="Q1523" t="s">
        <v>27</v>
      </c>
      <c r="R1523" t="s">
        <v>28</v>
      </c>
      <c r="S1523">
        <v>1</v>
      </c>
      <c r="T1523">
        <v>0</v>
      </c>
    </row>
    <row r="1524" spans="1:20" x14ac:dyDescent="0.25">
      <c r="A1524">
        <v>24870</v>
      </c>
      <c r="B1524" s="1">
        <v>37035</v>
      </c>
      <c r="C1524" s="1">
        <v>37803</v>
      </c>
      <c r="D1524" t="s">
        <v>27</v>
      </c>
      <c r="E1524" t="s">
        <v>28</v>
      </c>
      <c r="F1524" s="10">
        <v>4000</v>
      </c>
      <c r="G1524" s="10">
        <v>3819.05</v>
      </c>
      <c r="H1524">
        <v>4.1188000000000002</v>
      </c>
      <c r="I1524" s="11">
        <v>3.15</v>
      </c>
      <c r="K1524" s="9">
        <f t="shared" si="69"/>
        <v>12600</v>
      </c>
      <c r="L1524" s="12">
        <f t="shared" si="70"/>
        <v>-3875.2000000000012</v>
      </c>
      <c r="M1524" s="12">
        <f t="shared" si="71"/>
        <v>-3699.8956400000015</v>
      </c>
      <c r="N1524" t="s">
        <v>29</v>
      </c>
      <c r="O1524" t="s">
        <v>38</v>
      </c>
      <c r="P1524" t="s">
        <v>12</v>
      </c>
      <c r="Q1524" t="s">
        <v>27</v>
      </c>
      <c r="R1524" t="s">
        <v>28</v>
      </c>
      <c r="S1524">
        <v>1</v>
      </c>
      <c r="T1524">
        <v>0</v>
      </c>
    </row>
    <row r="1525" spans="1:20" x14ac:dyDescent="0.25">
      <c r="A1525">
        <v>25038</v>
      </c>
      <c r="B1525" s="1">
        <v>37046</v>
      </c>
      <c r="C1525" s="1">
        <v>37803</v>
      </c>
      <c r="D1525" t="s">
        <v>27</v>
      </c>
      <c r="E1525" t="s">
        <v>28</v>
      </c>
      <c r="F1525" s="10">
        <v>4651</v>
      </c>
      <c r="G1525" s="10">
        <v>4440.6000000000004</v>
      </c>
      <c r="H1525">
        <v>3.899</v>
      </c>
      <c r="I1525" s="11">
        <v>3.15</v>
      </c>
      <c r="K1525" s="9">
        <f t="shared" si="69"/>
        <v>14650.65</v>
      </c>
      <c r="L1525" s="12">
        <f t="shared" si="70"/>
        <v>-3483.5990000000006</v>
      </c>
      <c r="M1525" s="12">
        <f t="shared" si="71"/>
        <v>-3326.0094000000008</v>
      </c>
      <c r="N1525" t="s">
        <v>29</v>
      </c>
      <c r="O1525" t="s">
        <v>38</v>
      </c>
      <c r="P1525" t="s">
        <v>12</v>
      </c>
      <c r="Q1525" t="s">
        <v>27</v>
      </c>
      <c r="R1525" t="s">
        <v>28</v>
      </c>
      <c r="S1525">
        <v>1</v>
      </c>
      <c r="T1525">
        <v>0</v>
      </c>
    </row>
    <row r="1526" spans="1:20" x14ac:dyDescent="0.25">
      <c r="A1526">
        <v>25059</v>
      </c>
      <c r="B1526" s="1">
        <v>37048</v>
      </c>
      <c r="C1526" s="1">
        <v>37803</v>
      </c>
      <c r="D1526" t="s">
        <v>27</v>
      </c>
      <c r="E1526" t="s">
        <v>28</v>
      </c>
      <c r="F1526" s="10">
        <v>3515</v>
      </c>
      <c r="G1526" s="10">
        <v>3355.99</v>
      </c>
      <c r="H1526">
        <v>3.9940000000000002</v>
      </c>
      <c r="I1526" s="11">
        <v>3.15</v>
      </c>
      <c r="K1526" s="9">
        <f t="shared" si="69"/>
        <v>11072.25</v>
      </c>
      <c r="L1526" s="12">
        <f t="shared" si="70"/>
        <v>-2966.6600000000012</v>
      </c>
      <c r="M1526" s="12">
        <f t="shared" si="71"/>
        <v>-2832.4555600000008</v>
      </c>
      <c r="N1526" t="s">
        <v>29</v>
      </c>
      <c r="O1526" t="s">
        <v>38</v>
      </c>
      <c r="P1526" t="s">
        <v>12</v>
      </c>
      <c r="Q1526" t="s">
        <v>27</v>
      </c>
      <c r="R1526" t="s">
        <v>28</v>
      </c>
      <c r="S1526">
        <v>1</v>
      </c>
      <c r="T1526">
        <v>0</v>
      </c>
    </row>
    <row r="1527" spans="1:20" x14ac:dyDescent="0.25">
      <c r="A1527">
        <v>25068</v>
      </c>
      <c r="B1527" s="1">
        <v>37048</v>
      </c>
      <c r="C1527" s="1">
        <v>37803</v>
      </c>
      <c r="D1527" t="s">
        <v>27</v>
      </c>
      <c r="E1527" t="s">
        <v>28</v>
      </c>
      <c r="F1527" s="10">
        <v>11167</v>
      </c>
      <c r="G1527" s="10">
        <v>10661.82</v>
      </c>
      <c r="H1527">
        <v>4.0549999999999997</v>
      </c>
      <c r="I1527" s="11">
        <v>3.15</v>
      </c>
      <c r="K1527" s="9">
        <f t="shared" si="69"/>
        <v>35176.049999999996</v>
      </c>
      <c r="L1527" s="12">
        <f t="shared" si="70"/>
        <v>-10106.134999999998</v>
      </c>
      <c r="M1527" s="12">
        <f t="shared" si="71"/>
        <v>-9648.9470999999976</v>
      </c>
      <c r="N1527" t="s">
        <v>29</v>
      </c>
      <c r="O1527" t="s">
        <v>38</v>
      </c>
      <c r="P1527" t="s">
        <v>12</v>
      </c>
      <c r="Q1527" t="s">
        <v>27</v>
      </c>
      <c r="R1527" t="s">
        <v>28</v>
      </c>
      <c r="S1527">
        <v>1</v>
      </c>
      <c r="T1527">
        <v>0</v>
      </c>
    </row>
    <row r="1528" spans="1:20" x14ac:dyDescent="0.25">
      <c r="A1528">
        <v>25071</v>
      </c>
      <c r="B1528" s="1">
        <v>37048</v>
      </c>
      <c r="C1528" s="1">
        <v>37803</v>
      </c>
      <c r="D1528" t="s">
        <v>27</v>
      </c>
      <c r="E1528" t="s">
        <v>28</v>
      </c>
      <c r="F1528" s="10">
        <v>2700</v>
      </c>
      <c r="G1528" s="10">
        <v>2577.86</v>
      </c>
      <c r="H1528">
        <v>4.2300000000000004</v>
      </c>
      <c r="I1528" s="11">
        <v>3.15</v>
      </c>
      <c r="K1528" s="9">
        <f t="shared" si="69"/>
        <v>8505</v>
      </c>
      <c r="L1528" s="12">
        <f t="shared" si="70"/>
        <v>-2916.0000000000014</v>
      </c>
      <c r="M1528" s="12">
        <f t="shared" si="71"/>
        <v>-2784.0888000000014</v>
      </c>
      <c r="N1528" t="s">
        <v>29</v>
      </c>
      <c r="O1528" t="s">
        <v>38</v>
      </c>
      <c r="P1528" t="s">
        <v>12</v>
      </c>
      <c r="Q1528" t="s">
        <v>27</v>
      </c>
      <c r="R1528" t="s">
        <v>28</v>
      </c>
      <c r="S1528">
        <v>1</v>
      </c>
      <c r="T1528">
        <v>0</v>
      </c>
    </row>
    <row r="1529" spans="1:20" x14ac:dyDescent="0.25">
      <c r="A1529">
        <v>25181</v>
      </c>
      <c r="B1529" s="1">
        <v>37055</v>
      </c>
      <c r="C1529" s="1">
        <v>37803</v>
      </c>
      <c r="D1529" t="s">
        <v>27</v>
      </c>
      <c r="E1529" t="s">
        <v>28</v>
      </c>
      <c r="F1529" s="10">
        <v>7632</v>
      </c>
      <c r="G1529" s="10">
        <v>7286.74</v>
      </c>
      <c r="H1529">
        <v>3.964</v>
      </c>
      <c r="I1529" s="11">
        <v>3.15</v>
      </c>
      <c r="K1529" s="9">
        <f t="shared" si="69"/>
        <v>24040.799999999999</v>
      </c>
      <c r="L1529" s="12">
        <f t="shared" si="70"/>
        <v>-6212.4480000000003</v>
      </c>
      <c r="M1529" s="12">
        <f t="shared" si="71"/>
        <v>-5931.4063599999999</v>
      </c>
      <c r="N1529" t="s">
        <v>29</v>
      </c>
      <c r="O1529" t="s">
        <v>38</v>
      </c>
      <c r="P1529" t="s">
        <v>12</v>
      </c>
      <c r="Q1529" t="s">
        <v>27</v>
      </c>
      <c r="R1529" t="s">
        <v>28</v>
      </c>
      <c r="S1529">
        <v>1</v>
      </c>
      <c r="T1529">
        <v>0</v>
      </c>
    </row>
    <row r="1530" spans="1:20" x14ac:dyDescent="0.25">
      <c r="A1530">
        <v>25182</v>
      </c>
      <c r="B1530" s="1">
        <v>37055</v>
      </c>
      <c r="C1530" s="1">
        <v>37803</v>
      </c>
      <c r="D1530" t="s">
        <v>27</v>
      </c>
      <c r="E1530" t="s">
        <v>28</v>
      </c>
      <c r="F1530" s="10">
        <v>13743</v>
      </c>
      <c r="G1530" s="10">
        <v>13121.29</v>
      </c>
      <c r="H1530">
        <v>3.964</v>
      </c>
      <c r="I1530" s="11">
        <v>3.15</v>
      </c>
      <c r="K1530" s="9">
        <f t="shared" si="69"/>
        <v>43290.45</v>
      </c>
      <c r="L1530" s="12">
        <f t="shared" si="70"/>
        <v>-11186.802000000001</v>
      </c>
      <c r="M1530" s="12">
        <f t="shared" si="71"/>
        <v>-10680.730060000002</v>
      </c>
      <c r="N1530" t="s">
        <v>29</v>
      </c>
      <c r="O1530" t="s">
        <v>38</v>
      </c>
      <c r="P1530" t="s">
        <v>12</v>
      </c>
      <c r="Q1530" t="s">
        <v>27</v>
      </c>
      <c r="R1530" t="s">
        <v>28</v>
      </c>
      <c r="S1530">
        <v>1</v>
      </c>
      <c r="T1530">
        <v>0</v>
      </c>
    </row>
    <row r="1531" spans="1:20" x14ac:dyDescent="0.25">
      <c r="A1531">
        <v>26646</v>
      </c>
      <c r="B1531" s="1">
        <v>37081</v>
      </c>
      <c r="C1531" s="1">
        <v>37803</v>
      </c>
      <c r="D1531" t="s">
        <v>27</v>
      </c>
      <c r="E1531" t="s">
        <v>28</v>
      </c>
      <c r="F1531" s="10">
        <v>30178</v>
      </c>
      <c r="G1531" s="10">
        <v>28812.79</v>
      </c>
      <c r="H1531">
        <v>3.7389999999999999</v>
      </c>
      <c r="I1531" s="11">
        <v>3.15</v>
      </c>
      <c r="K1531" s="9">
        <f t="shared" si="69"/>
        <v>95060.7</v>
      </c>
      <c r="L1531" s="12">
        <f t="shared" si="70"/>
        <v>-17774.842000000001</v>
      </c>
      <c r="M1531" s="12">
        <f t="shared" si="71"/>
        <v>-16970.73331</v>
      </c>
      <c r="N1531" t="s">
        <v>29</v>
      </c>
      <c r="O1531" t="s">
        <v>38</v>
      </c>
      <c r="P1531" t="s">
        <v>12</v>
      </c>
      <c r="Q1531" t="s">
        <v>27</v>
      </c>
      <c r="R1531" t="s">
        <v>28</v>
      </c>
      <c r="S1531">
        <v>1</v>
      </c>
      <c r="T1531">
        <v>0</v>
      </c>
    </row>
    <row r="1532" spans="1:20" x14ac:dyDescent="0.25">
      <c r="A1532">
        <v>26851</v>
      </c>
      <c r="B1532" s="1">
        <v>37099</v>
      </c>
      <c r="C1532" s="1">
        <v>37803</v>
      </c>
      <c r="D1532" t="s">
        <v>27</v>
      </c>
      <c r="E1532" t="s">
        <v>28</v>
      </c>
      <c r="F1532" s="10">
        <v>30077</v>
      </c>
      <c r="G1532" s="10">
        <v>28716.36</v>
      </c>
      <c r="H1532">
        <v>3.5169999999999999</v>
      </c>
      <c r="I1532" s="11">
        <v>3.15</v>
      </c>
      <c r="K1532" s="9">
        <f t="shared" si="69"/>
        <v>94742.55</v>
      </c>
      <c r="L1532" s="12">
        <f t="shared" si="70"/>
        <v>-11038.259</v>
      </c>
      <c r="M1532" s="12">
        <f t="shared" si="71"/>
        <v>-10538.904119999999</v>
      </c>
      <c r="N1532" t="s">
        <v>29</v>
      </c>
      <c r="O1532" t="s">
        <v>38</v>
      </c>
      <c r="P1532" t="s">
        <v>12</v>
      </c>
      <c r="Q1532" t="s">
        <v>27</v>
      </c>
      <c r="R1532" t="s">
        <v>28</v>
      </c>
      <c r="S1532">
        <v>1</v>
      </c>
      <c r="T1532">
        <v>0</v>
      </c>
    </row>
    <row r="1533" spans="1:20" x14ac:dyDescent="0.25">
      <c r="A1533">
        <v>27044</v>
      </c>
      <c r="B1533" s="1">
        <v>37109</v>
      </c>
      <c r="C1533" s="1">
        <v>37803</v>
      </c>
      <c r="D1533" t="s">
        <v>27</v>
      </c>
      <c r="E1533" t="s">
        <v>28</v>
      </c>
      <c r="F1533" s="10">
        <v>23044</v>
      </c>
      <c r="G1533" s="10">
        <v>22001.52</v>
      </c>
      <c r="H1533">
        <v>3.5670000000000002</v>
      </c>
      <c r="I1533" s="11">
        <v>3.15</v>
      </c>
      <c r="K1533" s="9">
        <f t="shared" si="69"/>
        <v>72588.599999999991</v>
      </c>
      <c r="L1533" s="12">
        <f t="shared" si="70"/>
        <v>-9609.3480000000054</v>
      </c>
      <c r="M1533" s="12">
        <f t="shared" si="71"/>
        <v>-9174.6338400000059</v>
      </c>
      <c r="N1533" t="s">
        <v>29</v>
      </c>
      <c r="O1533" t="s">
        <v>38</v>
      </c>
      <c r="P1533" t="s">
        <v>12</v>
      </c>
      <c r="Q1533" t="s">
        <v>27</v>
      </c>
      <c r="R1533" t="s">
        <v>28</v>
      </c>
      <c r="S1533">
        <v>1</v>
      </c>
      <c r="T1533">
        <v>0</v>
      </c>
    </row>
    <row r="1534" spans="1:20" x14ac:dyDescent="0.25">
      <c r="A1534">
        <v>28058</v>
      </c>
      <c r="B1534" s="1">
        <v>37144</v>
      </c>
      <c r="C1534" s="1">
        <v>37803</v>
      </c>
      <c r="D1534" t="s">
        <v>27</v>
      </c>
      <c r="E1534" t="s">
        <v>28</v>
      </c>
      <c r="F1534" s="10">
        <v>12385</v>
      </c>
      <c r="G1534" s="10">
        <v>11824.72</v>
      </c>
      <c r="H1534">
        <v>3.7631000000000001</v>
      </c>
      <c r="I1534" s="11">
        <v>3.15</v>
      </c>
      <c r="K1534" s="9">
        <f t="shared" si="69"/>
        <v>39012.75</v>
      </c>
      <c r="L1534" s="12">
        <f t="shared" si="70"/>
        <v>-7593.2435000000023</v>
      </c>
      <c r="M1534" s="12">
        <f t="shared" si="71"/>
        <v>-7249.7358320000021</v>
      </c>
      <c r="N1534" t="s">
        <v>29</v>
      </c>
      <c r="O1534" t="s">
        <v>38</v>
      </c>
      <c r="P1534" t="s">
        <v>12</v>
      </c>
      <c r="Q1534" t="s">
        <v>27</v>
      </c>
      <c r="R1534" t="s">
        <v>28</v>
      </c>
      <c r="S1534">
        <v>1</v>
      </c>
      <c r="T1534">
        <v>0</v>
      </c>
    </row>
    <row r="1535" spans="1:20" x14ac:dyDescent="0.25">
      <c r="A1535">
        <v>28096</v>
      </c>
      <c r="B1535" s="1">
        <v>37152</v>
      </c>
      <c r="C1535" s="1">
        <v>37803</v>
      </c>
      <c r="D1535" t="s">
        <v>27</v>
      </c>
      <c r="E1535" t="s">
        <v>28</v>
      </c>
      <c r="F1535" s="10">
        <v>700</v>
      </c>
      <c r="G1535" s="10">
        <v>668.33</v>
      </c>
      <c r="H1535">
        <v>3.62</v>
      </c>
      <c r="I1535" s="11">
        <v>3.15</v>
      </c>
      <c r="K1535" s="9">
        <f t="shared" si="69"/>
        <v>2205</v>
      </c>
      <c r="L1535" s="12">
        <f t="shared" si="70"/>
        <v>-329.00000000000011</v>
      </c>
      <c r="M1535" s="12">
        <f t="shared" si="71"/>
        <v>-314.11510000000015</v>
      </c>
      <c r="N1535" t="s">
        <v>29</v>
      </c>
      <c r="O1535" t="s">
        <v>38</v>
      </c>
      <c r="P1535" t="s">
        <v>12</v>
      </c>
      <c r="Q1535" t="s">
        <v>27</v>
      </c>
      <c r="R1535" t="s">
        <v>28</v>
      </c>
      <c r="S1535">
        <v>1</v>
      </c>
      <c r="T1535">
        <v>0</v>
      </c>
    </row>
    <row r="1536" spans="1:20" x14ac:dyDescent="0.25">
      <c r="A1536">
        <v>28097</v>
      </c>
      <c r="B1536" s="1">
        <v>37152</v>
      </c>
      <c r="C1536" s="1">
        <v>37803</v>
      </c>
      <c r="D1536" t="s">
        <v>27</v>
      </c>
      <c r="E1536" t="s">
        <v>28</v>
      </c>
      <c r="F1536" s="10">
        <v>18094</v>
      </c>
      <c r="G1536" s="10">
        <v>17275.45</v>
      </c>
      <c r="H1536">
        <v>3.62</v>
      </c>
      <c r="I1536" s="11">
        <v>3.15</v>
      </c>
      <c r="K1536" s="9">
        <f t="shared" si="69"/>
        <v>56996.1</v>
      </c>
      <c r="L1536" s="12">
        <f t="shared" si="70"/>
        <v>-8504.1800000000039</v>
      </c>
      <c r="M1536" s="12">
        <f t="shared" si="71"/>
        <v>-8119.461500000004</v>
      </c>
      <c r="N1536" t="s">
        <v>29</v>
      </c>
      <c r="O1536" t="s">
        <v>38</v>
      </c>
      <c r="P1536" t="s">
        <v>12</v>
      </c>
      <c r="Q1536" t="s">
        <v>27</v>
      </c>
      <c r="R1536" t="s">
        <v>28</v>
      </c>
      <c r="S1536">
        <v>1</v>
      </c>
      <c r="T1536">
        <v>0</v>
      </c>
    </row>
    <row r="1537" spans="1:20" x14ac:dyDescent="0.25">
      <c r="A1537">
        <v>28112</v>
      </c>
      <c r="B1537" s="1">
        <v>37152</v>
      </c>
      <c r="C1537" s="1">
        <v>37803</v>
      </c>
      <c r="D1537" t="s">
        <v>27</v>
      </c>
      <c r="E1537" t="s">
        <v>28</v>
      </c>
      <c r="F1537" s="10">
        <v>30530</v>
      </c>
      <c r="G1537" s="10">
        <v>29148.87</v>
      </c>
      <c r="H1537">
        <v>3.7130000000000001</v>
      </c>
      <c r="I1537" s="11">
        <v>3.15</v>
      </c>
      <c r="K1537" s="9">
        <f t="shared" si="69"/>
        <v>96169.5</v>
      </c>
      <c r="L1537" s="12">
        <f t="shared" si="70"/>
        <v>-17188.390000000007</v>
      </c>
      <c r="M1537" s="12">
        <f t="shared" si="71"/>
        <v>-16410.813810000003</v>
      </c>
      <c r="N1537" t="s">
        <v>29</v>
      </c>
      <c r="O1537" t="s">
        <v>38</v>
      </c>
      <c r="P1537" t="s">
        <v>12</v>
      </c>
      <c r="Q1537" t="s">
        <v>27</v>
      </c>
      <c r="R1537" t="s">
        <v>28</v>
      </c>
      <c r="S1537">
        <v>1</v>
      </c>
      <c r="T1537">
        <v>0</v>
      </c>
    </row>
    <row r="1538" spans="1:20" x14ac:dyDescent="0.25">
      <c r="A1538">
        <v>28134</v>
      </c>
      <c r="B1538" s="1">
        <v>37153</v>
      </c>
      <c r="C1538" s="1">
        <v>37803</v>
      </c>
      <c r="D1538" t="s">
        <v>27</v>
      </c>
      <c r="E1538" t="s">
        <v>28</v>
      </c>
      <c r="F1538" s="10">
        <v>16763</v>
      </c>
      <c r="G1538" s="10">
        <v>16004.67</v>
      </c>
      <c r="H1538">
        <v>3.6120000000000001</v>
      </c>
      <c r="I1538" s="11">
        <v>3.15</v>
      </c>
      <c r="K1538" s="9">
        <f t="shared" ref="K1538:K1601" si="72">F1538*I1538</f>
        <v>52803.45</v>
      </c>
      <c r="L1538" s="12">
        <f t="shared" ref="L1538:L1601" si="73">(+I1538-H1538)*F1538</f>
        <v>-7744.506000000003</v>
      </c>
      <c r="M1538" s="12">
        <f t="shared" ref="M1538:M1601" si="74">(+I1538-H1538)*G1538</f>
        <v>-7394.1575400000029</v>
      </c>
      <c r="N1538" t="s">
        <v>29</v>
      </c>
      <c r="O1538" t="s">
        <v>38</v>
      </c>
      <c r="P1538" t="s">
        <v>12</v>
      </c>
      <c r="Q1538" t="s">
        <v>27</v>
      </c>
      <c r="R1538" t="s">
        <v>28</v>
      </c>
      <c r="S1538">
        <v>1</v>
      </c>
      <c r="T1538">
        <v>0</v>
      </c>
    </row>
    <row r="1539" spans="1:20" x14ac:dyDescent="0.25">
      <c r="A1539">
        <v>28136</v>
      </c>
      <c r="B1539" s="1">
        <v>37153</v>
      </c>
      <c r="C1539" s="1">
        <v>37803</v>
      </c>
      <c r="D1539" t="s">
        <v>27</v>
      </c>
      <c r="E1539" t="s">
        <v>28</v>
      </c>
      <c r="F1539" s="10">
        <v>22170</v>
      </c>
      <c r="G1539" s="10">
        <v>21167.06</v>
      </c>
      <c r="H1539">
        <v>3.25</v>
      </c>
      <c r="I1539" s="11">
        <v>3.15</v>
      </c>
      <c r="K1539" s="9">
        <f t="shared" si="72"/>
        <v>69835.5</v>
      </c>
      <c r="L1539" s="12">
        <f t="shared" si="73"/>
        <v>-2217.0000000000018</v>
      </c>
      <c r="M1539" s="12">
        <f t="shared" si="74"/>
        <v>-2116.7060000000019</v>
      </c>
      <c r="N1539" t="s">
        <v>29</v>
      </c>
      <c r="O1539" t="s">
        <v>38</v>
      </c>
      <c r="P1539" t="s">
        <v>12</v>
      </c>
      <c r="Q1539" t="s">
        <v>27</v>
      </c>
      <c r="R1539" t="s">
        <v>28</v>
      </c>
      <c r="S1539">
        <v>1</v>
      </c>
      <c r="T1539">
        <v>0</v>
      </c>
    </row>
    <row r="1540" spans="1:20" x14ac:dyDescent="0.25">
      <c r="A1540">
        <v>28139</v>
      </c>
      <c r="B1540" s="1">
        <v>37153</v>
      </c>
      <c r="C1540" s="1">
        <v>37803</v>
      </c>
      <c r="D1540" t="s">
        <v>27</v>
      </c>
      <c r="E1540" t="s">
        <v>28</v>
      </c>
      <c r="F1540" s="10">
        <v>34549</v>
      </c>
      <c r="G1540" s="10">
        <v>32986.050000000003</v>
      </c>
      <c r="H1540">
        <v>3.25</v>
      </c>
      <c r="I1540" s="11">
        <v>3.15</v>
      </c>
      <c r="K1540" s="9">
        <f t="shared" si="72"/>
        <v>108829.34999999999</v>
      </c>
      <c r="L1540" s="12">
        <f t="shared" si="73"/>
        <v>-3454.9000000000033</v>
      </c>
      <c r="M1540" s="12">
        <f t="shared" si="74"/>
        <v>-3298.6050000000032</v>
      </c>
      <c r="N1540" t="s">
        <v>29</v>
      </c>
      <c r="O1540" t="s">
        <v>38</v>
      </c>
      <c r="P1540" t="s">
        <v>12</v>
      </c>
      <c r="Q1540" t="s">
        <v>27</v>
      </c>
      <c r="R1540" t="s">
        <v>28</v>
      </c>
      <c r="S1540">
        <v>1</v>
      </c>
      <c r="T1540">
        <v>0</v>
      </c>
    </row>
    <row r="1541" spans="1:20" x14ac:dyDescent="0.25">
      <c r="A1541">
        <v>28140</v>
      </c>
      <c r="B1541" s="1">
        <v>37153</v>
      </c>
      <c r="C1541" s="1">
        <v>37803</v>
      </c>
      <c r="D1541" t="s">
        <v>27</v>
      </c>
      <c r="E1541" t="s">
        <v>28</v>
      </c>
      <c r="F1541" s="10">
        <v>13844</v>
      </c>
      <c r="G1541" s="10">
        <v>13217.72</v>
      </c>
      <c r="H1541">
        <v>3.25</v>
      </c>
      <c r="I1541" s="11">
        <v>3.15</v>
      </c>
      <c r="K1541" s="9">
        <f t="shared" si="72"/>
        <v>43608.6</v>
      </c>
      <c r="L1541" s="12">
        <f t="shared" si="73"/>
        <v>-1384.4000000000012</v>
      </c>
      <c r="M1541" s="12">
        <f t="shared" si="74"/>
        <v>-1321.7720000000011</v>
      </c>
      <c r="N1541" t="s">
        <v>29</v>
      </c>
      <c r="O1541" t="s">
        <v>38</v>
      </c>
      <c r="P1541" t="s">
        <v>12</v>
      </c>
      <c r="Q1541" t="s">
        <v>27</v>
      </c>
      <c r="R1541" t="s">
        <v>28</v>
      </c>
      <c r="S1541">
        <v>1</v>
      </c>
      <c r="T1541">
        <v>0</v>
      </c>
    </row>
    <row r="1542" spans="1:20" x14ac:dyDescent="0.25">
      <c r="A1542">
        <v>28142</v>
      </c>
      <c r="B1542" s="1">
        <v>37153</v>
      </c>
      <c r="C1542" s="1">
        <v>37803</v>
      </c>
      <c r="D1542" t="s">
        <v>27</v>
      </c>
      <c r="E1542" t="s">
        <v>28</v>
      </c>
      <c r="F1542" s="10">
        <v>10922</v>
      </c>
      <c r="G1542" s="10">
        <v>10427.9</v>
      </c>
      <c r="H1542">
        <v>3.25</v>
      </c>
      <c r="I1542" s="11">
        <v>3.15</v>
      </c>
      <c r="K1542" s="9">
        <f t="shared" si="72"/>
        <v>34404.299999999996</v>
      </c>
      <c r="L1542" s="12">
        <f t="shared" si="73"/>
        <v>-1092.200000000001</v>
      </c>
      <c r="M1542" s="12">
        <f t="shared" si="74"/>
        <v>-1042.7900000000009</v>
      </c>
      <c r="N1542" t="s">
        <v>29</v>
      </c>
      <c r="O1542" t="s">
        <v>38</v>
      </c>
      <c r="P1542" t="s">
        <v>12</v>
      </c>
      <c r="Q1542" t="s">
        <v>27</v>
      </c>
      <c r="R1542" t="s">
        <v>28</v>
      </c>
      <c r="S1542">
        <v>1</v>
      </c>
      <c r="T1542">
        <v>0</v>
      </c>
    </row>
    <row r="1543" spans="1:20" x14ac:dyDescent="0.25">
      <c r="A1543">
        <v>28303</v>
      </c>
      <c r="B1543" s="1">
        <v>37158</v>
      </c>
      <c r="C1543" s="1">
        <v>37803</v>
      </c>
      <c r="D1543" t="s">
        <v>27</v>
      </c>
      <c r="E1543" t="s">
        <v>28</v>
      </c>
      <c r="F1543" s="10">
        <v>776</v>
      </c>
      <c r="G1543" s="10">
        <v>740.89</v>
      </c>
      <c r="H1543">
        <v>3.0019999999999998</v>
      </c>
      <c r="I1543" s="11">
        <v>3.15</v>
      </c>
      <c r="K1543" s="9">
        <f t="shared" si="72"/>
        <v>2444.4</v>
      </c>
      <c r="L1543" s="12">
        <f t="shared" si="73"/>
        <v>114.8480000000001</v>
      </c>
      <c r="M1543" s="12">
        <f t="shared" si="74"/>
        <v>109.6517200000001</v>
      </c>
      <c r="N1543" t="s">
        <v>29</v>
      </c>
      <c r="O1543" t="s">
        <v>38</v>
      </c>
      <c r="P1543" t="s">
        <v>12</v>
      </c>
      <c r="Q1543" t="s">
        <v>27</v>
      </c>
      <c r="R1543" t="s">
        <v>28</v>
      </c>
      <c r="S1543">
        <v>1</v>
      </c>
      <c r="T1543">
        <v>0</v>
      </c>
    </row>
    <row r="1544" spans="1:20" x14ac:dyDescent="0.25">
      <c r="A1544">
        <v>20890</v>
      </c>
      <c r="B1544" s="1">
        <v>36836</v>
      </c>
      <c r="C1544" s="1">
        <v>37834</v>
      </c>
      <c r="D1544" t="s">
        <v>42</v>
      </c>
      <c r="E1544" t="s">
        <v>28</v>
      </c>
      <c r="F1544" s="10">
        <v>5</v>
      </c>
      <c r="G1544" s="10">
        <v>4.76</v>
      </c>
      <c r="H1544">
        <v>-2.5000000000000001E-2</v>
      </c>
      <c r="I1544" s="11">
        <v>-0.01</v>
      </c>
      <c r="K1544" s="9">
        <f t="shared" si="72"/>
        <v>-0.05</v>
      </c>
      <c r="L1544" s="12">
        <f t="shared" si="73"/>
        <v>7.5000000000000011E-2</v>
      </c>
      <c r="M1544" s="12">
        <f t="shared" si="74"/>
        <v>7.1400000000000005E-2</v>
      </c>
      <c r="N1544" t="s">
        <v>37</v>
      </c>
      <c r="O1544" t="s">
        <v>38</v>
      </c>
      <c r="P1544" t="s">
        <v>27</v>
      </c>
      <c r="Q1544" t="s">
        <v>43</v>
      </c>
      <c r="R1544" t="s">
        <v>28</v>
      </c>
      <c r="S1544">
        <v>1</v>
      </c>
      <c r="T1544">
        <v>0</v>
      </c>
    </row>
    <row r="1545" spans="1:20" x14ac:dyDescent="0.25">
      <c r="A1545">
        <v>27284</v>
      </c>
      <c r="B1545" s="1">
        <v>37123</v>
      </c>
      <c r="C1545" s="1">
        <v>37834</v>
      </c>
      <c r="D1545" t="s">
        <v>42</v>
      </c>
      <c r="E1545" t="s">
        <v>28</v>
      </c>
      <c r="F1545" s="10">
        <v>53838</v>
      </c>
      <c r="G1545" s="10">
        <v>51205.35</v>
      </c>
      <c r="H1545">
        <v>-1.2500000000000001E-2</v>
      </c>
      <c r="I1545" s="11">
        <v>-0.01</v>
      </c>
      <c r="K1545" s="9">
        <f t="shared" si="72"/>
        <v>-538.38</v>
      </c>
      <c r="L1545" s="12">
        <f t="shared" si="73"/>
        <v>134.59500000000003</v>
      </c>
      <c r="M1545" s="12">
        <f t="shared" si="74"/>
        <v>128.01337500000002</v>
      </c>
      <c r="N1545" t="s">
        <v>37</v>
      </c>
      <c r="O1545" t="s">
        <v>38</v>
      </c>
      <c r="P1545" t="s">
        <v>27</v>
      </c>
      <c r="Q1545" t="s">
        <v>43</v>
      </c>
      <c r="R1545" t="s">
        <v>28</v>
      </c>
      <c r="S1545">
        <v>1</v>
      </c>
      <c r="T1545">
        <v>0</v>
      </c>
    </row>
    <row r="1546" spans="1:20" x14ac:dyDescent="0.25">
      <c r="A1546">
        <v>9941</v>
      </c>
      <c r="B1546" s="1">
        <v>36714</v>
      </c>
      <c r="C1546" s="1">
        <v>37834</v>
      </c>
      <c r="D1546" t="s">
        <v>44</v>
      </c>
      <c r="E1546" t="s">
        <v>28</v>
      </c>
      <c r="F1546" s="10">
        <v>-3968</v>
      </c>
      <c r="G1546" s="10">
        <v>-3773.97</v>
      </c>
      <c r="H1546">
        <v>-0.04</v>
      </c>
      <c r="I1546" s="11">
        <v>-0.05</v>
      </c>
      <c r="K1546" s="9">
        <f t="shared" si="72"/>
        <v>198.4</v>
      </c>
      <c r="L1546" s="12">
        <f t="shared" si="73"/>
        <v>39.680000000000007</v>
      </c>
      <c r="M1546" s="12">
        <f t="shared" si="74"/>
        <v>37.739700000000006</v>
      </c>
      <c r="N1546" t="s">
        <v>37</v>
      </c>
      <c r="O1546" t="s">
        <v>38</v>
      </c>
      <c r="P1546" t="s">
        <v>27</v>
      </c>
      <c r="Q1546" t="s">
        <v>45</v>
      </c>
      <c r="R1546" t="s">
        <v>28</v>
      </c>
      <c r="S1546">
        <v>0</v>
      </c>
      <c r="T1546">
        <v>0</v>
      </c>
    </row>
    <row r="1547" spans="1:20" x14ac:dyDescent="0.25">
      <c r="A1547">
        <v>9952</v>
      </c>
      <c r="B1547" s="1">
        <v>36714</v>
      </c>
      <c r="C1547" s="1">
        <v>37834</v>
      </c>
      <c r="D1547" t="s">
        <v>46</v>
      </c>
      <c r="E1547" t="s">
        <v>28</v>
      </c>
      <c r="F1547" s="10">
        <v>3596</v>
      </c>
      <c r="G1547" s="10">
        <v>3420.16</v>
      </c>
      <c r="H1547">
        <v>0.42</v>
      </c>
      <c r="I1547" s="11">
        <v>0.35</v>
      </c>
      <c r="K1547" s="9">
        <f t="shared" si="72"/>
        <v>1258.5999999999999</v>
      </c>
      <c r="L1547" s="12">
        <f t="shared" si="73"/>
        <v>-251.72000000000003</v>
      </c>
      <c r="M1547" s="12">
        <f t="shared" si="74"/>
        <v>-239.41120000000001</v>
      </c>
      <c r="N1547" t="s">
        <v>37</v>
      </c>
      <c r="O1547" t="s">
        <v>38</v>
      </c>
      <c r="P1547" t="s">
        <v>27</v>
      </c>
      <c r="Q1547" t="s">
        <v>47</v>
      </c>
      <c r="R1547" t="s">
        <v>28</v>
      </c>
      <c r="S1547">
        <v>1</v>
      </c>
      <c r="T1547">
        <v>0</v>
      </c>
    </row>
    <row r="1548" spans="1:20" x14ac:dyDescent="0.25">
      <c r="A1548">
        <v>27285</v>
      </c>
      <c r="B1548" s="1">
        <v>37123</v>
      </c>
      <c r="C1548" s="1">
        <v>37834</v>
      </c>
      <c r="D1548" t="s">
        <v>48</v>
      </c>
      <c r="E1548" t="s">
        <v>28</v>
      </c>
      <c r="F1548" s="10">
        <v>14046</v>
      </c>
      <c r="G1548" s="10">
        <v>13359.16</v>
      </c>
      <c r="H1548">
        <v>7.2499999999999995E-2</v>
      </c>
      <c r="I1548" s="11">
        <v>7.0000000000000007E-2</v>
      </c>
      <c r="K1548" s="9">
        <f t="shared" si="72"/>
        <v>983.22000000000014</v>
      </c>
      <c r="L1548" s="12">
        <f t="shared" si="73"/>
        <v>-35.114999999999839</v>
      </c>
      <c r="M1548" s="12">
        <f t="shared" si="74"/>
        <v>-33.397899999999844</v>
      </c>
      <c r="N1548" t="s">
        <v>37</v>
      </c>
      <c r="O1548" t="s">
        <v>38</v>
      </c>
      <c r="P1548" t="s">
        <v>27</v>
      </c>
      <c r="Q1548" t="s">
        <v>49</v>
      </c>
      <c r="R1548" t="s">
        <v>28</v>
      </c>
      <c r="S1548">
        <v>1</v>
      </c>
      <c r="T1548">
        <v>0</v>
      </c>
    </row>
    <row r="1549" spans="1:20" x14ac:dyDescent="0.25">
      <c r="A1549">
        <v>23803</v>
      </c>
      <c r="B1549" s="1">
        <v>36969</v>
      </c>
      <c r="C1549" s="1">
        <v>37834</v>
      </c>
      <c r="D1549" t="s">
        <v>27</v>
      </c>
      <c r="E1549" t="s">
        <v>28</v>
      </c>
      <c r="F1549" s="10">
        <v>-8991</v>
      </c>
      <c r="G1549" s="10">
        <v>-8551.35</v>
      </c>
      <c r="H1549">
        <v>4.3949999999999996</v>
      </c>
      <c r="I1549" s="11">
        <v>3.1749999999999998</v>
      </c>
      <c r="K1549" s="9">
        <f t="shared" si="72"/>
        <v>-28546.424999999999</v>
      </c>
      <c r="L1549" s="12">
        <f t="shared" si="73"/>
        <v>10969.019999999999</v>
      </c>
      <c r="M1549" s="12">
        <f t="shared" si="74"/>
        <v>10432.646999999999</v>
      </c>
      <c r="N1549" t="s">
        <v>29</v>
      </c>
      <c r="O1549" t="s">
        <v>38</v>
      </c>
      <c r="P1549" t="s">
        <v>12</v>
      </c>
      <c r="Q1549" t="s">
        <v>27</v>
      </c>
      <c r="R1549" t="s">
        <v>28</v>
      </c>
      <c r="S1549">
        <v>0</v>
      </c>
      <c r="T1549">
        <v>0</v>
      </c>
    </row>
    <row r="1550" spans="1:20" x14ac:dyDescent="0.25">
      <c r="A1550">
        <v>23886</v>
      </c>
      <c r="B1550" s="1">
        <v>36979</v>
      </c>
      <c r="C1550" s="1">
        <v>37834</v>
      </c>
      <c r="D1550" t="s">
        <v>27</v>
      </c>
      <c r="E1550" t="s">
        <v>28</v>
      </c>
      <c r="F1550" s="10">
        <v>-100000</v>
      </c>
      <c r="G1550" s="10">
        <v>-95110.06</v>
      </c>
      <c r="H1550">
        <v>4.2350000000000003</v>
      </c>
      <c r="I1550" s="11">
        <v>3.1749999999999998</v>
      </c>
      <c r="K1550" s="9">
        <f t="shared" si="72"/>
        <v>-317500</v>
      </c>
      <c r="L1550" s="12">
        <f t="shared" si="73"/>
        <v>106000.00000000004</v>
      </c>
      <c r="M1550" s="12">
        <f t="shared" si="74"/>
        <v>100816.66360000004</v>
      </c>
      <c r="N1550" t="s">
        <v>29</v>
      </c>
      <c r="O1550" t="s">
        <v>38</v>
      </c>
      <c r="P1550" t="s">
        <v>12</v>
      </c>
      <c r="Q1550" t="s">
        <v>27</v>
      </c>
      <c r="R1550" t="s">
        <v>28</v>
      </c>
      <c r="S1550">
        <v>0</v>
      </c>
      <c r="T1550">
        <v>0</v>
      </c>
    </row>
    <row r="1551" spans="1:20" x14ac:dyDescent="0.25">
      <c r="A1551">
        <v>24215</v>
      </c>
      <c r="B1551" s="1">
        <v>36999</v>
      </c>
      <c r="C1551" s="1">
        <v>37834</v>
      </c>
      <c r="D1551" t="s">
        <v>27</v>
      </c>
      <c r="E1551" t="s">
        <v>28</v>
      </c>
      <c r="F1551" s="10">
        <v>-4464</v>
      </c>
      <c r="G1551" s="10">
        <v>-4245.71</v>
      </c>
      <c r="H1551">
        <v>4.1040000000000001</v>
      </c>
      <c r="I1551" s="11">
        <v>3.1749999999999998</v>
      </c>
      <c r="K1551" s="9">
        <f t="shared" si="72"/>
        <v>-14173.199999999999</v>
      </c>
      <c r="L1551" s="12">
        <f t="shared" si="73"/>
        <v>4147.0560000000014</v>
      </c>
      <c r="M1551" s="12">
        <f t="shared" si="74"/>
        <v>3944.2645900000011</v>
      </c>
      <c r="N1551" t="s">
        <v>29</v>
      </c>
      <c r="O1551" t="s">
        <v>38</v>
      </c>
      <c r="P1551" t="s">
        <v>12</v>
      </c>
      <c r="Q1551" t="s">
        <v>27</v>
      </c>
      <c r="R1551" t="s">
        <v>28</v>
      </c>
      <c r="S1551">
        <v>0</v>
      </c>
      <c r="T1551">
        <v>0</v>
      </c>
    </row>
    <row r="1552" spans="1:20" x14ac:dyDescent="0.25">
      <c r="A1552">
        <v>24456</v>
      </c>
      <c r="B1552" s="1">
        <v>37007</v>
      </c>
      <c r="C1552" s="1">
        <v>37834</v>
      </c>
      <c r="D1552" t="s">
        <v>27</v>
      </c>
      <c r="E1552" t="s">
        <v>28</v>
      </c>
      <c r="F1552" s="10">
        <v>-32</v>
      </c>
      <c r="G1552" s="10">
        <v>-30.44</v>
      </c>
      <c r="H1552">
        <v>4.282</v>
      </c>
      <c r="I1552" s="11">
        <v>3.1749999999999998</v>
      </c>
      <c r="K1552" s="9">
        <f t="shared" si="72"/>
        <v>-101.6</v>
      </c>
      <c r="L1552" s="12">
        <f t="shared" si="73"/>
        <v>35.424000000000007</v>
      </c>
      <c r="M1552" s="12">
        <f t="shared" si="74"/>
        <v>33.697080000000007</v>
      </c>
      <c r="N1552" t="s">
        <v>29</v>
      </c>
      <c r="O1552" t="s">
        <v>38</v>
      </c>
      <c r="P1552" t="s">
        <v>12</v>
      </c>
      <c r="Q1552" t="s">
        <v>27</v>
      </c>
      <c r="R1552" t="s">
        <v>28</v>
      </c>
      <c r="S1552">
        <v>0</v>
      </c>
      <c r="T1552">
        <v>0</v>
      </c>
    </row>
    <row r="1553" spans="1:20" x14ac:dyDescent="0.25">
      <c r="A1553">
        <v>28125</v>
      </c>
      <c r="B1553" s="1">
        <v>37153</v>
      </c>
      <c r="C1553" s="1">
        <v>37834</v>
      </c>
      <c r="D1553" t="s">
        <v>27</v>
      </c>
      <c r="E1553" t="s">
        <v>28</v>
      </c>
      <c r="F1553" s="10">
        <v>-35577</v>
      </c>
      <c r="G1553" s="10">
        <v>-33837.300000000003</v>
      </c>
      <c r="H1553">
        <v>3.62</v>
      </c>
      <c r="I1553" s="11">
        <v>3.1749999999999998</v>
      </c>
      <c r="K1553" s="9">
        <f t="shared" si="72"/>
        <v>-112956.97499999999</v>
      </c>
      <c r="L1553" s="12">
        <f t="shared" si="73"/>
        <v>15831.76500000001</v>
      </c>
      <c r="M1553" s="12">
        <f t="shared" si="74"/>
        <v>15057.598500000011</v>
      </c>
      <c r="N1553" t="s">
        <v>29</v>
      </c>
      <c r="O1553" t="s">
        <v>38</v>
      </c>
      <c r="P1553" t="s">
        <v>12</v>
      </c>
      <c r="Q1553" t="s">
        <v>27</v>
      </c>
      <c r="R1553" t="s">
        <v>28</v>
      </c>
      <c r="S1553">
        <v>0</v>
      </c>
      <c r="T1553">
        <v>0</v>
      </c>
    </row>
    <row r="1554" spans="1:20" x14ac:dyDescent="0.25">
      <c r="A1554">
        <v>28304</v>
      </c>
      <c r="B1554" s="1">
        <v>37158</v>
      </c>
      <c r="C1554" s="1">
        <v>37834</v>
      </c>
      <c r="D1554" t="s">
        <v>27</v>
      </c>
      <c r="E1554" t="s">
        <v>28</v>
      </c>
      <c r="F1554" s="10">
        <v>-5068</v>
      </c>
      <c r="G1554" s="10">
        <v>-4820.18</v>
      </c>
      <c r="H1554">
        <v>3.0219999999999998</v>
      </c>
      <c r="I1554" s="11">
        <v>3.1749999999999998</v>
      </c>
      <c r="K1554" s="9">
        <f t="shared" si="72"/>
        <v>-16090.9</v>
      </c>
      <c r="L1554" s="12">
        <f t="shared" si="73"/>
        <v>-775.40400000000011</v>
      </c>
      <c r="M1554" s="12">
        <f t="shared" si="74"/>
        <v>-737.48754000000019</v>
      </c>
      <c r="N1554" t="s">
        <v>29</v>
      </c>
      <c r="O1554" t="s">
        <v>38</v>
      </c>
      <c r="P1554" t="s">
        <v>12</v>
      </c>
      <c r="Q1554" t="s">
        <v>27</v>
      </c>
      <c r="R1554" t="s">
        <v>28</v>
      </c>
      <c r="S1554">
        <v>0</v>
      </c>
      <c r="T1554">
        <v>0</v>
      </c>
    </row>
    <row r="1555" spans="1:20" x14ac:dyDescent="0.25">
      <c r="A1555">
        <v>9918</v>
      </c>
      <c r="B1555" s="1">
        <v>36714</v>
      </c>
      <c r="C1555" s="1">
        <v>37834</v>
      </c>
      <c r="D1555" t="s">
        <v>27</v>
      </c>
      <c r="E1555" t="s">
        <v>28</v>
      </c>
      <c r="F1555" s="10">
        <v>5</v>
      </c>
      <c r="G1555" s="10">
        <v>4.76</v>
      </c>
      <c r="H1555">
        <v>2.4356</v>
      </c>
      <c r="I1555" s="11">
        <v>3.19</v>
      </c>
      <c r="K1555" s="9">
        <f t="shared" si="72"/>
        <v>15.95</v>
      </c>
      <c r="L1555" s="12">
        <f t="shared" si="73"/>
        <v>3.7719999999999998</v>
      </c>
      <c r="M1555" s="12">
        <f t="shared" si="74"/>
        <v>3.5909439999999995</v>
      </c>
      <c r="N1555" t="s">
        <v>29</v>
      </c>
      <c r="O1555" t="s">
        <v>38</v>
      </c>
      <c r="P1555" t="s">
        <v>12</v>
      </c>
      <c r="Q1555" t="s">
        <v>27</v>
      </c>
      <c r="R1555" t="s">
        <v>28</v>
      </c>
      <c r="S1555">
        <v>1</v>
      </c>
      <c r="T1555">
        <v>0</v>
      </c>
    </row>
    <row r="1556" spans="1:20" x14ac:dyDescent="0.25">
      <c r="A1556">
        <v>22575</v>
      </c>
      <c r="B1556" s="1">
        <v>36938</v>
      </c>
      <c r="C1556" s="1">
        <v>37834</v>
      </c>
      <c r="D1556" t="s">
        <v>27</v>
      </c>
      <c r="E1556" t="s">
        <v>28</v>
      </c>
      <c r="F1556" s="10">
        <v>10000</v>
      </c>
      <c r="G1556" s="10">
        <v>9511.01</v>
      </c>
      <c r="H1556">
        <v>4.4749999999999996</v>
      </c>
      <c r="I1556" s="11">
        <v>3.19</v>
      </c>
      <c r="K1556" s="9">
        <f t="shared" si="72"/>
        <v>31900</v>
      </c>
      <c r="L1556" s="12">
        <f t="shared" si="73"/>
        <v>-12849.999999999996</v>
      </c>
      <c r="M1556" s="12">
        <f t="shared" si="74"/>
        <v>-12221.647849999998</v>
      </c>
      <c r="N1556" t="s">
        <v>29</v>
      </c>
      <c r="O1556" t="s">
        <v>38</v>
      </c>
      <c r="P1556" t="s">
        <v>12</v>
      </c>
      <c r="Q1556" t="s">
        <v>27</v>
      </c>
      <c r="R1556" t="s">
        <v>28</v>
      </c>
      <c r="S1556">
        <v>1</v>
      </c>
      <c r="T1556">
        <v>0</v>
      </c>
    </row>
    <row r="1557" spans="1:20" x14ac:dyDescent="0.25">
      <c r="A1557">
        <v>23914</v>
      </c>
      <c r="B1557" s="1">
        <v>36980</v>
      </c>
      <c r="C1557" s="1">
        <v>37834</v>
      </c>
      <c r="D1557" t="s">
        <v>27</v>
      </c>
      <c r="E1557" t="s">
        <v>28</v>
      </c>
      <c r="F1557" s="10">
        <v>896</v>
      </c>
      <c r="G1557" s="10">
        <v>852.19</v>
      </c>
      <c r="H1557">
        <v>4.3230000000000004</v>
      </c>
      <c r="I1557" s="11">
        <v>3.19</v>
      </c>
      <c r="K1557" s="9">
        <f t="shared" si="72"/>
        <v>2858.24</v>
      </c>
      <c r="L1557" s="12">
        <f t="shared" si="73"/>
        <v>-1015.1680000000003</v>
      </c>
      <c r="M1557" s="12">
        <f t="shared" si="74"/>
        <v>-965.5312700000004</v>
      </c>
      <c r="N1557" t="s">
        <v>29</v>
      </c>
      <c r="O1557" t="s">
        <v>38</v>
      </c>
      <c r="P1557" t="s">
        <v>12</v>
      </c>
      <c r="Q1557" t="s">
        <v>27</v>
      </c>
      <c r="R1557" t="s">
        <v>28</v>
      </c>
      <c r="S1557">
        <v>1</v>
      </c>
      <c r="T1557">
        <v>0</v>
      </c>
    </row>
    <row r="1558" spans="1:20" x14ac:dyDescent="0.25">
      <c r="A1558">
        <v>24224</v>
      </c>
      <c r="B1558" s="1">
        <v>36999</v>
      </c>
      <c r="C1558" s="1">
        <v>37834</v>
      </c>
      <c r="D1558" t="s">
        <v>27</v>
      </c>
      <c r="E1558" t="s">
        <v>28</v>
      </c>
      <c r="F1558" s="10">
        <v>3718</v>
      </c>
      <c r="G1558" s="10">
        <v>3536.19</v>
      </c>
      <c r="H1558">
        <v>4.17</v>
      </c>
      <c r="I1558" s="11">
        <v>3.19</v>
      </c>
      <c r="K1558" s="9">
        <f t="shared" si="72"/>
        <v>11860.42</v>
      </c>
      <c r="L1558" s="12">
        <f t="shared" si="73"/>
        <v>-3643.64</v>
      </c>
      <c r="M1558" s="12">
        <f t="shared" si="74"/>
        <v>-3465.4661999999998</v>
      </c>
      <c r="N1558" t="s">
        <v>29</v>
      </c>
      <c r="O1558" t="s">
        <v>38</v>
      </c>
      <c r="P1558" t="s">
        <v>12</v>
      </c>
      <c r="Q1558" t="s">
        <v>27</v>
      </c>
      <c r="R1558" t="s">
        <v>28</v>
      </c>
      <c r="S1558">
        <v>1</v>
      </c>
      <c r="T1558">
        <v>0</v>
      </c>
    </row>
    <row r="1559" spans="1:20" x14ac:dyDescent="0.25">
      <c r="A1559">
        <v>24455</v>
      </c>
      <c r="B1559" s="1">
        <v>37007</v>
      </c>
      <c r="C1559" s="1">
        <v>37834</v>
      </c>
      <c r="D1559" t="s">
        <v>27</v>
      </c>
      <c r="E1559" t="s">
        <v>28</v>
      </c>
      <c r="F1559" s="10">
        <v>6346</v>
      </c>
      <c r="G1559" s="10">
        <v>6035.68</v>
      </c>
      <c r="H1559">
        <v>4.282</v>
      </c>
      <c r="I1559" s="11">
        <v>3.19</v>
      </c>
      <c r="K1559" s="9">
        <f t="shared" si="72"/>
        <v>20243.739999999998</v>
      </c>
      <c r="L1559" s="12">
        <f t="shared" si="73"/>
        <v>-6929.8320000000003</v>
      </c>
      <c r="M1559" s="12">
        <f t="shared" si="74"/>
        <v>-6590.9625600000008</v>
      </c>
      <c r="N1559" t="s">
        <v>29</v>
      </c>
      <c r="O1559" t="s">
        <v>38</v>
      </c>
      <c r="P1559" t="s">
        <v>12</v>
      </c>
      <c r="Q1559" t="s">
        <v>27</v>
      </c>
      <c r="R1559" t="s">
        <v>28</v>
      </c>
      <c r="S1559">
        <v>1</v>
      </c>
      <c r="T1559">
        <v>0</v>
      </c>
    </row>
    <row r="1560" spans="1:20" x14ac:dyDescent="0.25">
      <c r="A1560">
        <v>24533</v>
      </c>
      <c r="B1560" s="1">
        <v>37018</v>
      </c>
      <c r="C1560" s="1">
        <v>37834</v>
      </c>
      <c r="D1560" t="s">
        <v>27</v>
      </c>
      <c r="E1560" t="s">
        <v>28</v>
      </c>
      <c r="F1560" s="10">
        <v>100000</v>
      </c>
      <c r="G1560" s="10">
        <v>95110.06</v>
      </c>
      <c r="H1560">
        <v>4.32</v>
      </c>
      <c r="I1560" s="11">
        <v>3.19</v>
      </c>
      <c r="K1560" s="9">
        <f t="shared" si="72"/>
        <v>319000</v>
      </c>
      <c r="L1560" s="12">
        <f t="shared" si="73"/>
        <v>-113000.00000000003</v>
      </c>
      <c r="M1560" s="12">
        <f t="shared" si="74"/>
        <v>-107474.36780000004</v>
      </c>
      <c r="N1560" t="s">
        <v>29</v>
      </c>
      <c r="O1560" t="s">
        <v>38</v>
      </c>
      <c r="P1560" t="s">
        <v>12</v>
      </c>
      <c r="Q1560" t="s">
        <v>27</v>
      </c>
      <c r="R1560" t="s">
        <v>28</v>
      </c>
      <c r="S1560">
        <v>1</v>
      </c>
      <c r="T1560">
        <v>0</v>
      </c>
    </row>
    <row r="1561" spans="1:20" x14ac:dyDescent="0.25">
      <c r="A1561">
        <v>24748</v>
      </c>
      <c r="B1561" s="1">
        <v>37028</v>
      </c>
      <c r="C1561" s="1">
        <v>37834</v>
      </c>
      <c r="D1561" t="s">
        <v>27</v>
      </c>
      <c r="E1561" t="s">
        <v>28</v>
      </c>
      <c r="F1561" s="10">
        <v>11840</v>
      </c>
      <c r="G1561" s="10">
        <v>11261.03</v>
      </c>
      <c r="H1561">
        <v>4.0670000000000002</v>
      </c>
      <c r="I1561" s="11">
        <v>3.19</v>
      </c>
      <c r="K1561" s="9">
        <f t="shared" si="72"/>
        <v>37769.599999999999</v>
      </c>
      <c r="L1561" s="12">
        <f t="shared" si="73"/>
        <v>-10383.680000000002</v>
      </c>
      <c r="M1561" s="12">
        <f t="shared" si="74"/>
        <v>-9875.9233100000038</v>
      </c>
      <c r="N1561" t="s">
        <v>29</v>
      </c>
      <c r="O1561" t="s">
        <v>38</v>
      </c>
      <c r="P1561" t="s">
        <v>12</v>
      </c>
      <c r="Q1561" t="s">
        <v>27</v>
      </c>
      <c r="R1561" t="s">
        <v>28</v>
      </c>
      <c r="S1561">
        <v>1</v>
      </c>
      <c r="T1561">
        <v>0</v>
      </c>
    </row>
    <row r="1562" spans="1:20" x14ac:dyDescent="0.25">
      <c r="A1562">
        <v>24830</v>
      </c>
      <c r="B1562" s="1">
        <v>37034</v>
      </c>
      <c r="C1562" s="1">
        <v>37834</v>
      </c>
      <c r="D1562" t="s">
        <v>27</v>
      </c>
      <c r="E1562" t="s">
        <v>28</v>
      </c>
      <c r="F1562" s="10">
        <v>1200000</v>
      </c>
      <c r="G1562" s="10">
        <v>1141320.67</v>
      </c>
      <c r="H1562">
        <v>4.05</v>
      </c>
      <c r="I1562" s="11">
        <v>3.19</v>
      </c>
      <c r="K1562" s="9">
        <f t="shared" si="72"/>
        <v>3828000</v>
      </c>
      <c r="L1562" s="12">
        <f t="shared" si="73"/>
        <v>-1031999.9999999999</v>
      </c>
      <c r="M1562" s="12">
        <f t="shared" si="74"/>
        <v>-981535.77619999985</v>
      </c>
      <c r="N1562" t="s">
        <v>29</v>
      </c>
      <c r="O1562" t="s">
        <v>38</v>
      </c>
      <c r="P1562" t="s">
        <v>12</v>
      </c>
      <c r="Q1562" t="s">
        <v>27</v>
      </c>
      <c r="R1562" t="s">
        <v>28</v>
      </c>
      <c r="S1562">
        <v>1</v>
      </c>
      <c r="T1562">
        <v>0</v>
      </c>
    </row>
    <row r="1563" spans="1:20" x14ac:dyDescent="0.25">
      <c r="A1563">
        <v>24869</v>
      </c>
      <c r="B1563" s="1">
        <v>37035</v>
      </c>
      <c r="C1563" s="1">
        <v>37834</v>
      </c>
      <c r="D1563" t="s">
        <v>27</v>
      </c>
      <c r="E1563" t="s">
        <v>28</v>
      </c>
      <c r="F1563" s="10">
        <v>1061</v>
      </c>
      <c r="G1563" s="10">
        <v>1009.12</v>
      </c>
      <c r="H1563">
        <v>4.1487999999999996</v>
      </c>
      <c r="I1563" s="11">
        <v>3.19</v>
      </c>
      <c r="K1563" s="9">
        <f t="shared" si="72"/>
        <v>3384.59</v>
      </c>
      <c r="L1563" s="12">
        <f t="shared" si="73"/>
        <v>-1017.2867999999996</v>
      </c>
      <c r="M1563" s="12">
        <f t="shared" si="74"/>
        <v>-967.54425599999968</v>
      </c>
      <c r="N1563" t="s">
        <v>29</v>
      </c>
      <c r="O1563" t="s">
        <v>38</v>
      </c>
      <c r="P1563" t="s">
        <v>12</v>
      </c>
      <c r="Q1563" t="s">
        <v>27</v>
      </c>
      <c r="R1563" t="s">
        <v>28</v>
      </c>
      <c r="S1563">
        <v>1</v>
      </c>
      <c r="T1563">
        <v>0</v>
      </c>
    </row>
    <row r="1564" spans="1:20" x14ac:dyDescent="0.25">
      <c r="A1564">
        <v>24870</v>
      </c>
      <c r="B1564" s="1">
        <v>37035</v>
      </c>
      <c r="C1564" s="1">
        <v>37834</v>
      </c>
      <c r="D1564" t="s">
        <v>27</v>
      </c>
      <c r="E1564" t="s">
        <v>28</v>
      </c>
      <c r="F1564" s="10">
        <v>1000</v>
      </c>
      <c r="G1564" s="10">
        <v>951.1</v>
      </c>
      <c r="H1564">
        <v>4.1487999999999996</v>
      </c>
      <c r="I1564" s="11">
        <v>3.19</v>
      </c>
      <c r="K1564" s="9">
        <f t="shared" si="72"/>
        <v>3190</v>
      </c>
      <c r="L1564" s="12">
        <f t="shared" si="73"/>
        <v>-958.79999999999961</v>
      </c>
      <c r="M1564" s="12">
        <f t="shared" si="74"/>
        <v>-911.91467999999963</v>
      </c>
      <c r="N1564" t="s">
        <v>29</v>
      </c>
      <c r="O1564" t="s">
        <v>38</v>
      </c>
      <c r="P1564" t="s">
        <v>12</v>
      </c>
      <c r="Q1564" t="s">
        <v>27</v>
      </c>
      <c r="R1564" t="s">
        <v>28</v>
      </c>
      <c r="S1564">
        <v>1</v>
      </c>
      <c r="T1564">
        <v>0</v>
      </c>
    </row>
    <row r="1565" spans="1:20" x14ac:dyDescent="0.25">
      <c r="A1565">
        <v>25038</v>
      </c>
      <c r="B1565" s="1">
        <v>37046</v>
      </c>
      <c r="C1565" s="1">
        <v>37834</v>
      </c>
      <c r="D1565" t="s">
        <v>27</v>
      </c>
      <c r="E1565" t="s">
        <v>28</v>
      </c>
      <c r="F1565" s="10">
        <v>4613</v>
      </c>
      <c r="G1565" s="10">
        <v>4387.43</v>
      </c>
      <c r="H1565">
        <v>3.9289999999999998</v>
      </c>
      <c r="I1565" s="11">
        <v>3.19</v>
      </c>
      <c r="K1565" s="9">
        <f t="shared" si="72"/>
        <v>14715.47</v>
      </c>
      <c r="L1565" s="12">
        <f t="shared" si="73"/>
        <v>-3409.0069999999996</v>
      </c>
      <c r="M1565" s="12">
        <f t="shared" si="74"/>
        <v>-3242.3107699999996</v>
      </c>
      <c r="N1565" t="s">
        <v>29</v>
      </c>
      <c r="O1565" t="s">
        <v>38</v>
      </c>
      <c r="P1565" t="s">
        <v>12</v>
      </c>
      <c r="Q1565" t="s">
        <v>27</v>
      </c>
      <c r="R1565" t="s">
        <v>28</v>
      </c>
      <c r="S1565">
        <v>1</v>
      </c>
      <c r="T1565">
        <v>0</v>
      </c>
    </row>
    <row r="1566" spans="1:20" x14ac:dyDescent="0.25">
      <c r="A1566">
        <v>25059</v>
      </c>
      <c r="B1566" s="1">
        <v>37048</v>
      </c>
      <c r="C1566" s="1">
        <v>37834</v>
      </c>
      <c r="D1566" t="s">
        <v>27</v>
      </c>
      <c r="E1566" t="s">
        <v>28</v>
      </c>
      <c r="F1566" s="10">
        <v>3360</v>
      </c>
      <c r="G1566" s="10">
        <v>3195.7</v>
      </c>
      <c r="H1566">
        <v>4.0419999999999998</v>
      </c>
      <c r="I1566" s="11">
        <v>3.19</v>
      </c>
      <c r="K1566" s="9">
        <f t="shared" si="72"/>
        <v>10718.4</v>
      </c>
      <c r="L1566" s="12">
        <f t="shared" si="73"/>
        <v>-2862.7199999999993</v>
      </c>
      <c r="M1566" s="12">
        <f t="shared" si="74"/>
        <v>-2722.7363999999993</v>
      </c>
      <c r="N1566" t="s">
        <v>29</v>
      </c>
      <c r="O1566" t="s">
        <v>38</v>
      </c>
      <c r="P1566" t="s">
        <v>12</v>
      </c>
      <c r="Q1566" t="s">
        <v>27</v>
      </c>
      <c r="R1566" t="s">
        <v>28</v>
      </c>
      <c r="S1566">
        <v>1</v>
      </c>
      <c r="T1566">
        <v>0</v>
      </c>
    </row>
    <row r="1567" spans="1:20" x14ac:dyDescent="0.25">
      <c r="A1567">
        <v>25068</v>
      </c>
      <c r="B1567" s="1">
        <v>37048</v>
      </c>
      <c r="C1567" s="1">
        <v>37834</v>
      </c>
      <c r="D1567" t="s">
        <v>27</v>
      </c>
      <c r="E1567" t="s">
        <v>28</v>
      </c>
      <c r="F1567" s="10">
        <v>11079</v>
      </c>
      <c r="G1567" s="10">
        <v>10537.24</v>
      </c>
      <c r="H1567">
        <v>4.0549999999999997</v>
      </c>
      <c r="I1567" s="11">
        <v>3.19</v>
      </c>
      <c r="K1567" s="9">
        <f t="shared" si="72"/>
        <v>35342.01</v>
      </c>
      <c r="L1567" s="12">
        <f t="shared" si="73"/>
        <v>-9583.3349999999973</v>
      </c>
      <c r="M1567" s="12">
        <f t="shared" si="74"/>
        <v>-9114.7125999999971</v>
      </c>
      <c r="N1567" t="s">
        <v>29</v>
      </c>
      <c r="O1567" t="s">
        <v>38</v>
      </c>
      <c r="P1567" t="s">
        <v>12</v>
      </c>
      <c r="Q1567" t="s">
        <v>27</v>
      </c>
      <c r="R1567" t="s">
        <v>28</v>
      </c>
      <c r="S1567">
        <v>1</v>
      </c>
      <c r="T1567">
        <v>0</v>
      </c>
    </row>
    <row r="1568" spans="1:20" x14ac:dyDescent="0.25">
      <c r="A1568">
        <v>25071</v>
      </c>
      <c r="B1568" s="1">
        <v>37048</v>
      </c>
      <c r="C1568" s="1">
        <v>37834</v>
      </c>
      <c r="D1568" t="s">
        <v>27</v>
      </c>
      <c r="E1568" t="s">
        <v>28</v>
      </c>
      <c r="F1568" s="10">
        <v>1498</v>
      </c>
      <c r="G1568" s="10">
        <v>1424.75</v>
      </c>
      <c r="H1568">
        <v>4.2649999999999997</v>
      </c>
      <c r="I1568" s="11">
        <v>3.19</v>
      </c>
      <c r="K1568" s="9">
        <f t="shared" si="72"/>
        <v>4778.62</v>
      </c>
      <c r="L1568" s="12">
        <f t="shared" si="73"/>
        <v>-1610.3499999999997</v>
      </c>
      <c r="M1568" s="12">
        <f t="shared" si="74"/>
        <v>-1531.6062499999996</v>
      </c>
      <c r="N1568" t="s">
        <v>29</v>
      </c>
      <c r="O1568" t="s">
        <v>38</v>
      </c>
      <c r="P1568" t="s">
        <v>12</v>
      </c>
      <c r="Q1568" t="s">
        <v>27</v>
      </c>
      <c r="R1568" t="s">
        <v>28</v>
      </c>
      <c r="S1568">
        <v>1</v>
      </c>
      <c r="T1568">
        <v>0</v>
      </c>
    </row>
    <row r="1569" spans="1:20" x14ac:dyDescent="0.25">
      <c r="A1569">
        <v>25181</v>
      </c>
      <c r="B1569" s="1">
        <v>37055</v>
      </c>
      <c r="C1569" s="1">
        <v>37834</v>
      </c>
      <c r="D1569" t="s">
        <v>27</v>
      </c>
      <c r="E1569" t="s">
        <v>28</v>
      </c>
      <c r="F1569" s="10">
        <v>7545</v>
      </c>
      <c r="G1569" s="10">
        <v>7176.05</v>
      </c>
      <c r="H1569">
        <v>3.9940000000000002</v>
      </c>
      <c r="I1569" s="11">
        <v>3.19</v>
      </c>
      <c r="K1569" s="9">
        <f t="shared" si="72"/>
        <v>24068.55</v>
      </c>
      <c r="L1569" s="12">
        <f t="shared" si="73"/>
        <v>-6066.1800000000021</v>
      </c>
      <c r="M1569" s="12">
        <f t="shared" si="74"/>
        <v>-5769.5442000000021</v>
      </c>
      <c r="N1569" t="s">
        <v>29</v>
      </c>
      <c r="O1569" t="s">
        <v>38</v>
      </c>
      <c r="P1569" t="s">
        <v>12</v>
      </c>
      <c r="Q1569" t="s">
        <v>27</v>
      </c>
      <c r="R1569" t="s">
        <v>28</v>
      </c>
      <c r="S1569">
        <v>1</v>
      </c>
      <c r="T1569">
        <v>0</v>
      </c>
    </row>
    <row r="1570" spans="1:20" x14ac:dyDescent="0.25">
      <c r="A1570">
        <v>25182</v>
      </c>
      <c r="B1570" s="1">
        <v>37055</v>
      </c>
      <c r="C1570" s="1">
        <v>37834</v>
      </c>
      <c r="D1570" t="s">
        <v>27</v>
      </c>
      <c r="E1570" t="s">
        <v>28</v>
      </c>
      <c r="F1570" s="10">
        <v>1081</v>
      </c>
      <c r="G1570" s="10">
        <v>1028.1400000000001</v>
      </c>
      <c r="H1570">
        <v>3.9940000000000002</v>
      </c>
      <c r="I1570" s="11">
        <v>3.19</v>
      </c>
      <c r="K1570" s="9">
        <f t="shared" si="72"/>
        <v>3448.39</v>
      </c>
      <c r="L1570" s="12">
        <f t="shared" si="73"/>
        <v>-869.12400000000025</v>
      </c>
      <c r="M1570" s="12">
        <f t="shared" si="74"/>
        <v>-826.62456000000032</v>
      </c>
      <c r="N1570" t="s">
        <v>29</v>
      </c>
      <c r="O1570" t="s">
        <v>38</v>
      </c>
      <c r="P1570" t="s">
        <v>12</v>
      </c>
      <c r="Q1570" t="s">
        <v>27</v>
      </c>
      <c r="R1570" t="s">
        <v>28</v>
      </c>
      <c r="S1570">
        <v>1</v>
      </c>
      <c r="T1570">
        <v>0</v>
      </c>
    </row>
    <row r="1571" spans="1:20" x14ac:dyDescent="0.25">
      <c r="A1571">
        <v>26646</v>
      </c>
      <c r="B1571" s="1">
        <v>37081</v>
      </c>
      <c r="C1571" s="1">
        <v>37834</v>
      </c>
      <c r="D1571" t="s">
        <v>27</v>
      </c>
      <c r="E1571" t="s">
        <v>28</v>
      </c>
      <c r="F1571" s="10">
        <v>29310</v>
      </c>
      <c r="G1571" s="10">
        <v>27876.76</v>
      </c>
      <c r="H1571">
        <v>3.7679999999999998</v>
      </c>
      <c r="I1571" s="11">
        <v>3.19</v>
      </c>
      <c r="K1571" s="9">
        <f t="shared" si="72"/>
        <v>93498.9</v>
      </c>
      <c r="L1571" s="12">
        <f t="shared" si="73"/>
        <v>-16941.179999999997</v>
      </c>
      <c r="M1571" s="12">
        <f t="shared" si="74"/>
        <v>-16112.767279999995</v>
      </c>
      <c r="N1571" t="s">
        <v>29</v>
      </c>
      <c r="O1571" t="s">
        <v>38</v>
      </c>
      <c r="P1571" t="s">
        <v>12</v>
      </c>
      <c r="Q1571" t="s">
        <v>27</v>
      </c>
      <c r="R1571" t="s">
        <v>28</v>
      </c>
      <c r="S1571">
        <v>1</v>
      </c>
      <c r="T1571">
        <v>0</v>
      </c>
    </row>
    <row r="1572" spans="1:20" x14ac:dyDescent="0.25">
      <c r="A1572">
        <v>26851</v>
      </c>
      <c r="B1572" s="1">
        <v>37099</v>
      </c>
      <c r="C1572" s="1">
        <v>37834</v>
      </c>
      <c r="D1572" t="s">
        <v>27</v>
      </c>
      <c r="E1572" t="s">
        <v>28</v>
      </c>
      <c r="F1572" s="10">
        <v>19935</v>
      </c>
      <c r="G1572" s="10">
        <v>18960.189999999999</v>
      </c>
      <c r="H1572">
        <v>3.5459999999999998</v>
      </c>
      <c r="I1572" s="11">
        <v>3.19</v>
      </c>
      <c r="K1572" s="9">
        <f t="shared" si="72"/>
        <v>63592.65</v>
      </c>
      <c r="L1572" s="12">
        <f t="shared" si="73"/>
        <v>-7096.8599999999979</v>
      </c>
      <c r="M1572" s="12">
        <f t="shared" si="74"/>
        <v>-6749.8276399999968</v>
      </c>
      <c r="N1572" t="s">
        <v>29</v>
      </c>
      <c r="O1572" t="s">
        <v>38</v>
      </c>
      <c r="P1572" t="s">
        <v>12</v>
      </c>
      <c r="Q1572" t="s">
        <v>27</v>
      </c>
      <c r="R1572" t="s">
        <v>28</v>
      </c>
      <c r="S1572">
        <v>1</v>
      </c>
      <c r="T1572">
        <v>0</v>
      </c>
    </row>
    <row r="1573" spans="1:20" x14ac:dyDescent="0.25">
      <c r="A1573">
        <v>27044</v>
      </c>
      <c r="B1573" s="1">
        <v>37109</v>
      </c>
      <c r="C1573" s="1">
        <v>37834</v>
      </c>
      <c r="D1573" t="s">
        <v>27</v>
      </c>
      <c r="E1573" t="s">
        <v>28</v>
      </c>
      <c r="F1573" s="10">
        <v>22769</v>
      </c>
      <c r="G1573" s="10">
        <v>21655.61</v>
      </c>
      <c r="H1573">
        <v>3.5960000000000001</v>
      </c>
      <c r="I1573" s="11">
        <v>3.19</v>
      </c>
      <c r="K1573" s="9">
        <f t="shared" si="72"/>
        <v>72633.11</v>
      </c>
      <c r="L1573" s="12">
        <f t="shared" si="73"/>
        <v>-9244.2140000000036</v>
      </c>
      <c r="M1573" s="12">
        <f t="shared" si="74"/>
        <v>-8792.177660000003</v>
      </c>
      <c r="N1573" t="s">
        <v>29</v>
      </c>
      <c r="O1573" t="s">
        <v>38</v>
      </c>
      <c r="P1573" t="s">
        <v>12</v>
      </c>
      <c r="Q1573" t="s">
        <v>27</v>
      </c>
      <c r="R1573" t="s">
        <v>28</v>
      </c>
      <c r="S1573">
        <v>1</v>
      </c>
      <c r="T1573">
        <v>0</v>
      </c>
    </row>
    <row r="1574" spans="1:20" x14ac:dyDescent="0.25">
      <c r="A1574">
        <v>28058</v>
      </c>
      <c r="B1574" s="1">
        <v>37144</v>
      </c>
      <c r="C1574" s="1">
        <v>37834</v>
      </c>
      <c r="D1574" t="s">
        <v>27</v>
      </c>
      <c r="E1574" t="s">
        <v>28</v>
      </c>
      <c r="F1574" s="10">
        <v>8255</v>
      </c>
      <c r="G1574" s="10">
        <v>7851.34</v>
      </c>
      <c r="H1574">
        <v>3.7921</v>
      </c>
      <c r="I1574" s="11">
        <v>3.19</v>
      </c>
      <c r="K1574" s="9">
        <f t="shared" si="72"/>
        <v>26333.45</v>
      </c>
      <c r="L1574" s="12">
        <f t="shared" si="73"/>
        <v>-4970.335500000001</v>
      </c>
      <c r="M1574" s="12">
        <f t="shared" si="74"/>
        <v>-4727.2918140000011</v>
      </c>
      <c r="N1574" t="s">
        <v>29</v>
      </c>
      <c r="O1574" t="s">
        <v>38</v>
      </c>
      <c r="P1574" t="s">
        <v>12</v>
      </c>
      <c r="Q1574" t="s">
        <v>27</v>
      </c>
      <c r="R1574" t="s">
        <v>28</v>
      </c>
      <c r="S1574">
        <v>1</v>
      </c>
      <c r="T1574">
        <v>0</v>
      </c>
    </row>
    <row r="1575" spans="1:20" x14ac:dyDescent="0.25">
      <c r="A1575">
        <v>28096</v>
      </c>
      <c r="B1575" s="1">
        <v>37152</v>
      </c>
      <c r="C1575" s="1">
        <v>37834</v>
      </c>
      <c r="D1575" t="s">
        <v>27</v>
      </c>
      <c r="E1575" t="s">
        <v>28</v>
      </c>
      <c r="F1575" s="10">
        <v>700</v>
      </c>
      <c r="G1575" s="10">
        <v>665.77</v>
      </c>
      <c r="H1575">
        <v>3.62</v>
      </c>
      <c r="I1575" s="11">
        <v>3.19</v>
      </c>
      <c r="K1575" s="9">
        <f t="shared" si="72"/>
        <v>2233</v>
      </c>
      <c r="L1575" s="12">
        <f t="shared" si="73"/>
        <v>-301.00000000000011</v>
      </c>
      <c r="M1575" s="12">
        <f t="shared" si="74"/>
        <v>-286.28110000000009</v>
      </c>
      <c r="N1575" t="s">
        <v>29</v>
      </c>
      <c r="O1575" t="s">
        <v>38</v>
      </c>
      <c r="P1575" t="s">
        <v>12</v>
      </c>
      <c r="Q1575" t="s">
        <v>27</v>
      </c>
      <c r="R1575" t="s">
        <v>28</v>
      </c>
      <c r="S1575">
        <v>1</v>
      </c>
      <c r="T1575">
        <v>0</v>
      </c>
    </row>
    <row r="1576" spans="1:20" x14ac:dyDescent="0.25">
      <c r="A1576">
        <v>28097</v>
      </c>
      <c r="B1576" s="1">
        <v>37152</v>
      </c>
      <c r="C1576" s="1">
        <v>37834</v>
      </c>
      <c r="D1576" t="s">
        <v>27</v>
      </c>
      <c r="E1576" t="s">
        <v>28</v>
      </c>
      <c r="F1576" s="10">
        <v>17964</v>
      </c>
      <c r="G1576" s="10">
        <v>17085.57</v>
      </c>
      <c r="H1576">
        <v>3.62</v>
      </c>
      <c r="I1576" s="11">
        <v>3.19</v>
      </c>
      <c r="K1576" s="9">
        <f t="shared" si="72"/>
        <v>57305.159999999996</v>
      </c>
      <c r="L1576" s="12">
        <f t="shared" si="73"/>
        <v>-7724.5200000000032</v>
      </c>
      <c r="M1576" s="12">
        <f t="shared" si="74"/>
        <v>-7346.795100000003</v>
      </c>
      <c r="N1576" t="s">
        <v>29</v>
      </c>
      <c r="O1576" t="s">
        <v>38</v>
      </c>
      <c r="P1576" t="s">
        <v>12</v>
      </c>
      <c r="Q1576" t="s">
        <v>27</v>
      </c>
      <c r="R1576" t="s">
        <v>28</v>
      </c>
      <c r="S1576">
        <v>1</v>
      </c>
      <c r="T1576">
        <v>0</v>
      </c>
    </row>
    <row r="1577" spans="1:20" x14ac:dyDescent="0.25">
      <c r="A1577">
        <v>28112</v>
      </c>
      <c r="B1577" s="1">
        <v>37152</v>
      </c>
      <c r="C1577" s="1">
        <v>37834</v>
      </c>
      <c r="D1577" t="s">
        <v>27</v>
      </c>
      <c r="E1577" t="s">
        <v>28</v>
      </c>
      <c r="F1577" s="10">
        <v>30382</v>
      </c>
      <c r="G1577" s="10">
        <v>28896.34</v>
      </c>
      <c r="H1577">
        <v>3.7410000000000001</v>
      </c>
      <c r="I1577" s="11">
        <v>3.19</v>
      </c>
      <c r="K1577" s="9">
        <f t="shared" si="72"/>
        <v>96918.58</v>
      </c>
      <c r="L1577" s="12">
        <f t="shared" si="73"/>
        <v>-16740.482000000004</v>
      </c>
      <c r="M1577" s="12">
        <f t="shared" si="74"/>
        <v>-15921.883340000004</v>
      </c>
      <c r="N1577" t="s">
        <v>29</v>
      </c>
      <c r="O1577" t="s">
        <v>38</v>
      </c>
      <c r="P1577" t="s">
        <v>12</v>
      </c>
      <c r="Q1577" t="s">
        <v>27</v>
      </c>
      <c r="R1577" t="s">
        <v>28</v>
      </c>
      <c r="S1577">
        <v>1</v>
      </c>
      <c r="T1577">
        <v>0</v>
      </c>
    </row>
    <row r="1578" spans="1:20" x14ac:dyDescent="0.25">
      <c r="A1578">
        <v>28134</v>
      </c>
      <c r="B1578" s="1">
        <v>37153</v>
      </c>
      <c r="C1578" s="1">
        <v>37834</v>
      </c>
      <c r="D1578" t="s">
        <v>27</v>
      </c>
      <c r="E1578" t="s">
        <v>28</v>
      </c>
      <c r="F1578" s="10">
        <v>16614</v>
      </c>
      <c r="G1578" s="10">
        <v>15801.58</v>
      </c>
      <c r="H1578">
        <v>3.641</v>
      </c>
      <c r="I1578" s="11">
        <v>3.19</v>
      </c>
      <c r="K1578" s="9">
        <f t="shared" si="72"/>
        <v>52998.659999999996</v>
      </c>
      <c r="L1578" s="12">
        <f t="shared" si="73"/>
        <v>-7492.9140000000007</v>
      </c>
      <c r="M1578" s="12">
        <f t="shared" si="74"/>
        <v>-7126.5125800000014</v>
      </c>
      <c r="N1578" t="s">
        <v>29</v>
      </c>
      <c r="O1578" t="s">
        <v>38</v>
      </c>
      <c r="P1578" t="s">
        <v>12</v>
      </c>
      <c r="Q1578" t="s">
        <v>27</v>
      </c>
      <c r="R1578" t="s">
        <v>28</v>
      </c>
      <c r="S1578">
        <v>1</v>
      </c>
      <c r="T1578">
        <v>0</v>
      </c>
    </row>
    <row r="1579" spans="1:20" x14ac:dyDescent="0.25">
      <c r="A1579">
        <v>28136</v>
      </c>
      <c r="B1579" s="1">
        <v>37153</v>
      </c>
      <c r="C1579" s="1">
        <v>37834</v>
      </c>
      <c r="D1579" t="s">
        <v>27</v>
      </c>
      <c r="E1579" t="s">
        <v>28</v>
      </c>
      <c r="F1579" s="10">
        <v>18999</v>
      </c>
      <c r="G1579" s="10">
        <v>18069.96</v>
      </c>
      <c r="H1579">
        <v>3.27</v>
      </c>
      <c r="I1579" s="11">
        <v>3.19</v>
      </c>
      <c r="K1579" s="9">
        <f t="shared" si="72"/>
        <v>60606.81</v>
      </c>
      <c r="L1579" s="12">
        <f t="shared" si="73"/>
        <v>-1519.9200000000014</v>
      </c>
      <c r="M1579" s="12">
        <f t="shared" si="74"/>
        <v>-1445.5968000000012</v>
      </c>
      <c r="N1579" t="s">
        <v>29</v>
      </c>
      <c r="O1579" t="s">
        <v>38</v>
      </c>
      <c r="P1579" t="s">
        <v>12</v>
      </c>
      <c r="Q1579" t="s">
        <v>27</v>
      </c>
      <c r="R1579" t="s">
        <v>28</v>
      </c>
      <c r="S1579">
        <v>1</v>
      </c>
      <c r="T1579">
        <v>0</v>
      </c>
    </row>
    <row r="1580" spans="1:20" x14ac:dyDescent="0.25">
      <c r="A1580">
        <v>28139</v>
      </c>
      <c r="B1580" s="1">
        <v>37153</v>
      </c>
      <c r="C1580" s="1">
        <v>37834</v>
      </c>
      <c r="D1580" t="s">
        <v>27</v>
      </c>
      <c r="E1580" t="s">
        <v>28</v>
      </c>
      <c r="F1580" s="10">
        <v>31115</v>
      </c>
      <c r="G1580" s="10">
        <v>29593.49</v>
      </c>
      <c r="H1580">
        <v>3.27</v>
      </c>
      <c r="I1580" s="11">
        <v>3.19</v>
      </c>
      <c r="K1580" s="9">
        <f t="shared" si="72"/>
        <v>99256.849999999991</v>
      </c>
      <c r="L1580" s="12">
        <f t="shared" si="73"/>
        <v>-2489.2000000000021</v>
      </c>
      <c r="M1580" s="12">
        <f t="shared" si="74"/>
        <v>-2367.479200000002</v>
      </c>
      <c r="N1580" t="s">
        <v>29</v>
      </c>
      <c r="O1580" t="s">
        <v>38</v>
      </c>
      <c r="P1580" t="s">
        <v>12</v>
      </c>
      <c r="Q1580" t="s">
        <v>27</v>
      </c>
      <c r="R1580" t="s">
        <v>28</v>
      </c>
      <c r="S1580">
        <v>1</v>
      </c>
      <c r="T1580">
        <v>0</v>
      </c>
    </row>
    <row r="1581" spans="1:20" x14ac:dyDescent="0.25">
      <c r="A1581">
        <v>28140</v>
      </c>
      <c r="B1581" s="1">
        <v>37153</v>
      </c>
      <c r="C1581" s="1">
        <v>37834</v>
      </c>
      <c r="D1581" t="s">
        <v>27</v>
      </c>
      <c r="E1581" t="s">
        <v>28</v>
      </c>
      <c r="F1581" s="10">
        <v>20695</v>
      </c>
      <c r="G1581" s="10">
        <v>19683.03</v>
      </c>
      <c r="H1581">
        <v>3.27</v>
      </c>
      <c r="I1581" s="11">
        <v>3.19</v>
      </c>
      <c r="K1581" s="9">
        <f t="shared" si="72"/>
        <v>66017.05</v>
      </c>
      <c r="L1581" s="12">
        <f t="shared" si="73"/>
        <v>-1655.6000000000015</v>
      </c>
      <c r="M1581" s="12">
        <f t="shared" si="74"/>
        <v>-1574.6424000000013</v>
      </c>
      <c r="N1581" t="s">
        <v>29</v>
      </c>
      <c r="O1581" t="s">
        <v>38</v>
      </c>
      <c r="P1581" t="s">
        <v>12</v>
      </c>
      <c r="Q1581" t="s">
        <v>27</v>
      </c>
      <c r="R1581" t="s">
        <v>28</v>
      </c>
      <c r="S1581">
        <v>1</v>
      </c>
      <c r="T1581">
        <v>0</v>
      </c>
    </row>
    <row r="1582" spans="1:20" x14ac:dyDescent="0.25">
      <c r="A1582">
        <v>28142</v>
      </c>
      <c r="B1582" s="1">
        <v>37153</v>
      </c>
      <c r="C1582" s="1">
        <v>37834</v>
      </c>
      <c r="D1582" t="s">
        <v>27</v>
      </c>
      <c r="E1582" t="s">
        <v>28</v>
      </c>
      <c r="F1582" s="10">
        <v>19053</v>
      </c>
      <c r="G1582" s="10">
        <v>18121.32</v>
      </c>
      <c r="H1582">
        <v>3.27</v>
      </c>
      <c r="I1582" s="11">
        <v>3.19</v>
      </c>
      <c r="K1582" s="9">
        <f t="shared" si="72"/>
        <v>60779.07</v>
      </c>
      <c r="L1582" s="12">
        <f t="shared" si="73"/>
        <v>-1524.2400000000014</v>
      </c>
      <c r="M1582" s="12">
        <f t="shared" si="74"/>
        <v>-1449.7056000000014</v>
      </c>
      <c r="N1582" t="s">
        <v>29</v>
      </c>
      <c r="O1582" t="s">
        <v>38</v>
      </c>
      <c r="P1582" t="s">
        <v>12</v>
      </c>
      <c r="Q1582" t="s">
        <v>27</v>
      </c>
      <c r="R1582" t="s">
        <v>28</v>
      </c>
      <c r="S1582">
        <v>1</v>
      </c>
      <c r="T1582">
        <v>0</v>
      </c>
    </row>
    <row r="1583" spans="1:20" x14ac:dyDescent="0.25">
      <c r="A1583">
        <v>28303</v>
      </c>
      <c r="B1583" s="1">
        <v>37158</v>
      </c>
      <c r="C1583" s="1">
        <v>37834</v>
      </c>
      <c r="D1583" t="s">
        <v>27</v>
      </c>
      <c r="E1583" t="s">
        <v>28</v>
      </c>
      <c r="F1583" s="10">
        <v>769</v>
      </c>
      <c r="G1583" s="10">
        <v>731.4</v>
      </c>
      <c r="H1583">
        <v>3.0219999999999998</v>
      </c>
      <c r="I1583" s="11">
        <v>3.19</v>
      </c>
      <c r="K1583" s="9">
        <f t="shared" si="72"/>
        <v>2453.11</v>
      </c>
      <c r="L1583" s="12">
        <f t="shared" si="73"/>
        <v>129.19200000000012</v>
      </c>
      <c r="M1583" s="12">
        <f t="shared" si="74"/>
        <v>122.87520000000011</v>
      </c>
      <c r="N1583" t="s">
        <v>29</v>
      </c>
      <c r="O1583" t="s">
        <v>38</v>
      </c>
      <c r="P1583" t="s">
        <v>12</v>
      </c>
      <c r="Q1583" t="s">
        <v>27</v>
      </c>
      <c r="R1583" t="s">
        <v>28</v>
      </c>
      <c r="S1583">
        <v>1</v>
      </c>
      <c r="T1583">
        <v>0</v>
      </c>
    </row>
    <row r="1584" spans="1:20" x14ac:dyDescent="0.25">
      <c r="A1584">
        <v>20890</v>
      </c>
      <c r="B1584" s="1">
        <v>36836</v>
      </c>
      <c r="C1584" s="1">
        <v>37865</v>
      </c>
      <c r="D1584" t="s">
        <v>42</v>
      </c>
      <c r="E1584" t="s">
        <v>28</v>
      </c>
      <c r="F1584" s="10">
        <v>6</v>
      </c>
      <c r="G1584" s="10">
        <v>5.68</v>
      </c>
      <c r="H1584">
        <v>-2.5000000000000001E-2</v>
      </c>
      <c r="I1584" s="11">
        <v>-0.01</v>
      </c>
      <c r="K1584" s="9">
        <f t="shared" si="72"/>
        <v>-0.06</v>
      </c>
      <c r="L1584" s="12">
        <f t="shared" si="73"/>
        <v>9.0000000000000011E-2</v>
      </c>
      <c r="M1584" s="12">
        <f t="shared" si="74"/>
        <v>8.5199999999999998E-2</v>
      </c>
      <c r="N1584" t="s">
        <v>37</v>
      </c>
      <c r="O1584" t="s">
        <v>38</v>
      </c>
      <c r="P1584" t="s">
        <v>27</v>
      </c>
      <c r="Q1584" t="s">
        <v>43</v>
      </c>
      <c r="R1584" t="s">
        <v>28</v>
      </c>
      <c r="S1584">
        <v>1</v>
      </c>
      <c r="T1584">
        <v>0</v>
      </c>
    </row>
    <row r="1585" spans="1:20" x14ac:dyDescent="0.25">
      <c r="A1585">
        <v>27284</v>
      </c>
      <c r="B1585" s="1">
        <v>37123</v>
      </c>
      <c r="C1585" s="1">
        <v>37865</v>
      </c>
      <c r="D1585" t="s">
        <v>42</v>
      </c>
      <c r="E1585" t="s">
        <v>28</v>
      </c>
      <c r="F1585" s="10">
        <v>53504</v>
      </c>
      <c r="G1585" s="10">
        <v>50685.59</v>
      </c>
      <c r="H1585">
        <v>-1.2500000000000001E-2</v>
      </c>
      <c r="I1585" s="11">
        <v>-0.01</v>
      </c>
      <c r="K1585" s="9">
        <f t="shared" si="72"/>
        <v>-535.04</v>
      </c>
      <c r="L1585" s="12">
        <f t="shared" si="73"/>
        <v>133.76000000000002</v>
      </c>
      <c r="M1585" s="12">
        <f t="shared" si="74"/>
        <v>126.71397500000002</v>
      </c>
      <c r="N1585" t="s">
        <v>37</v>
      </c>
      <c r="O1585" t="s">
        <v>38</v>
      </c>
      <c r="P1585" t="s">
        <v>27</v>
      </c>
      <c r="Q1585" t="s">
        <v>43</v>
      </c>
      <c r="R1585" t="s">
        <v>28</v>
      </c>
      <c r="S1585">
        <v>1</v>
      </c>
      <c r="T1585">
        <v>0</v>
      </c>
    </row>
    <row r="1586" spans="1:20" x14ac:dyDescent="0.25">
      <c r="A1586">
        <v>9941</v>
      </c>
      <c r="B1586" s="1">
        <v>36714</v>
      </c>
      <c r="C1586" s="1">
        <v>37865</v>
      </c>
      <c r="D1586" t="s">
        <v>44</v>
      </c>
      <c r="E1586" t="s">
        <v>28</v>
      </c>
      <c r="F1586" s="10">
        <v>-3840</v>
      </c>
      <c r="G1586" s="10">
        <v>-3637.72</v>
      </c>
      <c r="H1586">
        <v>-0.04</v>
      </c>
      <c r="I1586" s="11">
        <v>-0.05</v>
      </c>
      <c r="K1586" s="9">
        <f t="shared" si="72"/>
        <v>192</v>
      </c>
      <c r="L1586" s="12">
        <f t="shared" si="73"/>
        <v>38.400000000000006</v>
      </c>
      <c r="M1586" s="12">
        <f t="shared" si="74"/>
        <v>36.377200000000002</v>
      </c>
      <c r="N1586" t="s">
        <v>37</v>
      </c>
      <c r="O1586" t="s">
        <v>38</v>
      </c>
      <c r="P1586" t="s">
        <v>27</v>
      </c>
      <c r="Q1586" t="s">
        <v>45</v>
      </c>
      <c r="R1586" t="s">
        <v>28</v>
      </c>
      <c r="S1586">
        <v>0</v>
      </c>
      <c r="T1586">
        <v>0</v>
      </c>
    </row>
    <row r="1587" spans="1:20" x14ac:dyDescent="0.25">
      <c r="A1587">
        <v>9952</v>
      </c>
      <c r="B1587" s="1">
        <v>36714</v>
      </c>
      <c r="C1587" s="1">
        <v>37865</v>
      </c>
      <c r="D1587" t="s">
        <v>46</v>
      </c>
      <c r="E1587" t="s">
        <v>28</v>
      </c>
      <c r="F1587" s="10">
        <v>3480</v>
      </c>
      <c r="G1587" s="10">
        <v>3296.69</v>
      </c>
      <c r="H1587">
        <v>0.42</v>
      </c>
      <c r="I1587" s="11">
        <v>0.315</v>
      </c>
      <c r="K1587" s="9">
        <f t="shared" si="72"/>
        <v>1096.2</v>
      </c>
      <c r="L1587" s="12">
        <f t="shared" si="73"/>
        <v>-365.39999999999992</v>
      </c>
      <c r="M1587" s="12">
        <f t="shared" si="74"/>
        <v>-346.15244999999993</v>
      </c>
      <c r="N1587" t="s">
        <v>37</v>
      </c>
      <c r="O1587" t="s">
        <v>38</v>
      </c>
      <c r="P1587" t="s">
        <v>27</v>
      </c>
      <c r="Q1587" t="s">
        <v>47</v>
      </c>
      <c r="R1587" t="s">
        <v>28</v>
      </c>
      <c r="S1587">
        <v>1</v>
      </c>
      <c r="T1587">
        <v>0</v>
      </c>
    </row>
    <row r="1588" spans="1:20" x14ac:dyDescent="0.25">
      <c r="A1588">
        <v>27285</v>
      </c>
      <c r="B1588" s="1">
        <v>37123</v>
      </c>
      <c r="C1588" s="1">
        <v>37865</v>
      </c>
      <c r="D1588" t="s">
        <v>48</v>
      </c>
      <c r="E1588" t="s">
        <v>28</v>
      </c>
      <c r="F1588" s="10">
        <v>13959</v>
      </c>
      <c r="G1588" s="10">
        <v>13223.69</v>
      </c>
      <c r="H1588">
        <v>7.2499999999999995E-2</v>
      </c>
      <c r="I1588" s="11">
        <v>7.0000000000000007E-2</v>
      </c>
      <c r="K1588" s="9">
        <f t="shared" si="72"/>
        <v>977.13000000000011</v>
      </c>
      <c r="L1588" s="12">
        <f t="shared" si="73"/>
        <v>-34.897499999999837</v>
      </c>
      <c r="M1588" s="12">
        <f t="shared" si="74"/>
        <v>-33.059224999999849</v>
      </c>
      <c r="N1588" t="s">
        <v>37</v>
      </c>
      <c r="O1588" t="s">
        <v>38</v>
      </c>
      <c r="P1588" t="s">
        <v>27</v>
      </c>
      <c r="Q1588" t="s">
        <v>49</v>
      </c>
      <c r="R1588" t="s">
        <v>28</v>
      </c>
      <c r="S1588">
        <v>1</v>
      </c>
      <c r="T1588">
        <v>0</v>
      </c>
    </row>
    <row r="1589" spans="1:20" x14ac:dyDescent="0.25">
      <c r="A1589">
        <v>23803</v>
      </c>
      <c r="B1589" s="1">
        <v>36969</v>
      </c>
      <c r="C1589" s="1">
        <v>37865</v>
      </c>
      <c r="D1589" t="s">
        <v>27</v>
      </c>
      <c r="E1589" t="s">
        <v>28</v>
      </c>
      <c r="F1589" s="10">
        <v>-8909</v>
      </c>
      <c r="G1589" s="10">
        <v>-8439.7000000000007</v>
      </c>
      <c r="H1589">
        <v>4.3929999999999998</v>
      </c>
      <c r="I1589" s="11">
        <v>3.2050000000000001</v>
      </c>
      <c r="K1589" s="9">
        <f t="shared" si="72"/>
        <v>-28553.345000000001</v>
      </c>
      <c r="L1589" s="12">
        <f t="shared" si="73"/>
        <v>10583.891999999998</v>
      </c>
      <c r="M1589" s="12">
        <f t="shared" si="74"/>
        <v>10026.363599999999</v>
      </c>
      <c r="N1589" t="s">
        <v>29</v>
      </c>
      <c r="O1589" t="s">
        <v>38</v>
      </c>
      <c r="P1589" t="s">
        <v>12</v>
      </c>
      <c r="Q1589" t="s">
        <v>27</v>
      </c>
      <c r="R1589" t="s">
        <v>28</v>
      </c>
      <c r="S1589">
        <v>0</v>
      </c>
      <c r="T1589">
        <v>0</v>
      </c>
    </row>
    <row r="1590" spans="1:20" x14ac:dyDescent="0.25">
      <c r="A1590">
        <v>23886</v>
      </c>
      <c r="B1590" s="1">
        <v>36979</v>
      </c>
      <c r="C1590" s="1">
        <v>37865</v>
      </c>
      <c r="D1590" t="s">
        <v>27</v>
      </c>
      <c r="E1590" t="s">
        <v>28</v>
      </c>
      <c r="F1590" s="10">
        <v>-100000</v>
      </c>
      <c r="G1590" s="10">
        <v>-94732.34</v>
      </c>
      <c r="H1590">
        <v>4.2350000000000003</v>
      </c>
      <c r="I1590" s="11">
        <v>3.2050000000000001</v>
      </c>
      <c r="K1590" s="9">
        <f t="shared" si="72"/>
        <v>-320500</v>
      </c>
      <c r="L1590" s="12">
        <f t="shared" si="73"/>
        <v>103000.00000000003</v>
      </c>
      <c r="M1590" s="12">
        <f t="shared" si="74"/>
        <v>97574.310200000022</v>
      </c>
      <c r="N1590" t="s">
        <v>29</v>
      </c>
      <c r="O1590" t="s">
        <v>38</v>
      </c>
      <c r="P1590" t="s">
        <v>12</v>
      </c>
      <c r="Q1590" t="s">
        <v>27</v>
      </c>
      <c r="R1590" t="s">
        <v>28</v>
      </c>
      <c r="S1590">
        <v>0</v>
      </c>
      <c r="T1590">
        <v>0</v>
      </c>
    </row>
    <row r="1591" spans="1:20" x14ac:dyDescent="0.25">
      <c r="A1591">
        <v>28125</v>
      </c>
      <c r="B1591" s="1">
        <v>37153</v>
      </c>
      <c r="C1591" s="1">
        <v>37865</v>
      </c>
      <c r="D1591" t="s">
        <v>27</v>
      </c>
      <c r="E1591" t="s">
        <v>28</v>
      </c>
      <c r="F1591" s="10">
        <v>-27448</v>
      </c>
      <c r="G1591" s="10">
        <v>-26002.13</v>
      </c>
      <c r="H1591">
        <v>3.62</v>
      </c>
      <c r="I1591" s="11">
        <v>3.2050000000000001</v>
      </c>
      <c r="K1591" s="9">
        <f t="shared" si="72"/>
        <v>-87970.84</v>
      </c>
      <c r="L1591" s="12">
        <f t="shared" si="73"/>
        <v>11390.92</v>
      </c>
      <c r="M1591" s="12">
        <f t="shared" si="74"/>
        <v>10790.883950000001</v>
      </c>
      <c r="N1591" t="s">
        <v>29</v>
      </c>
      <c r="O1591" t="s">
        <v>38</v>
      </c>
      <c r="P1591" t="s">
        <v>12</v>
      </c>
      <c r="Q1591" t="s">
        <v>27</v>
      </c>
      <c r="R1591" t="s">
        <v>28</v>
      </c>
      <c r="S1591">
        <v>0</v>
      </c>
      <c r="T1591">
        <v>0</v>
      </c>
    </row>
    <row r="1592" spans="1:20" x14ac:dyDescent="0.25">
      <c r="A1592">
        <v>28304</v>
      </c>
      <c r="B1592" s="1">
        <v>37158</v>
      </c>
      <c r="C1592" s="1">
        <v>37865</v>
      </c>
      <c r="D1592" t="s">
        <v>27</v>
      </c>
      <c r="E1592" t="s">
        <v>28</v>
      </c>
      <c r="F1592" s="10">
        <v>-5866</v>
      </c>
      <c r="G1592" s="10">
        <v>-5557</v>
      </c>
      <c r="H1592">
        <v>3.0270000000000001</v>
      </c>
      <c r="I1592" s="11">
        <v>3.2050000000000001</v>
      </c>
      <c r="K1592" s="9">
        <f t="shared" si="72"/>
        <v>-18800.53</v>
      </c>
      <c r="L1592" s="12">
        <f t="shared" si="73"/>
        <v>-1044.1479999999997</v>
      </c>
      <c r="M1592" s="12">
        <f t="shared" si="74"/>
        <v>-989.14599999999962</v>
      </c>
      <c r="N1592" t="s">
        <v>29</v>
      </c>
      <c r="O1592" t="s">
        <v>38</v>
      </c>
      <c r="P1592" t="s">
        <v>12</v>
      </c>
      <c r="Q1592" t="s">
        <v>27</v>
      </c>
      <c r="R1592" t="s">
        <v>28</v>
      </c>
      <c r="S1592">
        <v>0</v>
      </c>
      <c r="T1592">
        <v>0</v>
      </c>
    </row>
    <row r="1593" spans="1:20" x14ac:dyDescent="0.25">
      <c r="A1593">
        <v>9918</v>
      </c>
      <c r="B1593" s="1">
        <v>36714</v>
      </c>
      <c r="C1593" s="1">
        <v>37865</v>
      </c>
      <c r="D1593" t="s">
        <v>27</v>
      </c>
      <c r="E1593" t="s">
        <v>28</v>
      </c>
      <c r="F1593" s="10">
        <v>6</v>
      </c>
      <c r="G1593" s="10">
        <v>5.68</v>
      </c>
      <c r="H1593">
        <v>2.4285000000000001</v>
      </c>
      <c r="I1593" s="11">
        <v>3.22</v>
      </c>
      <c r="K1593" s="9">
        <f t="shared" si="72"/>
        <v>19.32</v>
      </c>
      <c r="L1593" s="12">
        <f t="shared" si="73"/>
        <v>4.7490000000000006</v>
      </c>
      <c r="M1593" s="12">
        <f t="shared" si="74"/>
        <v>4.4957200000000004</v>
      </c>
      <c r="N1593" t="s">
        <v>29</v>
      </c>
      <c r="O1593" t="s">
        <v>38</v>
      </c>
      <c r="P1593" t="s">
        <v>12</v>
      </c>
      <c r="Q1593" t="s">
        <v>27</v>
      </c>
      <c r="R1593" t="s">
        <v>28</v>
      </c>
      <c r="S1593">
        <v>1</v>
      </c>
      <c r="T1593">
        <v>0</v>
      </c>
    </row>
    <row r="1594" spans="1:20" x14ac:dyDescent="0.25">
      <c r="A1594">
        <v>22575</v>
      </c>
      <c r="B1594" s="1">
        <v>36938</v>
      </c>
      <c r="C1594" s="1">
        <v>37865</v>
      </c>
      <c r="D1594" t="s">
        <v>27</v>
      </c>
      <c r="E1594" t="s">
        <v>28</v>
      </c>
      <c r="F1594" s="10">
        <v>10000</v>
      </c>
      <c r="G1594" s="10">
        <v>9473.23</v>
      </c>
      <c r="H1594">
        <v>4.4749999999999996</v>
      </c>
      <c r="I1594" s="11">
        <v>3.22</v>
      </c>
      <c r="K1594" s="9">
        <f t="shared" si="72"/>
        <v>32200.000000000004</v>
      </c>
      <c r="L1594" s="12">
        <f t="shared" si="73"/>
        <v>-12549.999999999995</v>
      </c>
      <c r="M1594" s="12">
        <f t="shared" si="74"/>
        <v>-11888.903649999995</v>
      </c>
      <c r="N1594" t="s">
        <v>29</v>
      </c>
      <c r="O1594" t="s">
        <v>38</v>
      </c>
      <c r="P1594" t="s">
        <v>12</v>
      </c>
      <c r="Q1594" t="s">
        <v>27</v>
      </c>
      <c r="R1594" t="s">
        <v>28</v>
      </c>
      <c r="S1594">
        <v>1</v>
      </c>
      <c r="T1594">
        <v>0</v>
      </c>
    </row>
    <row r="1595" spans="1:20" x14ac:dyDescent="0.25">
      <c r="A1595">
        <v>24224</v>
      </c>
      <c r="B1595" s="1">
        <v>36999</v>
      </c>
      <c r="C1595" s="1">
        <v>37865</v>
      </c>
      <c r="D1595" t="s">
        <v>27</v>
      </c>
      <c r="E1595" t="s">
        <v>28</v>
      </c>
      <c r="F1595" s="10">
        <v>2556</v>
      </c>
      <c r="G1595" s="10">
        <v>2421.36</v>
      </c>
      <c r="H1595">
        <v>4.16</v>
      </c>
      <c r="I1595" s="11">
        <v>3.22</v>
      </c>
      <c r="K1595" s="9">
        <f t="shared" si="72"/>
        <v>8230.32</v>
      </c>
      <c r="L1595" s="12">
        <f t="shared" si="73"/>
        <v>-2402.64</v>
      </c>
      <c r="M1595" s="12">
        <f t="shared" si="74"/>
        <v>-2276.0783999999999</v>
      </c>
      <c r="N1595" t="s">
        <v>29</v>
      </c>
      <c r="O1595" t="s">
        <v>38</v>
      </c>
      <c r="P1595" t="s">
        <v>12</v>
      </c>
      <c r="Q1595" t="s">
        <v>27</v>
      </c>
      <c r="R1595" t="s">
        <v>28</v>
      </c>
      <c r="S1595">
        <v>1</v>
      </c>
      <c r="T1595">
        <v>0</v>
      </c>
    </row>
    <row r="1596" spans="1:20" x14ac:dyDescent="0.25">
      <c r="A1596">
        <v>24455</v>
      </c>
      <c r="B1596" s="1">
        <v>37007</v>
      </c>
      <c r="C1596" s="1">
        <v>37865</v>
      </c>
      <c r="D1596" t="s">
        <v>27</v>
      </c>
      <c r="E1596" t="s">
        <v>28</v>
      </c>
      <c r="F1596" s="10">
        <v>6021</v>
      </c>
      <c r="G1596" s="10">
        <v>5703.83</v>
      </c>
      <c r="H1596">
        <v>4.2720000000000002</v>
      </c>
      <c r="I1596" s="11">
        <v>3.22</v>
      </c>
      <c r="K1596" s="9">
        <f t="shared" si="72"/>
        <v>19387.620000000003</v>
      </c>
      <c r="L1596" s="12">
        <f t="shared" si="73"/>
        <v>-6334.0920000000006</v>
      </c>
      <c r="M1596" s="12">
        <f t="shared" si="74"/>
        <v>-6000.4291600000006</v>
      </c>
      <c r="N1596" t="s">
        <v>29</v>
      </c>
      <c r="O1596" t="s">
        <v>38</v>
      </c>
      <c r="P1596" t="s">
        <v>12</v>
      </c>
      <c r="Q1596" t="s">
        <v>27</v>
      </c>
      <c r="R1596" t="s">
        <v>28</v>
      </c>
      <c r="S1596">
        <v>1</v>
      </c>
      <c r="T1596">
        <v>0</v>
      </c>
    </row>
    <row r="1597" spans="1:20" x14ac:dyDescent="0.25">
      <c r="A1597">
        <v>24533</v>
      </c>
      <c r="B1597" s="1">
        <v>37018</v>
      </c>
      <c r="C1597" s="1">
        <v>37865</v>
      </c>
      <c r="D1597" t="s">
        <v>27</v>
      </c>
      <c r="E1597" t="s">
        <v>28</v>
      </c>
      <c r="F1597" s="10">
        <v>100000</v>
      </c>
      <c r="G1597" s="10">
        <v>94732.34</v>
      </c>
      <c r="H1597">
        <v>4.32</v>
      </c>
      <c r="I1597" s="11">
        <v>3.22</v>
      </c>
      <c r="K1597" s="9">
        <f t="shared" si="72"/>
        <v>322000</v>
      </c>
      <c r="L1597" s="12">
        <f t="shared" si="73"/>
        <v>-110000.00000000001</v>
      </c>
      <c r="M1597" s="12">
        <f t="shared" si="74"/>
        <v>-104205.57400000001</v>
      </c>
      <c r="N1597" t="s">
        <v>29</v>
      </c>
      <c r="O1597" t="s">
        <v>38</v>
      </c>
      <c r="P1597" t="s">
        <v>12</v>
      </c>
      <c r="Q1597" t="s">
        <v>27</v>
      </c>
      <c r="R1597" t="s">
        <v>28</v>
      </c>
      <c r="S1597">
        <v>1</v>
      </c>
      <c r="T1597">
        <v>0</v>
      </c>
    </row>
    <row r="1598" spans="1:20" x14ac:dyDescent="0.25">
      <c r="A1598">
        <v>24748</v>
      </c>
      <c r="B1598" s="1">
        <v>37028</v>
      </c>
      <c r="C1598" s="1">
        <v>37865</v>
      </c>
      <c r="D1598" t="s">
        <v>27</v>
      </c>
      <c r="E1598" t="s">
        <v>28</v>
      </c>
      <c r="F1598" s="10">
        <v>11395</v>
      </c>
      <c r="G1598" s="10">
        <v>10794.75</v>
      </c>
      <c r="H1598">
        <v>4.0819999999999999</v>
      </c>
      <c r="I1598" s="11">
        <v>3.22</v>
      </c>
      <c r="K1598" s="9">
        <f t="shared" si="72"/>
        <v>36691.9</v>
      </c>
      <c r="L1598" s="12">
        <f t="shared" si="73"/>
        <v>-9822.4899999999961</v>
      </c>
      <c r="M1598" s="12">
        <f t="shared" si="74"/>
        <v>-9305.074499999997</v>
      </c>
      <c r="N1598" t="s">
        <v>29</v>
      </c>
      <c r="O1598" t="s">
        <v>38</v>
      </c>
      <c r="P1598" t="s">
        <v>12</v>
      </c>
      <c r="Q1598" t="s">
        <v>27</v>
      </c>
      <c r="R1598" t="s">
        <v>28</v>
      </c>
      <c r="S1598">
        <v>1</v>
      </c>
      <c r="T1598">
        <v>0</v>
      </c>
    </row>
    <row r="1599" spans="1:20" x14ac:dyDescent="0.25">
      <c r="A1599">
        <v>24830</v>
      </c>
      <c r="B1599" s="1">
        <v>37034</v>
      </c>
      <c r="C1599" s="1">
        <v>37865</v>
      </c>
      <c r="D1599" t="s">
        <v>27</v>
      </c>
      <c r="E1599" t="s">
        <v>28</v>
      </c>
      <c r="F1599" s="10">
        <v>800000</v>
      </c>
      <c r="G1599" s="10">
        <v>757858.76</v>
      </c>
      <c r="H1599">
        <v>4.05</v>
      </c>
      <c r="I1599" s="11">
        <v>3.22</v>
      </c>
      <c r="K1599" s="9">
        <f t="shared" si="72"/>
        <v>2576000</v>
      </c>
      <c r="L1599" s="12">
        <f t="shared" si="73"/>
        <v>-663999.99999999965</v>
      </c>
      <c r="M1599" s="12">
        <f t="shared" si="74"/>
        <v>-629022.77079999971</v>
      </c>
      <c r="N1599" t="s">
        <v>29</v>
      </c>
      <c r="O1599" t="s">
        <v>38</v>
      </c>
      <c r="P1599" t="s">
        <v>12</v>
      </c>
      <c r="Q1599" t="s">
        <v>27</v>
      </c>
      <c r="R1599" t="s">
        <v>28</v>
      </c>
      <c r="S1599">
        <v>1</v>
      </c>
      <c r="T1599">
        <v>0</v>
      </c>
    </row>
    <row r="1600" spans="1:20" x14ac:dyDescent="0.25">
      <c r="A1600">
        <v>24870</v>
      </c>
      <c r="B1600" s="1">
        <v>37035</v>
      </c>
      <c r="C1600" s="1">
        <v>37865</v>
      </c>
      <c r="D1600" t="s">
        <v>27</v>
      </c>
      <c r="E1600" t="s">
        <v>28</v>
      </c>
      <c r="F1600" s="10">
        <v>1000</v>
      </c>
      <c r="G1600" s="10">
        <v>947.32</v>
      </c>
      <c r="H1600">
        <v>4.1608000000000001</v>
      </c>
      <c r="I1600" s="11">
        <v>3.22</v>
      </c>
      <c r="K1600" s="9">
        <f t="shared" si="72"/>
        <v>3220</v>
      </c>
      <c r="L1600" s="12">
        <f t="shared" si="73"/>
        <v>-940.79999999999984</v>
      </c>
      <c r="M1600" s="12">
        <f t="shared" si="74"/>
        <v>-891.23865599999988</v>
      </c>
      <c r="N1600" t="s">
        <v>29</v>
      </c>
      <c r="O1600" t="s">
        <v>38</v>
      </c>
      <c r="P1600" t="s">
        <v>12</v>
      </c>
      <c r="Q1600" t="s">
        <v>27</v>
      </c>
      <c r="R1600" t="s">
        <v>28</v>
      </c>
      <c r="S1600">
        <v>1</v>
      </c>
      <c r="T1600">
        <v>0</v>
      </c>
    </row>
    <row r="1601" spans="1:20" x14ac:dyDescent="0.25">
      <c r="A1601">
        <v>25068</v>
      </c>
      <c r="B1601" s="1">
        <v>37048</v>
      </c>
      <c r="C1601" s="1">
        <v>37865</v>
      </c>
      <c r="D1601" t="s">
        <v>27</v>
      </c>
      <c r="E1601" t="s">
        <v>28</v>
      </c>
      <c r="F1601" s="10">
        <v>7127</v>
      </c>
      <c r="G1601" s="10">
        <v>6751.57</v>
      </c>
      <c r="H1601">
        <v>4.0549999999999997</v>
      </c>
      <c r="I1601" s="11">
        <v>3.22</v>
      </c>
      <c r="K1601" s="9">
        <f t="shared" si="72"/>
        <v>22948.940000000002</v>
      </c>
      <c r="L1601" s="12">
        <f t="shared" si="73"/>
        <v>-5951.0449999999964</v>
      </c>
      <c r="M1601" s="12">
        <f t="shared" si="74"/>
        <v>-5637.5609499999964</v>
      </c>
      <c r="N1601" t="s">
        <v>29</v>
      </c>
      <c r="O1601" t="s">
        <v>38</v>
      </c>
      <c r="P1601" t="s">
        <v>12</v>
      </c>
      <c r="Q1601" t="s">
        <v>27</v>
      </c>
      <c r="R1601" t="s">
        <v>28</v>
      </c>
      <c r="S1601">
        <v>1</v>
      </c>
      <c r="T1601">
        <v>0</v>
      </c>
    </row>
    <row r="1602" spans="1:20" x14ac:dyDescent="0.25">
      <c r="A1602">
        <v>25071</v>
      </c>
      <c r="B1602" s="1">
        <v>37048</v>
      </c>
      <c r="C1602" s="1">
        <v>37865</v>
      </c>
      <c r="D1602" t="s">
        <v>27</v>
      </c>
      <c r="E1602" t="s">
        <v>28</v>
      </c>
      <c r="F1602" s="10">
        <v>1119</v>
      </c>
      <c r="G1602" s="10">
        <v>1060.05</v>
      </c>
      <c r="H1602">
        <v>4.26</v>
      </c>
      <c r="I1602" s="11">
        <v>3.22</v>
      </c>
      <c r="K1602" s="9">
        <f t="shared" ref="K1602:K1665" si="75">F1602*I1602</f>
        <v>3603.1800000000003</v>
      </c>
      <c r="L1602" s="12">
        <f t="shared" ref="L1602:L1665" si="76">(+I1602-H1602)*F1602</f>
        <v>-1163.7599999999995</v>
      </c>
      <c r="M1602" s="12">
        <f t="shared" ref="M1602:M1665" si="77">(+I1602-H1602)*G1602</f>
        <v>-1102.4519999999995</v>
      </c>
      <c r="N1602" t="s">
        <v>29</v>
      </c>
      <c r="O1602" t="s">
        <v>38</v>
      </c>
      <c r="P1602" t="s">
        <v>12</v>
      </c>
      <c r="Q1602" t="s">
        <v>27</v>
      </c>
      <c r="R1602" t="s">
        <v>28</v>
      </c>
      <c r="S1602">
        <v>1</v>
      </c>
      <c r="T1602">
        <v>0</v>
      </c>
    </row>
    <row r="1603" spans="1:20" x14ac:dyDescent="0.25">
      <c r="A1603">
        <v>25181</v>
      </c>
      <c r="B1603" s="1">
        <v>37055</v>
      </c>
      <c r="C1603" s="1">
        <v>37865</v>
      </c>
      <c r="D1603" t="s">
        <v>27</v>
      </c>
      <c r="E1603" t="s">
        <v>28</v>
      </c>
      <c r="F1603" s="10">
        <v>2161</v>
      </c>
      <c r="G1603" s="10">
        <v>2047.17</v>
      </c>
      <c r="H1603">
        <v>4.0060000000000002</v>
      </c>
      <c r="I1603" s="11">
        <v>3.22</v>
      </c>
      <c r="K1603" s="9">
        <f t="shared" si="75"/>
        <v>6958.42</v>
      </c>
      <c r="L1603" s="12">
        <f t="shared" si="76"/>
        <v>-1698.546</v>
      </c>
      <c r="M1603" s="12">
        <f t="shared" si="77"/>
        <v>-1609.0756200000001</v>
      </c>
      <c r="N1603" t="s">
        <v>29</v>
      </c>
      <c r="O1603" t="s">
        <v>38</v>
      </c>
      <c r="P1603" t="s">
        <v>12</v>
      </c>
      <c r="Q1603" t="s">
        <v>27</v>
      </c>
      <c r="R1603" t="s">
        <v>28</v>
      </c>
      <c r="S1603">
        <v>1</v>
      </c>
      <c r="T1603">
        <v>0</v>
      </c>
    </row>
    <row r="1604" spans="1:20" x14ac:dyDescent="0.25">
      <c r="A1604">
        <v>25182</v>
      </c>
      <c r="B1604" s="1">
        <v>37055</v>
      </c>
      <c r="C1604" s="1">
        <v>37865</v>
      </c>
      <c r="D1604" t="s">
        <v>27</v>
      </c>
      <c r="E1604" t="s">
        <v>28</v>
      </c>
      <c r="F1604" s="10">
        <v>293</v>
      </c>
      <c r="G1604" s="10">
        <v>277.57</v>
      </c>
      <c r="H1604">
        <v>4.0060000000000002</v>
      </c>
      <c r="I1604" s="11">
        <v>3.22</v>
      </c>
      <c r="K1604" s="9">
        <f t="shared" si="75"/>
        <v>943.46</v>
      </c>
      <c r="L1604" s="12">
        <f t="shared" si="76"/>
        <v>-230.298</v>
      </c>
      <c r="M1604" s="12">
        <f t="shared" si="77"/>
        <v>-218.17001999999999</v>
      </c>
      <c r="N1604" t="s">
        <v>29</v>
      </c>
      <c r="O1604" t="s">
        <v>38</v>
      </c>
      <c r="P1604" t="s">
        <v>12</v>
      </c>
      <c r="Q1604" t="s">
        <v>27</v>
      </c>
      <c r="R1604" t="s">
        <v>28</v>
      </c>
      <c r="S1604">
        <v>1</v>
      </c>
      <c r="T1604">
        <v>0</v>
      </c>
    </row>
    <row r="1605" spans="1:20" x14ac:dyDescent="0.25">
      <c r="A1605">
        <v>26646</v>
      </c>
      <c r="B1605" s="1">
        <v>37081</v>
      </c>
      <c r="C1605" s="1">
        <v>37865</v>
      </c>
      <c r="D1605" t="s">
        <v>27</v>
      </c>
      <c r="E1605" t="s">
        <v>28</v>
      </c>
      <c r="F1605" s="10">
        <v>19752</v>
      </c>
      <c r="G1605" s="10">
        <v>18711.53</v>
      </c>
      <c r="H1605">
        <v>3.7829999999999999</v>
      </c>
      <c r="I1605" s="11">
        <v>3.22</v>
      </c>
      <c r="K1605" s="9">
        <f t="shared" si="75"/>
        <v>63601.440000000002</v>
      </c>
      <c r="L1605" s="12">
        <f t="shared" si="76"/>
        <v>-11120.375999999995</v>
      </c>
      <c r="M1605" s="12">
        <f t="shared" si="77"/>
        <v>-10534.591389999994</v>
      </c>
      <c r="N1605" t="s">
        <v>29</v>
      </c>
      <c r="O1605" t="s">
        <v>38</v>
      </c>
      <c r="P1605" t="s">
        <v>12</v>
      </c>
      <c r="Q1605" t="s">
        <v>27</v>
      </c>
      <c r="R1605" t="s">
        <v>28</v>
      </c>
      <c r="S1605">
        <v>1</v>
      </c>
      <c r="T1605">
        <v>0</v>
      </c>
    </row>
    <row r="1606" spans="1:20" x14ac:dyDescent="0.25">
      <c r="A1606">
        <v>26851</v>
      </c>
      <c r="B1606" s="1">
        <v>37099</v>
      </c>
      <c r="C1606" s="1">
        <v>37865</v>
      </c>
      <c r="D1606" t="s">
        <v>27</v>
      </c>
      <c r="E1606" t="s">
        <v>28</v>
      </c>
      <c r="F1606" s="10">
        <v>9430</v>
      </c>
      <c r="G1606" s="10">
        <v>8933.26</v>
      </c>
      <c r="H1606">
        <v>3.5609999999999999</v>
      </c>
      <c r="I1606" s="11">
        <v>3.22</v>
      </c>
      <c r="K1606" s="9">
        <f t="shared" si="75"/>
        <v>30364.600000000002</v>
      </c>
      <c r="L1606" s="12">
        <f t="shared" si="76"/>
        <v>-3215.6299999999978</v>
      </c>
      <c r="M1606" s="12">
        <f t="shared" si="77"/>
        <v>-3046.2416599999979</v>
      </c>
      <c r="N1606" t="s">
        <v>29</v>
      </c>
      <c r="O1606" t="s">
        <v>38</v>
      </c>
      <c r="P1606" t="s">
        <v>12</v>
      </c>
      <c r="Q1606" t="s">
        <v>27</v>
      </c>
      <c r="R1606" t="s">
        <v>28</v>
      </c>
      <c r="S1606">
        <v>1</v>
      </c>
      <c r="T1606">
        <v>0</v>
      </c>
    </row>
    <row r="1607" spans="1:20" x14ac:dyDescent="0.25">
      <c r="A1607">
        <v>27044</v>
      </c>
      <c r="B1607" s="1">
        <v>37109</v>
      </c>
      <c r="C1607" s="1">
        <v>37865</v>
      </c>
      <c r="D1607" t="s">
        <v>27</v>
      </c>
      <c r="E1607" t="s">
        <v>28</v>
      </c>
      <c r="F1607" s="10">
        <v>24566</v>
      </c>
      <c r="G1607" s="10">
        <v>23271.95</v>
      </c>
      <c r="H1607">
        <v>3.6059999999999999</v>
      </c>
      <c r="I1607" s="11">
        <v>3.22</v>
      </c>
      <c r="K1607" s="9">
        <f t="shared" si="75"/>
        <v>79102.52</v>
      </c>
      <c r="L1607" s="12">
        <f t="shared" si="76"/>
        <v>-9482.4759999999915</v>
      </c>
      <c r="M1607" s="12">
        <f t="shared" si="77"/>
        <v>-8982.972699999993</v>
      </c>
      <c r="N1607" t="s">
        <v>29</v>
      </c>
      <c r="O1607" t="s">
        <v>38</v>
      </c>
      <c r="P1607" t="s">
        <v>12</v>
      </c>
      <c r="Q1607" t="s">
        <v>27</v>
      </c>
      <c r="R1607" t="s">
        <v>28</v>
      </c>
      <c r="S1607">
        <v>1</v>
      </c>
      <c r="T1607">
        <v>0</v>
      </c>
    </row>
    <row r="1608" spans="1:20" x14ac:dyDescent="0.25">
      <c r="A1608">
        <v>28058</v>
      </c>
      <c r="B1608" s="1">
        <v>37144</v>
      </c>
      <c r="C1608" s="1">
        <v>37865</v>
      </c>
      <c r="D1608" t="s">
        <v>27</v>
      </c>
      <c r="E1608" t="s">
        <v>28</v>
      </c>
      <c r="F1608" s="10">
        <v>5330</v>
      </c>
      <c r="G1608" s="10">
        <v>5049.2299999999996</v>
      </c>
      <c r="H1608">
        <v>3.8020999999999998</v>
      </c>
      <c r="I1608" s="11">
        <v>3.22</v>
      </c>
      <c r="K1608" s="9">
        <f t="shared" si="75"/>
        <v>17162.600000000002</v>
      </c>
      <c r="L1608" s="12">
        <f t="shared" si="76"/>
        <v>-3102.592999999998</v>
      </c>
      <c r="M1608" s="12">
        <f t="shared" si="77"/>
        <v>-2939.1567829999976</v>
      </c>
      <c r="N1608" t="s">
        <v>29</v>
      </c>
      <c r="O1608" t="s">
        <v>38</v>
      </c>
      <c r="P1608" t="s">
        <v>12</v>
      </c>
      <c r="Q1608" t="s">
        <v>27</v>
      </c>
      <c r="R1608" t="s">
        <v>28</v>
      </c>
      <c r="S1608">
        <v>1</v>
      </c>
      <c r="T1608">
        <v>0</v>
      </c>
    </row>
    <row r="1609" spans="1:20" x14ac:dyDescent="0.25">
      <c r="A1609">
        <v>28096</v>
      </c>
      <c r="B1609" s="1">
        <v>37152</v>
      </c>
      <c r="C1609" s="1">
        <v>37865</v>
      </c>
      <c r="D1609" t="s">
        <v>27</v>
      </c>
      <c r="E1609" t="s">
        <v>28</v>
      </c>
      <c r="F1609" s="10">
        <v>1000</v>
      </c>
      <c r="G1609" s="10">
        <v>947.32</v>
      </c>
      <c r="H1609">
        <v>3.62</v>
      </c>
      <c r="I1609" s="11">
        <v>3.22</v>
      </c>
      <c r="K1609" s="9">
        <f t="shared" si="75"/>
        <v>3220</v>
      </c>
      <c r="L1609" s="12">
        <f t="shared" si="76"/>
        <v>-399.99999999999989</v>
      </c>
      <c r="M1609" s="12">
        <f t="shared" si="77"/>
        <v>-378.92799999999994</v>
      </c>
      <c r="N1609" t="s">
        <v>29</v>
      </c>
      <c r="O1609" t="s">
        <v>38</v>
      </c>
      <c r="P1609" t="s">
        <v>12</v>
      </c>
      <c r="Q1609" t="s">
        <v>27</v>
      </c>
      <c r="R1609" t="s">
        <v>28</v>
      </c>
      <c r="S1609">
        <v>1</v>
      </c>
      <c r="T1609">
        <v>0</v>
      </c>
    </row>
    <row r="1610" spans="1:20" x14ac:dyDescent="0.25">
      <c r="A1610">
        <v>28097</v>
      </c>
      <c r="B1610" s="1">
        <v>37152</v>
      </c>
      <c r="C1610" s="1">
        <v>37865</v>
      </c>
      <c r="D1610" t="s">
        <v>27</v>
      </c>
      <c r="E1610" t="s">
        <v>28</v>
      </c>
      <c r="F1610" s="10">
        <v>20022</v>
      </c>
      <c r="G1610" s="10">
        <v>18967.310000000001</v>
      </c>
      <c r="H1610">
        <v>3.62</v>
      </c>
      <c r="I1610" s="11">
        <v>3.22</v>
      </c>
      <c r="K1610" s="9">
        <f t="shared" si="75"/>
        <v>64470.840000000004</v>
      </c>
      <c r="L1610" s="12">
        <f t="shared" si="76"/>
        <v>-8008.7999999999984</v>
      </c>
      <c r="M1610" s="12">
        <f t="shared" si="77"/>
        <v>-7586.9239999999991</v>
      </c>
      <c r="N1610" t="s">
        <v>29</v>
      </c>
      <c r="O1610" t="s">
        <v>38</v>
      </c>
      <c r="P1610" t="s">
        <v>12</v>
      </c>
      <c r="Q1610" t="s">
        <v>27</v>
      </c>
      <c r="R1610" t="s">
        <v>28</v>
      </c>
      <c r="S1610">
        <v>1</v>
      </c>
      <c r="T1610">
        <v>0</v>
      </c>
    </row>
    <row r="1611" spans="1:20" x14ac:dyDescent="0.25">
      <c r="A1611">
        <v>28112</v>
      </c>
      <c r="B1611" s="1">
        <v>37152</v>
      </c>
      <c r="C1611" s="1">
        <v>37865</v>
      </c>
      <c r="D1611" t="s">
        <v>27</v>
      </c>
      <c r="E1611" t="s">
        <v>28</v>
      </c>
      <c r="F1611" s="10">
        <v>38017</v>
      </c>
      <c r="G1611" s="10">
        <v>36014.400000000001</v>
      </c>
      <c r="H1611">
        <v>3.7480000000000002</v>
      </c>
      <c r="I1611" s="11">
        <v>3.22</v>
      </c>
      <c r="K1611" s="9">
        <f t="shared" si="75"/>
        <v>122414.74</v>
      </c>
      <c r="L1611" s="12">
        <f t="shared" si="76"/>
        <v>-20072.976000000002</v>
      </c>
      <c r="M1611" s="12">
        <f t="shared" si="77"/>
        <v>-19015.603200000001</v>
      </c>
      <c r="N1611" t="s">
        <v>29</v>
      </c>
      <c r="O1611" t="s">
        <v>38</v>
      </c>
      <c r="P1611" t="s">
        <v>12</v>
      </c>
      <c r="Q1611" t="s">
        <v>27</v>
      </c>
      <c r="R1611" t="s">
        <v>28</v>
      </c>
      <c r="S1611">
        <v>1</v>
      </c>
      <c r="T1611">
        <v>0</v>
      </c>
    </row>
    <row r="1612" spans="1:20" x14ac:dyDescent="0.25">
      <c r="A1612">
        <v>28134</v>
      </c>
      <c r="B1612" s="1">
        <v>37153</v>
      </c>
      <c r="C1612" s="1">
        <v>37865</v>
      </c>
      <c r="D1612" t="s">
        <v>27</v>
      </c>
      <c r="E1612" t="s">
        <v>28</v>
      </c>
      <c r="F1612" s="10">
        <v>17073</v>
      </c>
      <c r="G1612" s="10">
        <v>16173.65</v>
      </c>
      <c r="H1612">
        <v>3.6480000000000001</v>
      </c>
      <c r="I1612" s="11">
        <v>3.22</v>
      </c>
      <c r="K1612" s="9">
        <f t="shared" si="75"/>
        <v>54975.060000000005</v>
      </c>
      <c r="L1612" s="12">
        <f t="shared" si="76"/>
        <v>-7307.2439999999988</v>
      </c>
      <c r="M1612" s="12">
        <f t="shared" si="77"/>
        <v>-6922.3221999999987</v>
      </c>
      <c r="N1612" t="s">
        <v>29</v>
      </c>
      <c r="O1612" t="s">
        <v>38</v>
      </c>
      <c r="P1612" t="s">
        <v>12</v>
      </c>
      <c r="Q1612" t="s">
        <v>27</v>
      </c>
      <c r="R1612" t="s">
        <v>28</v>
      </c>
      <c r="S1612">
        <v>1</v>
      </c>
      <c r="T1612">
        <v>0</v>
      </c>
    </row>
    <row r="1613" spans="1:20" x14ac:dyDescent="0.25">
      <c r="A1613">
        <v>28136</v>
      </c>
      <c r="B1613" s="1">
        <v>37153</v>
      </c>
      <c r="C1613" s="1">
        <v>37865</v>
      </c>
      <c r="D1613" t="s">
        <v>27</v>
      </c>
      <c r="E1613" t="s">
        <v>28</v>
      </c>
      <c r="F1613" s="10">
        <v>27748</v>
      </c>
      <c r="G1613" s="10">
        <v>26286.33</v>
      </c>
      <c r="H1613">
        <v>3.2709999999999999</v>
      </c>
      <c r="I1613" s="11">
        <v>3.22</v>
      </c>
      <c r="K1613" s="9">
        <f t="shared" si="75"/>
        <v>89348.560000000012</v>
      </c>
      <c r="L1613" s="12">
        <f t="shared" si="76"/>
        <v>-1415.147999999992</v>
      </c>
      <c r="M1613" s="12">
        <f t="shared" si="77"/>
        <v>-1340.6028299999925</v>
      </c>
      <c r="N1613" t="s">
        <v>29</v>
      </c>
      <c r="O1613" t="s">
        <v>38</v>
      </c>
      <c r="P1613" t="s">
        <v>12</v>
      </c>
      <c r="Q1613" t="s">
        <v>27</v>
      </c>
      <c r="R1613" t="s">
        <v>28</v>
      </c>
      <c r="S1613">
        <v>1</v>
      </c>
      <c r="T1613">
        <v>0</v>
      </c>
    </row>
    <row r="1614" spans="1:20" x14ac:dyDescent="0.25">
      <c r="A1614">
        <v>28139</v>
      </c>
      <c r="B1614" s="1">
        <v>37153</v>
      </c>
      <c r="C1614" s="1">
        <v>37865</v>
      </c>
      <c r="D1614" t="s">
        <v>27</v>
      </c>
      <c r="E1614" t="s">
        <v>28</v>
      </c>
      <c r="F1614" s="10">
        <v>25367</v>
      </c>
      <c r="G1614" s="10">
        <v>24030.75</v>
      </c>
      <c r="H1614">
        <v>3.2709999999999999</v>
      </c>
      <c r="I1614" s="11">
        <v>3.22</v>
      </c>
      <c r="K1614" s="9">
        <f t="shared" si="75"/>
        <v>81681.740000000005</v>
      </c>
      <c r="L1614" s="12">
        <f t="shared" si="76"/>
        <v>-1293.7169999999926</v>
      </c>
      <c r="M1614" s="12">
        <f t="shared" si="77"/>
        <v>-1225.568249999993</v>
      </c>
      <c r="N1614" t="s">
        <v>29</v>
      </c>
      <c r="O1614" t="s">
        <v>38</v>
      </c>
      <c r="P1614" t="s">
        <v>12</v>
      </c>
      <c r="Q1614" t="s">
        <v>27</v>
      </c>
      <c r="R1614" t="s">
        <v>28</v>
      </c>
      <c r="S1614">
        <v>1</v>
      </c>
      <c r="T1614">
        <v>0</v>
      </c>
    </row>
    <row r="1615" spans="1:20" x14ac:dyDescent="0.25">
      <c r="A1615">
        <v>28140</v>
      </c>
      <c r="B1615" s="1">
        <v>37153</v>
      </c>
      <c r="C1615" s="1">
        <v>37865</v>
      </c>
      <c r="D1615" t="s">
        <v>27</v>
      </c>
      <c r="E1615" t="s">
        <v>28</v>
      </c>
      <c r="F1615" s="10">
        <v>7243</v>
      </c>
      <c r="G1615" s="10">
        <v>6861.46</v>
      </c>
      <c r="H1615">
        <v>3.2709999999999999</v>
      </c>
      <c r="I1615" s="11">
        <v>3.22</v>
      </c>
      <c r="K1615" s="9">
        <f t="shared" si="75"/>
        <v>23322.460000000003</v>
      </c>
      <c r="L1615" s="12">
        <f t="shared" si="76"/>
        <v>-369.39299999999793</v>
      </c>
      <c r="M1615" s="12">
        <f t="shared" si="77"/>
        <v>-349.93445999999801</v>
      </c>
      <c r="N1615" t="s">
        <v>29</v>
      </c>
      <c r="O1615" t="s">
        <v>38</v>
      </c>
      <c r="P1615" t="s">
        <v>12</v>
      </c>
      <c r="Q1615" t="s">
        <v>27</v>
      </c>
      <c r="R1615" t="s">
        <v>28</v>
      </c>
      <c r="S1615">
        <v>1</v>
      </c>
      <c r="T1615">
        <v>0</v>
      </c>
    </row>
    <row r="1616" spans="1:20" x14ac:dyDescent="0.25">
      <c r="A1616">
        <v>28142</v>
      </c>
      <c r="B1616" s="1">
        <v>37153</v>
      </c>
      <c r="C1616" s="1">
        <v>37865</v>
      </c>
      <c r="D1616" t="s">
        <v>27</v>
      </c>
      <c r="E1616" t="s">
        <v>28</v>
      </c>
      <c r="F1616" s="10">
        <v>24344</v>
      </c>
      <c r="G1616" s="10">
        <v>23061.64</v>
      </c>
      <c r="H1616">
        <v>3.2709999999999999</v>
      </c>
      <c r="I1616" s="11">
        <v>3.22</v>
      </c>
      <c r="K1616" s="9">
        <f t="shared" si="75"/>
        <v>78387.680000000008</v>
      </c>
      <c r="L1616" s="12">
        <f t="shared" si="76"/>
        <v>-1241.543999999993</v>
      </c>
      <c r="M1616" s="12">
        <f t="shared" si="77"/>
        <v>-1176.1436399999934</v>
      </c>
      <c r="N1616" t="s">
        <v>29</v>
      </c>
      <c r="O1616" t="s">
        <v>38</v>
      </c>
      <c r="P1616" t="s">
        <v>12</v>
      </c>
      <c r="Q1616" t="s">
        <v>27</v>
      </c>
      <c r="R1616" t="s">
        <v>28</v>
      </c>
      <c r="S1616">
        <v>1</v>
      </c>
      <c r="T1616">
        <v>0</v>
      </c>
    </row>
    <row r="1617" spans="1:20" x14ac:dyDescent="0.25">
      <c r="A1617">
        <v>28303</v>
      </c>
      <c r="B1617" s="1">
        <v>37158</v>
      </c>
      <c r="C1617" s="1">
        <v>37865</v>
      </c>
      <c r="D1617" t="s">
        <v>27</v>
      </c>
      <c r="E1617" t="s">
        <v>28</v>
      </c>
      <c r="F1617" s="10">
        <v>1123</v>
      </c>
      <c r="G1617" s="10">
        <v>1063.8399999999999</v>
      </c>
      <c r="H1617">
        <v>3.0270000000000001</v>
      </c>
      <c r="I1617" s="11">
        <v>3.22</v>
      </c>
      <c r="K1617" s="9">
        <f t="shared" si="75"/>
        <v>3616.0600000000004</v>
      </c>
      <c r="L1617" s="12">
        <f t="shared" si="76"/>
        <v>216.73900000000006</v>
      </c>
      <c r="M1617" s="12">
        <f t="shared" si="77"/>
        <v>205.32112000000004</v>
      </c>
      <c r="N1617" t="s">
        <v>29</v>
      </c>
      <c r="O1617" t="s">
        <v>38</v>
      </c>
      <c r="P1617" t="s">
        <v>12</v>
      </c>
      <c r="Q1617" t="s">
        <v>27</v>
      </c>
      <c r="R1617" t="s">
        <v>28</v>
      </c>
      <c r="S1617">
        <v>1</v>
      </c>
      <c r="T1617">
        <v>0</v>
      </c>
    </row>
    <row r="1618" spans="1:20" x14ac:dyDescent="0.25">
      <c r="A1618">
        <v>20890</v>
      </c>
      <c r="B1618" s="1">
        <v>36836</v>
      </c>
      <c r="C1618" s="1">
        <v>37895</v>
      </c>
      <c r="D1618" t="s">
        <v>42</v>
      </c>
      <c r="E1618" t="s">
        <v>28</v>
      </c>
      <c r="F1618" s="10">
        <v>7</v>
      </c>
      <c r="G1618" s="10">
        <v>6.61</v>
      </c>
      <c r="H1618">
        <v>-2.5000000000000001E-2</v>
      </c>
      <c r="I1618" s="11">
        <v>-7.4999999999999997E-3</v>
      </c>
      <c r="K1618" s="9">
        <f t="shared" si="75"/>
        <v>-5.2499999999999998E-2</v>
      </c>
      <c r="L1618" s="12">
        <f t="shared" si="76"/>
        <v>0.12250000000000001</v>
      </c>
      <c r="M1618" s="12">
        <f t="shared" si="77"/>
        <v>0.11567500000000001</v>
      </c>
      <c r="N1618" t="s">
        <v>37</v>
      </c>
      <c r="O1618" t="s">
        <v>38</v>
      </c>
      <c r="P1618" t="s">
        <v>27</v>
      </c>
      <c r="Q1618" t="s">
        <v>43</v>
      </c>
      <c r="R1618" t="s">
        <v>28</v>
      </c>
      <c r="S1618">
        <v>1</v>
      </c>
      <c r="T1618">
        <v>0</v>
      </c>
    </row>
    <row r="1619" spans="1:20" x14ac:dyDescent="0.25">
      <c r="A1619">
        <v>27284</v>
      </c>
      <c r="B1619" s="1">
        <v>37123</v>
      </c>
      <c r="C1619" s="1">
        <v>37895</v>
      </c>
      <c r="D1619" t="s">
        <v>42</v>
      </c>
      <c r="E1619" t="s">
        <v>28</v>
      </c>
      <c r="F1619" s="10">
        <v>94391</v>
      </c>
      <c r="G1619" s="10">
        <v>89068.160000000003</v>
      </c>
      <c r="H1619">
        <v>-1.2500000000000001E-2</v>
      </c>
      <c r="I1619" s="11">
        <v>-7.4999999999999997E-3</v>
      </c>
      <c r="K1619" s="9">
        <f t="shared" si="75"/>
        <v>-707.9325</v>
      </c>
      <c r="L1619" s="12">
        <f t="shared" si="76"/>
        <v>471.9550000000001</v>
      </c>
      <c r="M1619" s="12">
        <f t="shared" si="77"/>
        <v>445.34080000000012</v>
      </c>
      <c r="N1619" t="s">
        <v>37</v>
      </c>
      <c r="O1619" t="s">
        <v>38</v>
      </c>
      <c r="P1619" t="s">
        <v>27</v>
      </c>
      <c r="Q1619" t="s">
        <v>43</v>
      </c>
      <c r="R1619" t="s">
        <v>28</v>
      </c>
      <c r="S1619">
        <v>1</v>
      </c>
      <c r="T1619">
        <v>0</v>
      </c>
    </row>
    <row r="1620" spans="1:20" x14ac:dyDescent="0.25">
      <c r="A1620">
        <v>9941</v>
      </c>
      <c r="B1620" s="1">
        <v>36714</v>
      </c>
      <c r="C1620" s="1">
        <v>37895</v>
      </c>
      <c r="D1620" t="s">
        <v>44</v>
      </c>
      <c r="E1620" t="s">
        <v>28</v>
      </c>
      <c r="F1620" s="10">
        <v>-3968</v>
      </c>
      <c r="G1620" s="10">
        <v>-3744.24</v>
      </c>
      <c r="H1620">
        <v>-0.04</v>
      </c>
      <c r="I1620" s="11">
        <v>-0.05</v>
      </c>
      <c r="K1620" s="9">
        <f t="shared" si="75"/>
        <v>198.4</v>
      </c>
      <c r="L1620" s="12">
        <f t="shared" si="76"/>
        <v>39.680000000000007</v>
      </c>
      <c r="M1620" s="12">
        <f t="shared" si="77"/>
        <v>37.442400000000006</v>
      </c>
      <c r="N1620" t="s">
        <v>37</v>
      </c>
      <c r="O1620" t="s">
        <v>38</v>
      </c>
      <c r="P1620" t="s">
        <v>27</v>
      </c>
      <c r="Q1620" t="s">
        <v>45</v>
      </c>
      <c r="R1620" t="s">
        <v>28</v>
      </c>
      <c r="S1620">
        <v>0</v>
      </c>
      <c r="T1620">
        <v>0</v>
      </c>
    </row>
    <row r="1621" spans="1:20" x14ac:dyDescent="0.25">
      <c r="A1621">
        <v>9952</v>
      </c>
      <c r="B1621" s="1">
        <v>36714</v>
      </c>
      <c r="C1621" s="1">
        <v>37895</v>
      </c>
      <c r="D1621" t="s">
        <v>46</v>
      </c>
      <c r="E1621" t="s">
        <v>28</v>
      </c>
      <c r="F1621" s="10">
        <v>3596</v>
      </c>
      <c r="G1621" s="10">
        <v>3393.22</v>
      </c>
      <c r="H1621">
        <v>0.42</v>
      </c>
      <c r="I1621" s="11">
        <v>0.36</v>
      </c>
      <c r="K1621" s="9">
        <f t="shared" si="75"/>
        <v>1294.56</v>
      </c>
      <c r="L1621" s="12">
        <f t="shared" si="76"/>
        <v>-215.76</v>
      </c>
      <c r="M1621" s="12">
        <f t="shared" si="77"/>
        <v>-203.59319999999997</v>
      </c>
      <c r="N1621" t="s">
        <v>37</v>
      </c>
      <c r="O1621" t="s">
        <v>38</v>
      </c>
      <c r="P1621" t="s">
        <v>27</v>
      </c>
      <c r="Q1621" t="s">
        <v>47</v>
      </c>
      <c r="R1621" t="s">
        <v>28</v>
      </c>
      <c r="S1621">
        <v>1</v>
      </c>
      <c r="T1621">
        <v>0</v>
      </c>
    </row>
    <row r="1622" spans="1:20" x14ac:dyDescent="0.25">
      <c r="A1622">
        <v>27285</v>
      </c>
      <c r="B1622" s="1">
        <v>37123</v>
      </c>
      <c r="C1622" s="1">
        <v>37895</v>
      </c>
      <c r="D1622" t="s">
        <v>48</v>
      </c>
      <c r="E1622" t="s">
        <v>28</v>
      </c>
      <c r="F1622" s="10">
        <v>24626</v>
      </c>
      <c r="G1622" s="10">
        <v>23237.31</v>
      </c>
      <c r="H1622">
        <v>7.2499999999999995E-2</v>
      </c>
      <c r="I1622" s="11">
        <v>7.0000000000000007E-2</v>
      </c>
      <c r="K1622" s="9">
        <f t="shared" si="75"/>
        <v>1723.8200000000002</v>
      </c>
      <c r="L1622" s="12">
        <f t="shared" si="76"/>
        <v>-61.564999999999714</v>
      </c>
      <c r="M1622" s="12">
        <f t="shared" si="77"/>
        <v>-58.093274999999736</v>
      </c>
      <c r="N1622" t="s">
        <v>37</v>
      </c>
      <c r="O1622" t="s">
        <v>38</v>
      </c>
      <c r="P1622" t="s">
        <v>27</v>
      </c>
      <c r="Q1622" t="s">
        <v>49</v>
      </c>
      <c r="R1622" t="s">
        <v>28</v>
      </c>
      <c r="S1622">
        <v>1</v>
      </c>
      <c r="T1622">
        <v>0</v>
      </c>
    </row>
    <row r="1623" spans="1:20" x14ac:dyDescent="0.25">
      <c r="A1623">
        <v>23803</v>
      </c>
      <c r="B1623" s="1">
        <v>36969</v>
      </c>
      <c r="C1623" s="1">
        <v>37895</v>
      </c>
      <c r="D1623" t="s">
        <v>27</v>
      </c>
      <c r="E1623" t="s">
        <v>28</v>
      </c>
      <c r="F1623" s="10">
        <v>-32725</v>
      </c>
      <c r="G1623" s="10">
        <v>-30879.59</v>
      </c>
      <c r="H1623">
        <v>4.4009999999999998</v>
      </c>
      <c r="I1623" s="11">
        <v>3.2549999999999999</v>
      </c>
      <c r="K1623" s="9">
        <f t="shared" si="75"/>
        <v>-106519.875</v>
      </c>
      <c r="L1623" s="12">
        <f t="shared" si="76"/>
        <v>37502.85</v>
      </c>
      <c r="M1623" s="12">
        <f t="shared" si="77"/>
        <v>35388.010139999999</v>
      </c>
      <c r="N1623" t="s">
        <v>29</v>
      </c>
      <c r="O1623" t="s">
        <v>38</v>
      </c>
      <c r="P1623" t="s">
        <v>12</v>
      </c>
      <c r="Q1623" t="s">
        <v>27</v>
      </c>
      <c r="R1623" t="s">
        <v>28</v>
      </c>
      <c r="S1623">
        <v>0</v>
      </c>
      <c r="T1623">
        <v>0</v>
      </c>
    </row>
    <row r="1624" spans="1:20" x14ac:dyDescent="0.25">
      <c r="A1624">
        <v>23886</v>
      </c>
      <c r="B1624" s="1">
        <v>36979</v>
      </c>
      <c r="C1624" s="1">
        <v>37895</v>
      </c>
      <c r="D1624" t="s">
        <v>27</v>
      </c>
      <c r="E1624" t="s">
        <v>28</v>
      </c>
      <c r="F1624" s="10">
        <v>-100000</v>
      </c>
      <c r="G1624" s="10">
        <v>-94360.86</v>
      </c>
      <c r="H1624">
        <v>4.2350000000000003</v>
      </c>
      <c r="I1624" s="11">
        <v>3.2549999999999999</v>
      </c>
      <c r="K1624" s="9">
        <f t="shared" si="75"/>
        <v>-325500</v>
      </c>
      <c r="L1624" s="12">
        <f t="shared" si="76"/>
        <v>98000.000000000044</v>
      </c>
      <c r="M1624" s="12">
        <f t="shared" si="77"/>
        <v>92473.642800000045</v>
      </c>
      <c r="N1624" t="s">
        <v>29</v>
      </c>
      <c r="O1624" t="s">
        <v>38</v>
      </c>
      <c r="P1624" t="s">
        <v>12</v>
      </c>
      <c r="Q1624" t="s">
        <v>27</v>
      </c>
      <c r="R1624" t="s">
        <v>28</v>
      </c>
      <c r="S1624">
        <v>0</v>
      </c>
      <c r="T1624">
        <v>0</v>
      </c>
    </row>
    <row r="1625" spans="1:20" x14ac:dyDescent="0.25">
      <c r="A1625">
        <v>28125</v>
      </c>
      <c r="B1625" s="1">
        <v>37153</v>
      </c>
      <c r="C1625" s="1">
        <v>37895</v>
      </c>
      <c r="D1625" t="s">
        <v>27</v>
      </c>
      <c r="E1625" t="s">
        <v>28</v>
      </c>
      <c r="F1625" s="10">
        <v>-66849</v>
      </c>
      <c r="G1625" s="10">
        <v>-63079.29</v>
      </c>
      <c r="H1625">
        <v>3.62</v>
      </c>
      <c r="I1625" s="11">
        <v>3.2549999999999999</v>
      </c>
      <c r="K1625" s="9">
        <f t="shared" si="75"/>
        <v>-217593.495</v>
      </c>
      <c r="L1625" s="12">
        <f t="shared" si="76"/>
        <v>24399.885000000013</v>
      </c>
      <c r="M1625" s="12">
        <f t="shared" si="77"/>
        <v>23023.940850000014</v>
      </c>
      <c r="N1625" t="s">
        <v>29</v>
      </c>
      <c r="O1625" t="s">
        <v>38</v>
      </c>
      <c r="P1625" t="s">
        <v>12</v>
      </c>
      <c r="Q1625" t="s">
        <v>27</v>
      </c>
      <c r="R1625" t="s">
        <v>28</v>
      </c>
      <c r="S1625">
        <v>0</v>
      </c>
      <c r="T1625">
        <v>0</v>
      </c>
    </row>
    <row r="1626" spans="1:20" x14ac:dyDescent="0.25">
      <c r="A1626">
        <v>28304</v>
      </c>
      <c r="B1626" s="1">
        <v>37158</v>
      </c>
      <c r="C1626" s="1">
        <v>37895</v>
      </c>
      <c r="D1626" t="s">
        <v>27</v>
      </c>
      <c r="E1626" t="s">
        <v>28</v>
      </c>
      <c r="F1626" s="10">
        <v>-12838</v>
      </c>
      <c r="G1626" s="10">
        <v>-12114.05</v>
      </c>
      <c r="H1626">
        <v>3.0369999999999999</v>
      </c>
      <c r="I1626" s="11">
        <v>3.2549999999999999</v>
      </c>
      <c r="K1626" s="9">
        <f t="shared" si="75"/>
        <v>-41787.689999999995</v>
      </c>
      <c r="L1626" s="12">
        <f t="shared" si="76"/>
        <v>-2798.6839999999997</v>
      </c>
      <c r="M1626" s="12">
        <f t="shared" si="77"/>
        <v>-2640.8628999999996</v>
      </c>
      <c r="N1626" t="s">
        <v>29</v>
      </c>
      <c r="O1626" t="s">
        <v>38</v>
      </c>
      <c r="P1626" t="s">
        <v>12</v>
      </c>
      <c r="Q1626" t="s">
        <v>27</v>
      </c>
      <c r="R1626" t="s">
        <v>28</v>
      </c>
      <c r="S1626">
        <v>0</v>
      </c>
      <c r="T1626">
        <v>0</v>
      </c>
    </row>
    <row r="1627" spans="1:20" x14ac:dyDescent="0.25">
      <c r="A1627">
        <v>9918</v>
      </c>
      <c r="B1627" s="1">
        <v>36714</v>
      </c>
      <c r="C1627" s="1">
        <v>37895</v>
      </c>
      <c r="D1627" t="s">
        <v>27</v>
      </c>
      <c r="E1627" t="s">
        <v>28</v>
      </c>
      <c r="F1627" s="10">
        <v>7</v>
      </c>
      <c r="G1627" s="10">
        <v>6.61</v>
      </c>
      <c r="H1627">
        <v>2.4213</v>
      </c>
      <c r="I1627" s="11">
        <v>3.27</v>
      </c>
      <c r="K1627" s="9">
        <f t="shared" si="75"/>
        <v>22.89</v>
      </c>
      <c r="L1627" s="12">
        <f t="shared" si="76"/>
        <v>5.9409000000000001</v>
      </c>
      <c r="M1627" s="12">
        <f t="shared" si="77"/>
        <v>5.6099070000000006</v>
      </c>
      <c r="N1627" t="s">
        <v>29</v>
      </c>
      <c r="O1627" t="s">
        <v>38</v>
      </c>
      <c r="P1627" t="s">
        <v>12</v>
      </c>
      <c r="Q1627" t="s">
        <v>27</v>
      </c>
      <c r="R1627" t="s">
        <v>28</v>
      </c>
      <c r="S1627">
        <v>1</v>
      </c>
      <c r="T1627">
        <v>0</v>
      </c>
    </row>
    <row r="1628" spans="1:20" x14ac:dyDescent="0.25">
      <c r="A1628">
        <v>22575</v>
      </c>
      <c r="B1628" s="1">
        <v>36938</v>
      </c>
      <c r="C1628" s="1">
        <v>37895</v>
      </c>
      <c r="D1628" t="s">
        <v>27</v>
      </c>
      <c r="E1628" t="s">
        <v>28</v>
      </c>
      <c r="F1628" s="10">
        <v>35000</v>
      </c>
      <c r="G1628" s="10">
        <v>33026.300000000003</v>
      </c>
      <c r="H1628">
        <v>4.4749999999999996</v>
      </c>
      <c r="I1628" s="11">
        <v>3.27</v>
      </c>
      <c r="K1628" s="9">
        <f t="shared" si="75"/>
        <v>114450</v>
      </c>
      <c r="L1628" s="12">
        <f t="shared" si="76"/>
        <v>-42174.999999999985</v>
      </c>
      <c r="M1628" s="12">
        <f t="shared" si="77"/>
        <v>-39796.691499999994</v>
      </c>
      <c r="N1628" t="s">
        <v>29</v>
      </c>
      <c r="O1628" t="s">
        <v>38</v>
      </c>
      <c r="P1628" t="s">
        <v>12</v>
      </c>
      <c r="Q1628" t="s">
        <v>27</v>
      </c>
      <c r="R1628" t="s">
        <v>28</v>
      </c>
      <c r="S1628">
        <v>1</v>
      </c>
      <c r="T1628">
        <v>0</v>
      </c>
    </row>
    <row r="1629" spans="1:20" x14ac:dyDescent="0.25">
      <c r="A1629">
        <v>24224</v>
      </c>
      <c r="B1629" s="1">
        <v>36999</v>
      </c>
      <c r="C1629" s="1">
        <v>37895</v>
      </c>
      <c r="D1629" t="s">
        <v>27</v>
      </c>
      <c r="E1629" t="s">
        <v>28</v>
      </c>
      <c r="F1629" s="10">
        <v>6333</v>
      </c>
      <c r="G1629" s="10">
        <v>5975.87</v>
      </c>
      <c r="H1629">
        <v>4.165</v>
      </c>
      <c r="I1629" s="11">
        <v>3.27</v>
      </c>
      <c r="K1629" s="9">
        <f t="shared" si="75"/>
        <v>20708.91</v>
      </c>
      <c r="L1629" s="12">
        <f t="shared" si="76"/>
        <v>-5668.0349999999999</v>
      </c>
      <c r="M1629" s="12">
        <f t="shared" si="77"/>
        <v>-5348.4036500000002</v>
      </c>
      <c r="N1629" t="s">
        <v>29</v>
      </c>
      <c r="O1629" t="s">
        <v>38</v>
      </c>
      <c r="P1629" t="s">
        <v>12</v>
      </c>
      <c r="Q1629" t="s">
        <v>27</v>
      </c>
      <c r="R1629" t="s">
        <v>28</v>
      </c>
      <c r="S1629">
        <v>1</v>
      </c>
      <c r="T1629">
        <v>0</v>
      </c>
    </row>
    <row r="1630" spans="1:20" x14ac:dyDescent="0.25">
      <c r="A1630">
        <v>24455</v>
      </c>
      <c r="B1630" s="1">
        <v>37007</v>
      </c>
      <c r="C1630" s="1">
        <v>37895</v>
      </c>
      <c r="D1630" t="s">
        <v>27</v>
      </c>
      <c r="E1630" t="s">
        <v>28</v>
      </c>
      <c r="F1630" s="10">
        <v>5558</v>
      </c>
      <c r="G1630" s="10">
        <v>5244.58</v>
      </c>
      <c r="H1630">
        <v>4.2770000000000001</v>
      </c>
      <c r="I1630" s="11">
        <v>3.27</v>
      </c>
      <c r="K1630" s="9">
        <f t="shared" si="75"/>
        <v>18174.66</v>
      </c>
      <c r="L1630" s="12">
        <f t="shared" si="76"/>
        <v>-5596.9060000000009</v>
      </c>
      <c r="M1630" s="12">
        <f t="shared" si="77"/>
        <v>-5281.2920600000007</v>
      </c>
      <c r="N1630" t="s">
        <v>29</v>
      </c>
      <c r="O1630" t="s">
        <v>38</v>
      </c>
      <c r="P1630" t="s">
        <v>12</v>
      </c>
      <c r="Q1630" t="s">
        <v>27</v>
      </c>
      <c r="R1630" t="s">
        <v>28</v>
      </c>
      <c r="S1630">
        <v>1</v>
      </c>
      <c r="T1630">
        <v>0</v>
      </c>
    </row>
    <row r="1631" spans="1:20" x14ac:dyDescent="0.25">
      <c r="A1631">
        <v>24533</v>
      </c>
      <c r="B1631" s="1">
        <v>37018</v>
      </c>
      <c r="C1631" s="1">
        <v>37895</v>
      </c>
      <c r="D1631" t="s">
        <v>27</v>
      </c>
      <c r="E1631" t="s">
        <v>28</v>
      </c>
      <c r="F1631" s="10">
        <v>100000</v>
      </c>
      <c r="G1631" s="10">
        <v>94360.86</v>
      </c>
      <c r="H1631">
        <v>4.32</v>
      </c>
      <c r="I1631" s="11">
        <v>3.27</v>
      </c>
      <c r="K1631" s="9">
        <f t="shared" si="75"/>
        <v>327000</v>
      </c>
      <c r="L1631" s="12">
        <f t="shared" si="76"/>
        <v>-105000.00000000003</v>
      </c>
      <c r="M1631" s="12">
        <f t="shared" si="77"/>
        <v>-99078.90300000002</v>
      </c>
      <c r="N1631" t="s">
        <v>29</v>
      </c>
      <c r="O1631" t="s">
        <v>38</v>
      </c>
      <c r="P1631" t="s">
        <v>12</v>
      </c>
      <c r="Q1631" t="s">
        <v>27</v>
      </c>
      <c r="R1631" t="s">
        <v>28</v>
      </c>
      <c r="S1631">
        <v>1</v>
      </c>
      <c r="T1631">
        <v>0</v>
      </c>
    </row>
    <row r="1632" spans="1:20" x14ac:dyDescent="0.25">
      <c r="A1632">
        <v>24748</v>
      </c>
      <c r="B1632" s="1">
        <v>37028</v>
      </c>
      <c r="C1632" s="1">
        <v>37895</v>
      </c>
      <c r="D1632" t="s">
        <v>27</v>
      </c>
      <c r="E1632" t="s">
        <v>28</v>
      </c>
      <c r="F1632" s="10">
        <v>19695</v>
      </c>
      <c r="G1632" s="10">
        <v>18584.37</v>
      </c>
      <c r="H1632">
        <v>4.1070000000000002</v>
      </c>
      <c r="I1632" s="11">
        <v>3.27</v>
      </c>
      <c r="K1632" s="9">
        <f t="shared" si="75"/>
        <v>64402.65</v>
      </c>
      <c r="L1632" s="12">
        <f t="shared" si="76"/>
        <v>-16484.715000000004</v>
      </c>
      <c r="M1632" s="12">
        <f t="shared" si="77"/>
        <v>-15555.117690000003</v>
      </c>
      <c r="N1632" t="s">
        <v>29</v>
      </c>
      <c r="O1632" t="s">
        <v>38</v>
      </c>
      <c r="P1632" t="s">
        <v>12</v>
      </c>
      <c r="Q1632" t="s">
        <v>27</v>
      </c>
      <c r="R1632" t="s">
        <v>28</v>
      </c>
      <c r="S1632">
        <v>1</v>
      </c>
      <c r="T1632">
        <v>0</v>
      </c>
    </row>
    <row r="1633" spans="1:20" x14ac:dyDescent="0.25">
      <c r="A1633">
        <v>24830</v>
      </c>
      <c r="B1633" s="1">
        <v>37034</v>
      </c>
      <c r="C1633" s="1">
        <v>37895</v>
      </c>
      <c r="D1633" t="s">
        <v>27</v>
      </c>
      <c r="E1633" t="s">
        <v>28</v>
      </c>
      <c r="F1633" s="10">
        <v>400000</v>
      </c>
      <c r="G1633" s="10">
        <v>377443.44</v>
      </c>
      <c r="H1633">
        <v>4.05</v>
      </c>
      <c r="I1633" s="11">
        <v>3.27</v>
      </c>
      <c r="K1633" s="9">
        <f t="shared" si="75"/>
        <v>1308000</v>
      </c>
      <c r="L1633" s="12">
        <f t="shared" si="76"/>
        <v>-311999.99999999994</v>
      </c>
      <c r="M1633" s="12">
        <f t="shared" si="77"/>
        <v>-294405.88319999992</v>
      </c>
      <c r="N1633" t="s">
        <v>29</v>
      </c>
      <c r="O1633" t="s">
        <v>38</v>
      </c>
      <c r="P1633" t="s">
        <v>12</v>
      </c>
      <c r="Q1633" t="s">
        <v>27</v>
      </c>
      <c r="R1633" t="s">
        <v>28</v>
      </c>
      <c r="S1633">
        <v>1</v>
      </c>
      <c r="T1633">
        <v>0</v>
      </c>
    </row>
    <row r="1634" spans="1:20" x14ac:dyDescent="0.25">
      <c r="A1634">
        <v>24870</v>
      </c>
      <c r="B1634" s="1">
        <v>37035</v>
      </c>
      <c r="C1634" s="1">
        <v>37895</v>
      </c>
      <c r="D1634" t="s">
        <v>27</v>
      </c>
      <c r="E1634" t="s">
        <v>28</v>
      </c>
      <c r="F1634" s="10">
        <v>573</v>
      </c>
      <c r="G1634" s="10">
        <v>540.69000000000005</v>
      </c>
      <c r="H1634">
        <v>4.1837999999999997</v>
      </c>
      <c r="I1634" s="11">
        <v>3.27</v>
      </c>
      <c r="K1634" s="9">
        <f t="shared" si="75"/>
        <v>1873.71</v>
      </c>
      <c r="L1634" s="12">
        <f t="shared" si="76"/>
        <v>-523.60739999999987</v>
      </c>
      <c r="M1634" s="12">
        <f t="shared" si="77"/>
        <v>-494.08252199999993</v>
      </c>
      <c r="N1634" t="s">
        <v>29</v>
      </c>
      <c r="O1634" t="s">
        <v>38</v>
      </c>
      <c r="P1634" t="s">
        <v>12</v>
      </c>
      <c r="Q1634" t="s">
        <v>27</v>
      </c>
      <c r="R1634" t="s">
        <v>28</v>
      </c>
      <c r="S1634">
        <v>1</v>
      </c>
      <c r="T1634">
        <v>0</v>
      </c>
    </row>
    <row r="1635" spans="1:20" x14ac:dyDescent="0.25">
      <c r="A1635">
        <v>25068</v>
      </c>
      <c r="B1635" s="1">
        <v>37048</v>
      </c>
      <c r="C1635" s="1">
        <v>37895</v>
      </c>
      <c r="D1635" t="s">
        <v>27</v>
      </c>
      <c r="E1635" t="s">
        <v>28</v>
      </c>
      <c r="F1635" s="10">
        <v>14590</v>
      </c>
      <c r="G1635" s="10">
        <v>13767.25</v>
      </c>
      <c r="H1635">
        <v>4.0549999999999997</v>
      </c>
      <c r="I1635" s="11">
        <v>3.27</v>
      </c>
      <c r="K1635" s="9">
        <f t="shared" si="75"/>
        <v>47709.3</v>
      </c>
      <c r="L1635" s="12">
        <f t="shared" si="76"/>
        <v>-11453.149999999996</v>
      </c>
      <c r="M1635" s="12">
        <f t="shared" si="77"/>
        <v>-10807.291249999997</v>
      </c>
      <c r="N1635" t="s">
        <v>29</v>
      </c>
      <c r="O1635" t="s">
        <v>38</v>
      </c>
      <c r="P1635" t="s">
        <v>12</v>
      </c>
      <c r="Q1635" t="s">
        <v>27</v>
      </c>
      <c r="R1635" t="s">
        <v>28</v>
      </c>
      <c r="S1635">
        <v>1</v>
      </c>
      <c r="T1635">
        <v>0</v>
      </c>
    </row>
    <row r="1636" spans="1:20" x14ac:dyDescent="0.25">
      <c r="A1636">
        <v>25071</v>
      </c>
      <c r="B1636" s="1">
        <v>37048</v>
      </c>
      <c r="C1636" s="1">
        <v>37895</v>
      </c>
      <c r="D1636" t="s">
        <v>27</v>
      </c>
      <c r="E1636" t="s">
        <v>28</v>
      </c>
      <c r="F1636" s="10">
        <v>1513</v>
      </c>
      <c r="G1636" s="10">
        <v>1427.68</v>
      </c>
      <c r="H1636">
        <v>4.2649999999999997</v>
      </c>
      <c r="I1636" s="11">
        <v>3.27</v>
      </c>
      <c r="K1636" s="9">
        <f t="shared" si="75"/>
        <v>4947.51</v>
      </c>
      <c r="L1636" s="12">
        <f t="shared" si="76"/>
        <v>-1505.4349999999995</v>
      </c>
      <c r="M1636" s="12">
        <f t="shared" si="77"/>
        <v>-1420.5415999999996</v>
      </c>
      <c r="N1636" t="s">
        <v>29</v>
      </c>
      <c r="O1636" t="s">
        <v>38</v>
      </c>
      <c r="P1636" t="s">
        <v>12</v>
      </c>
      <c r="Q1636" t="s">
        <v>27</v>
      </c>
      <c r="R1636" t="s">
        <v>28</v>
      </c>
      <c r="S1636">
        <v>1</v>
      </c>
      <c r="T1636">
        <v>0</v>
      </c>
    </row>
    <row r="1637" spans="1:20" x14ac:dyDescent="0.25">
      <c r="A1637">
        <v>26646</v>
      </c>
      <c r="B1637" s="1">
        <v>37081</v>
      </c>
      <c r="C1637" s="1">
        <v>37895</v>
      </c>
      <c r="D1637" t="s">
        <v>27</v>
      </c>
      <c r="E1637" t="s">
        <v>28</v>
      </c>
      <c r="F1637" s="10">
        <v>7763</v>
      </c>
      <c r="G1637" s="10">
        <v>7325.23</v>
      </c>
      <c r="H1637">
        <v>3.8069999999999999</v>
      </c>
      <c r="I1637" s="11">
        <v>3.27</v>
      </c>
      <c r="K1637" s="9">
        <f t="shared" si="75"/>
        <v>25385.01</v>
      </c>
      <c r="L1637" s="12">
        <f t="shared" si="76"/>
        <v>-4168.7309999999998</v>
      </c>
      <c r="M1637" s="12">
        <f t="shared" si="77"/>
        <v>-3933.6485099999991</v>
      </c>
      <c r="N1637" t="s">
        <v>29</v>
      </c>
      <c r="O1637" t="s">
        <v>38</v>
      </c>
      <c r="P1637" t="s">
        <v>12</v>
      </c>
      <c r="Q1637" t="s">
        <v>27</v>
      </c>
      <c r="R1637" t="s">
        <v>28</v>
      </c>
      <c r="S1637">
        <v>1</v>
      </c>
      <c r="T1637">
        <v>0</v>
      </c>
    </row>
    <row r="1638" spans="1:20" x14ac:dyDescent="0.25">
      <c r="A1638">
        <v>26851</v>
      </c>
      <c r="B1638" s="1">
        <v>37099</v>
      </c>
      <c r="C1638" s="1">
        <v>37895</v>
      </c>
      <c r="D1638" t="s">
        <v>27</v>
      </c>
      <c r="E1638" t="s">
        <v>28</v>
      </c>
      <c r="F1638" s="10">
        <v>4739</v>
      </c>
      <c r="G1638" s="10">
        <v>4471.76</v>
      </c>
      <c r="H1638">
        <v>3.585</v>
      </c>
      <c r="I1638" s="11">
        <v>3.27</v>
      </c>
      <c r="K1638" s="9">
        <f t="shared" si="75"/>
        <v>15496.53</v>
      </c>
      <c r="L1638" s="12">
        <f t="shared" si="76"/>
        <v>-1492.7849999999999</v>
      </c>
      <c r="M1638" s="12">
        <f t="shared" si="77"/>
        <v>-1408.6043999999999</v>
      </c>
      <c r="N1638" t="s">
        <v>29</v>
      </c>
      <c r="O1638" t="s">
        <v>38</v>
      </c>
      <c r="P1638" t="s">
        <v>12</v>
      </c>
      <c r="Q1638" t="s">
        <v>27</v>
      </c>
      <c r="R1638" t="s">
        <v>28</v>
      </c>
      <c r="S1638">
        <v>1</v>
      </c>
      <c r="T1638">
        <v>0</v>
      </c>
    </row>
    <row r="1639" spans="1:20" x14ac:dyDescent="0.25">
      <c r="A1639">
        <v>27044</v>
      </c>
      <c r="B1639" s="1">
        <v>37109</v>
      </c>
      <c r="C1639" s="1">
        <v>37895</v>
      </c>
      <c r="D1639" t="s">
        <v>27</v>
      </c>
      <c r="E1639" t="s">
        <v>28</v>
      </c>
      <c r="F1639" s="10">
        <v>31660</v>
      </c>
      <c r="G1639" s="10">
        <v>29874.65</v>
      </c>
      <c r="H1639">
        <v>3.6160000000000001</v>
      </c>
      <c r="I1639" s="11">
        <v>3.27</v>
      </c>
      <c r="K1639" s="9">
        <f t="shared" si="75"/>
        <v>103528.2</v>
      </c>
      <c r="L1639" s="12">
        <f t="shared" si="76"/>
        <v>-10954.360000000002</v>
      </c>
      <c r="M1639" s="12">
        <f t="shared" si="77"/>
        <v>-10336.628900000003</v>
      </c>
      <c r="N1639" t="s">
        <v>29</v>
      </c>
      <c r="O1639" t="s">
        <v>38</v>
      </c>
      <c r="P1639" t="s">
        <v>12</v>
      </c>
      <c r="Q1639" t="s">
        <v>27</v>
      </c>
      <c r="R1639" t="s">
        <v>28</v>
      </c>
      <c r="S1639">
        <v>1</v>
      </c>
      <c r="T1639">
        <v>0</v>
      </c>
    </row>
    <row r="1640" spans="1:20" x14ac:dyDescent="0.25">
      <c r="A1640">
        <v>28058</v>
      </c>
      <c r="B1640" s="1">
        <v>37144</v>
      </c>
      <c r="C1640" s="1">
        <v>37895</v>
      </c>
      <c r="D1640" t="s">
        <v>27</v>
      </c>
      <c r="E1640" t="s">
        <v>28</v>
      </c>
      <c r="F1640" s="10">
        <v>3798</v>
      </c>
      <c r="G1640" s="10">
        <v>3583.83</v>
      </c>
      <c r="H1640">
        <v>3.8121</v>
      </c>
      <c r="I1640" s="11">
        <v>3.27</v>
      </c>
      <c r="K1640" s="9">
        <f t="shared" si="75"/>
        <v>12419.460000000001</v>
      </c>
      <c r="L1640" s="12">
        <f t="shared" si="76"/>
        <v>-2058.8958000000002</v>
      </c>
      <c r="M1640" s="12">
        <f t="shared" si="77"/>
        <v>-1942.7942430000001</v>
      </c>
      <c r="N1640" t="s">
        <v>29</v>
      </c>
      <c r="O1640" t="s">
        <v>38</v>
      </c>
      <c r="P1640" t="s">
        <v>12</v>
      </c>
      <c r="Q1640" t="s">
        <v>27</v>
      </c>
      <c r="R1640" t="s">
        <v>28</v>
      </c>
      <c r="S1640">
        <v>1</v>
      </c>
      <c r="T1640">
        <v>0</v>
      </c>
    </row>
    <row r="1641" spans="1:20" x14ac:dyDescent="0.25">
      <c r="A1641">
        <v>28096</v>
      </c>
      <c r="B1641" s="1">
        <v>37152</v>
      </c>
      <c r="C1641" s="1">
        <v>37895</v>
      </c>
      <c r="D1641" t="s">
        <v>27</v>
      </c>
      <c r="E1641" t="s">
        <v>28</v>
      </c>
      <c r="F1641" s="10">
        <v>3000</v>
      </c>
      <c r="G1641" s="10">
        <v>2830.83</v>
      </c>
      <c r="H1641">
        <v>3.62</v>
      </c>
      <c r="I1641" s="11">
        <v>3.27</v>
      </c>
      <c r="K1641" s="9">
        <f t="shared" si="75"/>
        <v>9810</v>
      </c>
      <c r="L1641" s="12">
        <f t="shared" si="76"/>
        <v>-1050.0000000000002</v>
      </c>
      <c r="M1641" s="12">
        <f t="shared" si="77"/>
        <v>-990.79050000000018</v>
      </c>
      <c r="N1641" t="s">
        <v>29</v>
      </c>
      <c r="O1641" t="s">
        <v>38</v>
      </c>
      <c r="P1641" t="s">
        <v>12</v>
      </c>
      <c r="Q1641" t="s">
        <v>27</v>
      </c>
      <c r="R1641" t="s">
        <v>28</v>
      </c>
      <c r="S1641">
        <v>1</v>
      </c>
      <c r="T1641">
        <v>0</v>
      </c>
    </row>
    <row r="1642" spans="1:20" x14ac:dyDescent="0.25">
      <c r="A1642">
        <v>28097</v>
      </c>
      <c r="B1642" s="1">
        <v>37152</v>
      </c>
      <c r="C1642" s="1">
        <v>37895</v>
      </c>
      <c r="D1642" t="s">
        <v>27</v>
      </c>
      <c r="E1642" t="s">
        <v>28</v>
      </c>
      <c r="F1642" s="10">
        <v>35149</v>
      </c>
      <c r="G1642" s="10">
        <v>33166.9</v>
      </c>
      <c r="H1642">
        <v>3.62</v>
      </c>
      <c r="I1642" s="11">
        <v>3.27</v>
      </c>
      <c r="K1642" s="9">
        <f t="shared" si="75"/>
        <v>114937.23</v>
      </c>
      <c r="L1642" s="12">
        <f t="shared" si="76"/>
        <v>-12302.150000000003</v>
      </c>
      <c r="M1642" s="12">
        <f t="shared" si="77"/>
        <v>-11608.415000000003</v>
      </c>
      <c r="N1642" t="s">
        <v>29</v>
      </c>
      <c r="O1642" t="s">
        <v>38</v>
      </c>
      <c r="P1642" t="s">
        <v>12</v>
      </c>
      <c r="Q1642" t="s">
        <v>27</v>
      </c>
      <c r="R1642" t="s">
        <v>28</v>
      </c>
      <c r="S1642">
        <v>1</v>
      </c>
      <c r="T1642">
        <v>0</v>
      </c>
    </row>
    <row r="1643" spans="1:20" x14ac:dyDescent="0.25">
      <c r="A1643">
        <v>28112</v>
      </c>
      <c r="B1643" s="1">
        <v>37152</v>
      </c>
      <c r="C1643" s="1">
        <v>37895</v>
      </c>
      <c r="D1643" t="s">
        <v>27</v>
      </c>
      <c r="E1643" t="s">
        <v>28</v>
      </c>
      <c r="F1643" s="10">
        <v>75230</v>
      </c>
      <c r="G1643" s="10">
        <v>70987.67</v>
      </c>
      <c r="H1643">
        <v>3.7480000000000002</v>
      </c>
      <c r="I1643" s="11">
        <v>3.27</v>
      </c>
      <c r="K1643" s="9">
        <f t="shared" si="75"/>
        <v>246002.1</v>
      </c>
      <c r="L1643" s="12">
        <f t="shared" si="76"/>
        <v>-35959.940000000017</v>
      </c>
      <c r="M1643" s="12">
        <f t="shared" si="77"/>
        <v>-33932.106260000015</v>
      </c>
      <c r="N1643" t="s">
        <v>29</v>
      </c>
      <c r="O1643" t="s">
        <v>38</v>
      </c>
      <c r="P1643" t="s">
        <v>12</v>
      </c>
      <c r="Q1643" t="s">
        <v>27</v>
      </c>
      <c r="R1643" t="s">
        <v>28</v>
      </c>
      <c r="S1643">
        <v>1</v>
      </c>
      <c r="T1643">
        <v>0</v>
      </c>
    </row>
    <row r="1644" spans="1:20" x14ac:dyDescent="0.25">
      <c r="A1644">
        <v>28113</v>
      </c>
      <c r="B1644" s="1">
        <v>37152</v>
      </c>
      <c r="C1644" s="1">
        <v>37895</v>
      </c>
      <c r="D1644" t="s">
        <v>27</v>
      </c>
      <c r="E1644" t="s">
        <v>28</v>
      </c>
      <c r="F1644" s="10">
        <v>7469</v>
      </c>
      <c r="G1644" s="10">
        <v>7047.81</v>
      </c>
      <c r="H1644">
        <v>3.7480000000000002</v>
      </c>
      <c r="I1644" s="11">
        <v>3.27</v>
      </c>
      <c r="K1644" s="9">
        <f t="shared" si="75"/>
        <v>24423.63</v>
      </c>
      <c r="L1644" s="12">
        <f t="shared" si="76"/>
        <v>-3570.1820000000016</v>
      </c>
      <c r="M1644" s="12">
        <f t="shared" si="77"/>
        <v>-3368.8531800000014</v>
      </c>
      <c r="N1644" t="s">
        <v>29</v>
      </c>
      <c r="O1644" t="s">
        <v>38</v>
      </c>
      <c r="P1644" t="s">
        <v>12</v>
      </c>
      <c r="Q1644" t="s">
        <v>27</v>
      </c>
      <c r="R1644" t="s">
        <v>28</v>
      </c>
      <c r="S1644">
        <v>1</v>
      </c>
      <c r="T1644">
        <v>0</v>
      </c>
    </row>
    <row r="1645" spans="1:20" x14ac:dyDescent="0.25">
      <c r="A1645">
        <v>28134</v>
      </c>
      <c r="B1645" s="1">
        <v>37153</v>
      </c>
      <c r="C1645" s="1">
        <v>37895</v>
      </c>
      <c r="D1645" t="s">
        <v>27</v>
      </c>
      <c r="E1645" t="s">
        <v>28</v>
      </c>
      <c r="F1645" s="10">
        <v>23959</v>
      </c>
      <c r="G1645" s="10">
        <v>22607.919999999998</v>
      </c>
      <c r="H1645">
        <v>3.6560000000000001</v>
      </c>
      <c r="I1645" s="11">
        <v>3.27</v>
      </c>
      <c r="K1645" s="9">
        <f t="shared" si="75"/>
        <v>78345.930000000008</v>
      </c>
      <c r="L1645" s="12">
        <f t="shared" si="76"/>
        <v>-9248.1740000000027</v>
      </c>
      <c r="M1645" s="12">
        <f t="shared" si="77"/>
        <v>-8726.6571200000017</v>
      </c>
      <c r="N1645" t="s">
        <v>29</v>
      </c>
      <c r="O1645" t="s">
        <v>38</v>
      </c>
      <c r="P1645" t="s">
        <v>12</v>
      </c>
      <c r="Q1645" t="s">
        <v>27</v>
      </c>
      <c r="R1645" t="s">
        <v>28</v>
      </c>
      <c r="S1645">
        <v>1</v>
      </c>
      <c r="T1645">
        <v>0</v>
      </c>
    </row>
    <row r="1646" spans="1:20" x14ac:dyDescent="0.25">
      <c r="A1646">
        <v>28136</v>
      </c>
      <c r="B1646" s="1">
        <v>37153</v>
      </c>
      <c r="C1646" s="1">
        <v>37895</v>
      </c>
      <c r="D1646" t="s">
        <v>27</v>
      </c>
      <c r="E1646" t="s">
        <v>28</v>
      </c>
      <c r="F1646" s="10">
        <v>52563</v>
      </c>
      <c r="G1646" s="10">
        <v>49598.9</v>
      </c>
      <c r="H1646">
        <v>3.2759999999999998</v>
      </c>
      <c r="I1646" s="11">
        <v>3.27</v>
      </c>
      <c r="K1646" s="9">
        <f t="shared" si="75"/>
        <v>171881.01</v>
      </c>
      <c r="L1646" s="12">
        <f t="shared" si="76"/>
        <v>-315.37799999998862</v>
      </c>
      <c r="M1646" s="12">
        <f t="shared" si="77"/>
        <v>-297.59339999998929</v>
      </c>
      <c r="N1646" t="s">
        <v>29</v>
      </c>
      <c r="O1646" t="s">
        <v>38</v>
      </c>
      <c r="P1646" t="s">
        <v>12</v>
      </c>
      <c r="Q1646" t="s">
        <v>27</v>
      </c>
      <c r="R1646" t="s">
        <v>28</v>
      </c>
      <c r="S1646">
        <v>1</v>
      </c>
      <c r="T1646">
        <v>0</v>
      </c>
    </row>
    <row r="1647" spans="1:20" x14ac:dyDescent="0.25">
      <c r="A1647">
        <v>28139</v>
      </c>
      <c r="B1647" s="1">
        <v>37153</v>
      </c>
      <c r="C1647" s="1">
        <v>37895</v>
      </c>
      <c r="D1647" t="s">
        <v>27</v>
      </c>
      <c r="E1647" t="s">
        <v>28</v>
      </c>
      <c r="F1647" s="10">
        <v>61523</v>
      </c>
      <c r="G1647" s="10">
        <v>58053.63</v>
      </c>
      <c r="H1647">
        <v>3.2759999999999998</v>
      </c>
      <c r="I1647" s="11">
        <v>3.27</v>
      </c>
      <c r="K1647" s="9">
        <f t="shared" si="75"/>
        <v>201180.21</v>
      </c>
      <c r="L1647" s="12">
        <f t="shared" si="76"/>
        <v>-369.13799999998668</v>
      </c>
      <c r="M1647" s="12">
        <f t="shared" si="77"/>
        <v>-348.32177999998743</v>
      </c>
      <c r="N1647" t="s">
        <v>29</v>
      </c>
      <c r="O1647" t="s">
        <v>38</v>
      </c>
      <c r="P1647" t="s">
        <v>12</v>
      </c>
      <c r="Q1647" t="s">
        <v>27</v>
      </c>
      <c r="R1647" t="s">
        <v>28</v>
      </c>
      <c r="S1647">
        <v>1</v>
      </c>
      <c r="T1647">
        <v>0</v>
      </c>
    </row>
    <row r="1648" spans="1:20" x14ac:dyDescent="0.25">
      <c r="A1648">
        <v>28142</v>
      </c>
      <c r="B1648" s="1">
        <v>37153</v>
      </c>
      <c r="C1648" s="1">
        <v>37895</v>
      </c>
      <c r="D1648" t="s">
        <v>27</v>
      </c>
      <c r="E1648" t="s">
        <v>28</v>
      </c>
      <c r="F1648" s="10">
        <v>18115</v>
      </c>
      <c r="G1648" s="10">
        <v>17093.47</v>
      </c>
      <c r="H1648">
        <v>3.2759999999999998</v>
      </c>
      <c r="I1648" s="11">
        <v>3.27</v>
      </c>
      <c r="K1648" s="9">
        <f t="shared" si="75"/>
        <v>59236.05</v>
      </c>
      <c r="L1648" s="12">
        <f t="shared" si="76"/>
        <v>-108.68999999999608</v>
      </c>
      <c r="M1648" s="12">
        <f t="shared" si="77"/>
        <v>-102.5608199999963</v>
      </c>
      <c r="N1648" t="s">
        <v>29</v>
      </c>
      <c r="O1648" t="s">
        <v>38</v>
      </c>
      <c r="P1648" t="s">
        <v>12</v>
      </c>
      <c r="Q1648" t="s">
        <v>27</v>
      </c>
      <c r="R1648" t="s">
        <v>28</v>
      </c>
      <c r="S1648">
        <v>1</v>
      </c>
      <c r="T1648">
        <v>0</v>
      </c>
    </row>
    <row r="1649" spans="1:20" x14ac:dyDescent="0.25">
      <c r="A1649">
        <v>28303</v>
      </c>
      <c r="B1649" s="1">
        <v>37158</v>
      </c>
      <c r="C1649" s="1">
        <v>37895</v>
      </c>
      <c r="D1649" t="s">
        <v>27</v>
      </c>
      <c r="E1649" t="s">
        <v>28</v>
      </c>
      <c r="F1649" s="10">
        <v>3321</v>
      </c>
      <c r="G1649" s="10">
        <v>3133.72</v>
      </c>
      <c r="H1649">
        <v>3.0369999999999999</v>
      </c>
      <c r="I1649" s="11">
        <v>3.27</v>
      </c>
      <c r="K1649" s="9">
        <f t="shared" si="75"/>
        <v>10859.67</v>
      </c>
      <c r="L1649" s="12">
        <f t="shared" si="76"/>
        <v>773.79300000000035</v>
      </c>
      <c r="M1649" s="12">
        <f t="shared" si="77"/>
        <v>730.1567600000003</v>
      </c>
      <c r="N1649" t="s">
        <v>29</v>
      </c>
      <c r="O1649" t="s">
        <v>38</v>
      </c>
      <c r="P1649" t="s">
        <v>12</v>
      </c>
      <c r="Q1649" t="s">
        <v>27</v>
      </c>
      <c r="R1649" t="s">
        <v>28</v>
      </c>
      <c r="S1649">
        <v>1</v>
      </c>
      <c r="T1649">
        <v>0</v>
      </c>
    </row>
    <row r="1650" spans="1:20" x14ac:dyDescent="0.25">
      <c r="A1650">
        <v>20890</v>
      </c>
      <c r="B1650" s="1">
        <v>36836</v>
      </c>
      <c r="C1650" s="1">
        <v>37926</v>
      </c>
      <c r="D1650" t="s">
        <v>42</v>
      </c>
      <c r="E1650" t="s">
        <v>28</v>
      </c>
      <c r="F1650" s="10">
        <v>20</v>
      </c>
      <c r="G1650" s="10">
        <v>18.79</v>
      </c>
      <c r="H1650">
        <v>-2.5000000000000001E-2</v>
      </c>
      <c r="I1650" s="11">
        <v>-7.4999999999999997E-3</v>
      </c>
      <c r="K1650" s="9">
        <f t="shared" si="75"/>
        <v>-0.15</v>
      </c>
      <c r="L1650" s="12">
        <f t="shared" si="76"/>
        <v>0.35000000000000003</v>
      </c>
      <c r="M1650" s="12">
        <f t="shared" si="77"/>
        <v>0.32882500000000003</v>
      </c>
      <c r="N1650" t="s">
        <v>37</v>
      </c>
      <c r="O1650" t="s">
        <v>38</v>
      </c>
      <c r="P1650" t="s">
        <v>27</v>
      </c>
      <c r="Q1650" t="s">
        <v>43</v>
      </c>
      <c r="R1650" t="s">
        <v>28</v>
      </c>
      <c r="S1650">
        <v>1</v>
      </c>
      <c r="T1650">
        <v>0</v>
      </c>
    </row>
    <row r="1651" spans="1:20" x14ac:dyDescent="0.25">
      <c r="A1651">
        <v>27284</v>
      </c>
      <c r="B1651" s="1">
        <v>37123</v>
      </c>
      <c r="C1651" s="1">
        <v>37926</v>
      </c>
      <c r="D1651" t="s">
        <v>42</v>
      </c>
      <c r="E1651" t="s">
        <v>28</v>
      </c>
      <c r="F1651" s="10">
        <v>173377</v>
      </c>
      <c r="G1651" s="10">
        <v>162927.13</v>
      </c>
      <c r="H1651">
        <v>-1.2500000000000001E-2</v>
      </c>
      <c r="I1651" s="11">
        <v>-7.4999999999999997E-3</v>
      </c>
      <c r="K1651" s="9">
        <f t="shared" si="75"/>
        <v>-1300.3274999999999</v>
      </c>
      <c r="L1651" s="12">
        <f t="shared" si="76"/>
        <v>866.88500000000022</v>
      </c>
      <c r="M1651" s="12">
        <f t="shared" si="77"/>
        <v>814.63565000000017</v>
      </c>
      <c r="N1651" t="s">
        <v>37</v>
      </c>
      <c r="O1651" t="s">
        <v>38</v>
      </c>
      <c r="P1651" t="s">
        <v>27</v>
      </c>
      <c r="Q1651" t="s">
        <v>43</v>
      </c>
      <c r="R1651" t="s">
        <v>28</v>
      </c>
      <c r="S1651">
        <v>1</v>
      </c>
      <c r="T1651">
        <v>0</v>
      </c>
    </row>
    <row r="1652" spans="1:20" x14ac:dyDescent="0.25">
      <c r="A1652">
        <v>9941</v>
      </c>
      <c r="B1652" s="1">
        <v>36714</v>
      </c>
      <c r="C1652" s="1">
        <v>37926</v>
      </c>
      <c r="D1652" t="s">
        <v>44</v>
      </c>
      <c r="E1652" t="s">
        <v>28</v>
      </c>
      <c r="F1652" s="10">
        <v>-3840</v>
      </c>
      <c r="G1652" s="10">
        <v>-3608.55</v>
      </c>
      <c r="H1652">
        <v>-4.4999999999999998E-2</v>
      </c>
      <c r="I1652" s="11">
        <v>-0.05</v>
      </c>
      <c r="K1652" s="9">
        <f t="shared" si="75"/>
        <v>192</v>
      </c>
      <c r="L1652" s="12">
        <f t="shared" si="76"/>
        <v>19.200000000000017</v>
      </c>
      <c r="M1652" s="12">
        <f t="shared" si="77"/>
        <v>18.042750000000016</v>
      </c>
      <c r="N1652" t="s">
        <v>37</v>
      </c>
      <c r="O1652" t="s">
        <v>38</v>
      </c>
      <c r="P1652" t="s">
        <v>27</v>
      </c>
      <c r="Q1652" t="s">
        <v>45</v>
      </c>
      <c r="R1652" t="s">
        <v>28</v>
      </c>
      <c r="S1652">
        <v>0</v>
      </c>
      <c r="T1652">
        <v>0</v>
      </c>
    </row>
    <row r="1653" spans="1:20" x14ac:dyDescent="0.25">
      <c r="A1653">
        <v>9952</v>
      </c>
      <c r="B1653" s="1">
        <v>36714</v>
      </c>
      <c r="C1653" s="1">
        <v>37926</v>
      </c>
      <c r="D1653" t="s">
        <v>46</v>
      </c>
      <c r="E1653" t="s">
        <v>28</v>
      </c>
      <c r="F1653" s="10">
        <v>3480</v>
      </c>
      <c r="G1653" s="10">
        <v>3270.25</v>
      </c>
      <c r="H1653">
        <v>0.87</v>
      </c>
      <c r="I1653" s="11">
        <v>0.49</v>
      </c>
      <c r="K1653" s="9">
        <f t="shared" si="75"/>
        <v>1705.2</v>
      </c>
      <c r="L1653" s="12">
        <f t="shared" si="76"/>
        <v>-1322.4</v>
      </c>
      <c r="M1653" s="12">
        <f t="shared" si="77"/>
        <v>-1242.6949999999999</v>
      </c>
      <c r="N1653" t="s">
        <v>37</v>
      </c>
      <c r="O1653" t="s">
        <v>38</v>
      </c>
      <c r="P1653" t="s">
        <v>27</v>
      </c>
      <c r="Q1653" t="s">
        <v>47</v>
      </c>
      <c r="R1653" t="s">
        <v>28</v>
      </c>
      <c r="S1653">
        <v>1</v>
      </c>
      <c r="T1653">
        <v>0</v>
      </c>
    </row>
    <row r="1654" spans="1:20" x14ac:dyDescent="0.25">
      <c r="A1654">
        <v>27285</v>
      </c>
      <c r="B1654" s="1">
        <v>37123</v>
      </c>
      <c r="C1654" s="1">
        <v>37926</v>
      </c>
      <c r="D1654" t="s">
        <v>48</v>
      </c>
      <c r="E1654" t="s">
        <v>28</v>
      </c>
      <c r="F1654" s="10">
        <v>45234</v>
      </c>
      <c r="G1654" s="10">
        <v>42507.63</v>
      </c>
      <c r="H1654">
        <v>7.2499999999999995E-2</v>
      </c>
      <c r="I1654" s="11">
        <v>7.0000000000000007E-2</v>
      </c>
      <c r="K1654" s="9">
        <f t="shared" si="75"/>
        <v>3166.38</v>
      </c>
      <c r="L1654" s="12">
        <f t="shared" si="76"/>
        <v>-113.08499999999947</v>
      </c>
      <c r="M1654" s="12">
        <f t="shared" si="77"/>
        <v>-106.2690749999995</v>
      </c>
      <c r="N1654" t="s">
        <v>37</v>
      </c>
      <c r="O1654" t="s">
        <v>38</v>
      </c>
      <c r="P1654" t="s">
        <v>27</v>
      </c>
      <c r="Q1654" t="s">
        <v>49</v>
      </c>
      <c r="R1654" t="s">
        <v>28</v>
      </c>
      <c r="S1654">
        <v>1</v>
      </c>
      <c r="T1654">
        <v>0</v>
      </c>
    </row>
    <row r="1655" spans="1:20" x14ac:dyDescent="0.25">
      <c r="A1655">
        <v>23803</v>
      </c>
      <c r="B1655" s="1">
        <v>36969</v>
      </c>
      <c r="C1655" s="1">
        <v>37926</v>
      </c>
      <c r="D1655" t="s">
        <v>27</v>
      </c>
      <c r="E1655" t="s">
        <v>28</v>
      </c>
      <c r="F1655" s="10">
        <v>-40644</v>
      </c>
      <c r="G1655" s="10">
        <v>-38194.28</v>
      </c>
      <c r="H1655">
        <v>4.5229999999999997</v>
      </c>
      <c r="I1655" s="11">
        <v>3.355</v>
      </c>
      <c r="K1655" s="9">
        <f t="shared" si="75"/>
        <v>-136360.62</v>
      </c>
      <c r="L1655" s="12">
        <f t="shared" si="76"/>
        <v>47472.191999999988</v>
      </c>
      <c r="M1655" s="12">
        <f t="shared" si="77"/>
        <v>44610.919039999986</v>
      </c>
      <c r="N1655" t="s">
        <v>29</v>
      </c>
      <c r="O1655" t="s">
        <v>38</v>
      </c>
      <c r="P1655" t="s">
        <v>12</v>
      </c>
      <c r="Q1655" t="s">
        <v>27</v>
      </c>
      <c r="R1655" t="s">
        <v>28</v>
      </c>
      <c r="S1655">
        <v>0</v>
      </c>
      <c r="T1655">
        <v>0</v>
      </c>
    </row>
    <row r="1656" spans="1:20" x14ac:dyDescent="0.25">
      <c r="A1656">
        <v>23886</v>
      </c>
      <c r="B1656" s="1">
        <v>36979</v>
      </c>
      <c r="C1656" s="1">
        <v>37926</v>
      </c>
      <c r="D1656" t="s">
        <v>27</v>
      </c>
      <c r="E1656" t="s">
        <v>28</v>
      </c>
      <c r="F1656" s="10">
        <v>-100000</v>
      </c>
      <c r="G1656" s="10">
        <v>-93972.75</v>
      </c>
      <c r="H1656">
        <v>4.2350000000000003</v>
      </c>
      <c r="I1656" s="11">
        <v>3.355</v>
      </c>
      <c r="K1656" s="9">
        <f t="shared" si="75"/>
        <v>-335500</v>
      </c>
      <c r="L1656" s="12">
        <f t="shared" si="76"/>
        <v>88000.000000000029</v>
      </c>
      <c r="M1656" s="12">
        <f t="shared" si="77"/>
        <v>82696.020000000033</v>
      </c>
      <c r="N1656" t="s">
        <v>29</v>
      </c>
      <c r="O1656" t="s">
        <v>38</v>
      </c>
      <c r="P1656" t="s">
        <v>12</v>
      </c>
      <c r="Q1656" t="s">
        <v>27</v>
      </c>
      <c r="R1656" t="s">
        <v>28</v>
      </c>
      <c r="S1656">
        <v>0</v>
      </c>
      <c r="T1656">
        <v>0</v>
      </c>
    </row>
    <row r="1657" spans="1:20" x14ac:dyDescent="0.25">
      <c r="A1657">
        <v>24832</v>
      </c>
      <c r="B1657" s="1">
        <v>37034</v>
      </c>
      <c r="C1657" s="1">
        <v>37926</v>
      </c>
      <c r="D1657" t="s">
        <v>27</v>
      </c>
      <c r="E1657" t="s">
        <v>28</v>
      </c>
      <c r="F1657" s="10">
        <v>-1000000</v>
      </c>
      <c r="G1657" s="10">
        <v>-939727.5</v>
      </c>
      <c r="H1657">
        <v>4.33</v>
      </c>
      <c r="I1657" s="11">
        <v>3.355</v>
      </c>
      <c r="K1657" s="9">
        <f t="shared" si="75"/>
        <v>-3355000</v>
      </c>
      <c r="L1657" s="12">
        <f t="shared" si="76"/>
        <v>975000.00000000012</v>
      </c>
      <c r="M1657" s="12">
        <f t="shared" si="77"/>
        <v>916234.31250000012</v>
      </c>
      <c r="N1657" t="s">
        <v>29</v>
      </c>
      <c r="O1657" t="s">
        <v>38</v>
      </c>
      <c r="P1657" t="s">
        <v>12</v>
      </c>
      <c r="Q1657" t="s">
        <v>27</v>
      </c>
      <c r="R1657" t="s">
        <v>28</v>
      </c>
      <c r="S1657">
        <v>0</v>
      </c>
      <c r="T1657">
        <v>0</v>
      </c>
    </row>
    <row r="1658" spans="1:20" x14ac:dyDescent="0.25">
      <c r="A1658">
        <v>27878</v>
      </c>
      <c r="B1658" s="1">
        <v>37126</v>
      </c>
      <c r="C1658" s="1">
        <v>37926</v>
      </c>
      <c r="D1658" t="s">
        <v>27</v>
      </c>
      <c r="E1658" t="s">
        <v>28</v>
      </c>
      <c r="F1658" s="10">
        <v>-6229</v>
      </c>
      <c r="G1658" s="10">
        <v>-5853.56</v>
      </c>
      <c r="H1658">
        <v>3.81</v>
      </c>
      <c r="I1658" s="11">
        <v>3.355</v>
      </c>
      <c r="K1658" s="9">
        <f t="shared" si="75"/>
        <v>-20898.294999999998</v>
      </c>
      <c r="L1658" s="12">
        <f t="shared" si="76"/>
        <v>2834.1950000000006</v>
      </c>
      <c r="M1658" s="12">
        <f t="shared" si="77"/>
        <v>2663.3698000000004</v>
      </c>
      <c r="N1658" t="s">
        <v>29</v>
      </c>
      <c r="O1658" t="s">
        <v>38</v>
      </c>
      <c r="P1658" t="s">
        <v>12</v>
      </c>
      <c r="Q1658" t="s">
        <v>27</v>
      </c>
      <c r="R1658" t="s">
        <v>28</v>
      </c>
      <c r="S1658">
        <v>0</v>
      </c>
      <c r="T1658">
        <v>0</v>
      </c>
    </row>
    <row r="1659" spans="1:20" x14ac:dyDescent="0.25">
      <c r="A1659">
        <v>28304</v>
      </c>
      <c r="B1659" s="1">
        <v>37158</v>
      </c>
      <c r="C1659" s="1">
        <v>37926</v>
      </c>
      <c r="D1659" t="s">
        <v>27</v>
      </c>
      <c r="E1659" t="s">
        <v>28</v>
      </c>
      <c r="F1659" s="10">
        <v>-27559</v>
      </c>
      <c r="G1659" s="10">
        <v>-25897.95</v>
      </c>
      <c r="H1659">
        <v>3.202</v>
      </c>
      <c r="I1659" s="11">
        <v>3.355</v>
      </c>
      <c r="K1659" s="9">
        <f t="shared" si="75"/>
        <v>-92460.444999999992</v>
      </c>
      <c r="L1659" s="12">
        <f t="shared" si="76"/>
        <v>-4216.527000000001</v>
      </c>
      <c r="M1659" s="12">
        <f t="shared" si="77"/>
        <v>-3962.3863500000007</v>
      </c>
      <c r="N1659" t="s">
        <v>29</v>
      </c>
      <c r="O1659" t="s">
        <v>38</v>
      </c>
      <c r="P1659" t="s">
        <v>12</v>
      </c>
      <c r="Q1659" t="s">
        <v>27</v>
      </c>
      <c r="R1659" t="s">
        <v>28</v>
      </c>
      <c r="S1659">
        <v>0</v>
      </c>
      <c r="T1659">
        <v>0</v>
      </c>
    </row>
    <row r="1660" spans="1:20" x14ac:dyDescent="0.25">
      <c r="A1660">
        <v>9918</v>
      </c>
      <c r="B1660" s="1">
        <v>36714</v>
      </c>
      <c r="C1660" s="1">
        <v>37926</v>
      </c>
      <c r="D1660" t="s">
        <v>27</v>
      </c>
      <c r="E1660" t="s">
        <v>28</v>
      </c>
      <c r="F1660" s="10">
        <v>20</v>
      </c>
      <c r="G1660" s="10">
        <v>18.79</v>
      </c>
      <c r="H1660">
        <v>2.3199999999999998</v>
      </c>
      <c r="I1660" s="11">
        <v>3.37</v>
      </c>
      <c r="K1660" s="9">
        <f t="shared" si="75"/>
        <v>67.400000000000006</v>
      </c>
      <c r="L1660" s="12">
        <f t="shared" si="76"/>
        <v>21.000000000000007</v>
      </c>
      <c r="M1660" s="12">
        <f t="shared" si="77"/>
        <v>19.729500000000005</v>
      </c>
      <c r="N1660" t="s">
        <v>29</v>
      </c>
      <c r="O1660" t="s">
        <v>38</v>
      </c>
      <c r="P1660" t="s">
        <v>12</v>
      </c>
      <c r="Q1660" t="s">
        <v>27</v>
      </c>
      <c r="R1660" t="s">
        <v>28</v>
      </c>
      <c r="S1660">
        <v>1</v>
      </c>
      <c r="T1660">
        <v>0</v>
      </c>
    </row>
    <row r="1661" spans="1:20" x14ac:dyDescent="0.25">
      <c r="A1661">
        <v>22575</v>
      </c>
      <c r="B1661" s="1">
        <v>36938</v>
      </c>
      <c r="C1661" s="1">
        <v>37926</v>
      </c>
      <c r="D1661" t="s">
        <v>27</v>
      </c>
      <c r="E1661" t="s">
        <v>28</v>
      </c>
      <c r="F1661" s="10">
        <v>45000</v>
      </c>
      <c r="G1661" s="10">
        <v>42287.74</v>
      </c>
      <c r="H1661">
        <v>4.4749999999999996</v>
      </c>
      <c r="I1661" s="11">
        <v>3.37</v>
      </c>
      <c r="K1661" s="9">
        <f t="shared" si="75"/>
        <v>151650</v>
      </c>
      <c r="L1661" s="12">
        <f t="shared" si="76"/>
        <v>-49724.999999999978</v>
      </c>
      <c r="M1661" s="12">
        <f t="shared" si="77"/>
        <v>-46727.95269999998</v>
      </c>
      <c r="N1661" t="s">
        <v>29</v>
      </c>
      <c r="O1661" t="s">
        <v>38</v>
      </c>
      <c r="P1661" t="s">
        <v>12</v>
      </c>
      <c r="Q1661" t="s">
        <v>27</v>
      </c>
      <c r="R1661" t="s">
        <v>28</v>
      </c>
      <c r="S1661">
        <v>1</v>
      </c>
      <c r="T1661">
        <v>0</v>
      </c>
    </row>
    <row r="1662" spans="1:20" x14ac:dyDescent="0.25">
      <c r="A1662">
        <v>24224</v>
      </c>
      <c r="B1662" s="1">
        <v>36999</v>
      </c>
      <c r="C1662" s="1">
        <v>37926</v>
      </c>
      <c r="D1662" t="s">
        <v>27</v>
      </c>
      <c r="E1662" t="s">
        <v>28</v>
      </c>
      <c r="F1662" s="10">
        <v>10979</v>
      </c>
      <c r="G1662" s="10">
        <v>10317.27</v>
      </c>
      <c r="H1662">
        <v>4.2750000000000004</v>
      </c>
      <c r="I1662" s="11">
        <v>3.37</v>
      </c>
      <c r="K1662" s="9">
        <f t="shared" si="75"/>
        <v>36999.230000000003</v>
      </c>
      <c r="L1662" s="12">
        <f t="shared" si="76"/>
        <v>-9935.9950000000026</v>
      </c>
      <c r="M1662" s="12">
        <f t="shared" si="77"/>
        <v>-9337.1293500000029</v>
      </c>
      <c r="N1662" t="s">
        <v>29</v>
      </c>
      <c r="O1662" t="s">
        <v>38</v>
      </c>
      <c r="P1662" t="s">
        <v>12</v>
      </c>
      <c r="Q1662" t="s">
        <v>27</v>
      </c>
      <c r="R1662" t="s">
        <v>28</v>
      </c>
      <c r="S1662">
        <v>1</v>
      </c>
      <c r="T1662">
        <v>0</v>
      </c>
    </row>
    <row r="1663" spans="1:20" x14ac:dyDescent="0.25">
      <c r="A1663">
        <v>24455</v>
      </c>
      <c r="B1663" s="1">
        <v>37007</v>
      </c>
      <c r="C1663" s="1">
        <v>37926</v>
      </c>
      <c r="D1663" t="s">
        <v>27</v>
      </c>
      <c r="E1663" t="s">
        <v>28</v>
      </c>
      <c r="F1663" s="10">
        <v>4185</v>
      </c>
      <c r="G1663" s="10">
        <v>3932.76</v>
      </c>
      <c r="H1663">
        <v>4.3869999999999996</v>
      </c>
      <c r="I1663" s="11">
        <v>3.37</v>
      </c>
      <c r="K1663" s="9">
        <f t="shared" si="75"/>
        <v>14103.45</v>
      </c>
      <c r="L1663" s="12">
        <f t="shared" si="76"/>
        <v>-4256.1449999999977</v>
      </c>
      <c r="M1663" s="12">
        <f t="shared" si="77"/>
        <v>-3999.6169199999981</v>
      </c>
      <c r="N1663" t="s">
        <v>29</v>
      </c>
      <c r="O1663" t="s">
        <v>38</v>
      </c>
      <c r="P1663" t="s">
        <v>12</v>
      </c>
      <c r="Q1663" t="s">
        <v>27</v>
      </c>
      <c r="R1663" t="s">
        <v>28</v>
      </c>
      <c r="S1663">
        <v>1</v>
      </c>
      <c r="T1663">
        <v>0</v>
      </c>
    </row>
    <row r="1664" spans="1:20" x14ac:dyDescent="0.25">
      <c r="A1664">
        <v>24533</v>
      </c>
      <c r="B1664" s="1">
        <v>37018</v>
      </c>
      <c r="C1664" s="1">
        <v>37926</v>
      </c>
      <c r="D1664" t="s">
        <v>27</v>
      </c>
      <c r="E1664" t="s">
        <v>28</v>
      </c>
      <c r="F1664" s="10">
        <v>100000</v>
      </c>
      <c r="G1664" s="10">
        <v>93972.75</v>
      </c>
      <c r="H1664">
        <v>4.32</v>
      </c>
      <c r="I1664" s="11">
        <v>3.37</v>
      </c>
      <c r="K1664" s="9">
        <f t="shared" si="75"/>
        <v>337000</v>
      </c>
      <c r="L1664" s="12">
        <f t="shared" si="76"/>
        <v>-95000.000000000015</v>
      </c>
      <c r="M1664" s="12">
        <f t="shared" si="77"/>
        <v>-89274.112500000017</v>
      </c>
      <c r="N1664" t="s">
        <v>29</v>
      </c>
      <c r="O1664" t="s">
        <v>38</v>
      </c>
      <c r="P1664" t="s">
        <v>12</v>
      </c>
      <c r="Q1664" t="s">
        <v>27</v>
      </c>
      <c r="R1664" t="s">
        <v>28</v>
      </c>
      <c r="S1664">
        <v>1</v>
      </c>
      <c r="T1664">
        <v>0</v>
      </c>
    </row>
    <row r="1665" spans="1:20" x14ac:dyDescent="0.25">
      <c r="A1665">
        <v>24748</v>
      </c>
      <c r="B1665" s="1">
        <v>37028</v>
      </c>
      <c r="C1665" s="1">
        <v>37926</v>
      </c>
      <c r="D1665" t="s">
        <v>27</v>
      </c>
      <c r="E1665" t="s">
        <v>28</v>
      </c>
      <c r="F1665" s="10">
        <v>8154</v>
      </c>
      <c r="G1665" s="10">
        <v>7662.54</v>
      </c>
      <c r="H1665">
        <v>4.2290000000000001</v>
      </c>
      <c r="I1665" s="11">
        <v>3.37</v>
      </c>
      <c r="K1665" s="9">
        <f t="shared" si="75"/>
        <v>27478.98</v>
      </c>
      <c r="L1665" s="12">
        <f t="shared" si="76"/>
        <v>-7004.2860000000001</v>
      </c>
      <c r="M1665" s="12">
        <f t="shared" si="77"/>
        <v>-6582.1218600000002</v>
      </c>
      <c r="N1665" t="s">
        <v>29</v>
      </c>
      <c r="O1665" t="s">
        <v>38</v>
      </c>
      <c r="P1665" t="s">
        <v>12</v>
      </c>
      <c r="Q1665" t="s">
        <v>27</v>
      </c>
      <c r="R1665" t="s">
        <v>28</v>
      </c>
      <c r="S1665">
        <v>1</v>
      </c>
      <c r="T1665">
        <v>0</v>
      </c>
    </row>
    <row r="1666" spans="1:20" x14ac:dyDescent="0.25">
      <c r="A1666">
        <v>24870</v>
      </c>
      <c r="B1666" s="1">
        <v>37035</v>
      </c>
      <c r="C1666" s="1">
        <v>37926</v>
      </c>
      <c r="D1666" t="s">
        <v>27</v>
      </c>
      <c r="E1666" t="s">
        <v>28</v>
      </c>
      <c r="F1666" s="10">
        <v>15630</v>
      </c>
      <c r="G1666" s="10">
        <v>14687.94</v>
      </c>
      <c r="H1666">
        <v>4.3188000000000004</v>
      </c>
      <c r="I1666" s="11">
        <v>3.37</v>
      </c>
      <c r="K1666" s="9">
        <f t="shared" ref="K1666:K1729" si="78">F1666*I1666</f>
        <v>52673.1</v>
      </c>
      <c r="L1666" s="12">
        <f t="shared" ref="L1666:L1729" si="79">(+I1666-H1666)*F1666</f>
        <v>-14829.744000000004</v>
      </c>
      <c r="M1666" s="12">
        <f t="shared" ref="M1666:M1729" si="80">(+I1666-H1666)*G1666</f>
        <v>-13935.917472000005</v>
      </c>
      <c r="N1666" t="s">
        <v>29</v>
      </c>
      <c r="O1666" t="s">
        <v>38</v>
      </c>
      <c r="P1666" t="s">
        <v>12</v>
      </c>
      <c r="Q1666" t="s">
        <v>27</v>
      </c>
      <c r="R1666" t="s">
        <v>28</v>
      </c>
      <c r="S1666">
        <v>1</v>
      </c>
      <c r="T1666">
        <v>0</v>
      </c>
    </row>
    <row r="1667" spans="1:20" x14ac:dyDescent="0.25">
      <c r="A1667">
        <v>25068</v>
      </c>
      <c r="B1667" s="1">
        <v>37048</v>
      </c>
      <c r="C1667" s="1">
        <v>37926</v>
      </c>
      <c r="D1667" t="s">
        <v>27</v>
      </c>
      <c r="E1667" t="s">
        <v>28</v>
      </c>
      <c r="F1667" s="10">
        <v>21473</v>
      </c>
      <c r="G1667" s="10">
        <v>20178.77</v>
      </c>
      <c r="H1667">
        <v>4.0549999999999997</v>
      </c>
      <c r="I1667" s="11">
        <v>3.37</v>
      </c>
      <c r="K1667" s="9">
        <f t="shared" si="78"/>
        <v>72364.010000000009</v>
      </c>
      <c r="L1667" s="12">
        <f t="shared" si="79"/>
        <v>-14709.004999999992</v>
      </c>
      <c r="M1667" s="12">
        <f t="shared" si="80"/>
        <v>-13822.457449999993</v>
      </c>
      <c r="N1667" t="s">
        <v>29</v>
      </c>
      <c r="O1667" t="s">
        <v>38</v>
      </c>
      <c r="P1667" t="s">
        <v>12</v>
      </c>
      <c r="Q1667" t="s">
        <v>27</v>
      </c>
      <c r="R1667" t="s">
        <v>28</v>
      </c>
      <c r="S1667">
        <v>1</v>
      </c>
      <c r="T1667">
        <v>0</v>
      </c>
    </row>
    <row r="1668" spans="1:20" x14ac:dyDescent="0.25">
      <c r="A1668">
        <v>25071</v>
      </c>
      <c r="B1668" s="1">
        <v>37048</v>
      </c>
      <c r="C1668" s="1">
        <v>37926</v>
      </c>
      <c r="D1668" t="s">
        <v>27</v>
      </c>
      <c r="E1668" t="s">
        <v>28</v>
      </c>
      <c r="F1668" s="10">
        <v>1791</v>
      </c>
      <c r="G1668" s="10">
        <v>1683.05</v>
      </c>
      <c r="H1668">
        <v>4.375</v>
      </c>
      <c r="I1668" s="11">
        <v>3.37</v>
      </c>
      <c r="K1668" s="9">
        <f t="shared" si="78"/>
        <v>6035.67</v>
      </c>
      <c r="L1668" s="12">
        <f t="shared" si="79"/>
        <v>-1799.9549999999997</v>
      </c>
      <c r="M1668" s="12">
        <f t="shared" si="80"/>
        <v>-1691.4652499999997</v>
      </c>
      <c r="N1668" t="s">
        <v>29</v>
      </c>
      <c r="O1668" t="s">
        <v>38</v>
      </c>
      <c r="P1668" t="s">
        <v>12</v>
      </c>
      <c r="Q1668" t="s">
        <v>27</v>
      </c>
      <c r="R1668" t="s">
        <v>28</v>
      </c>
      <c r="S1668">
        <v>1</v>
      </c>
      <c r="T1668">
        <v>0</v>
      </c>
    </row>
    <row r="1669" spans="1:20" x14ac:dyDescent="0.25">
      <c r="A1669">
        <v>26646</v>
      </c>
      <c r="B1669" s="1">
        <v>37081</v>
      </c>
      <c r="C1669" s="1">
        <v>37926</v>
      </c>
      <c r="D1669" t="s">
        <v>27</v>
      </c>
      <c r="E1669" t="s">
        <v>28</v>
      </c>
      <c r="F1669" s="10">
        <v>2605</v>
      </c>
      <c r="G1669" s="10">
        <v>2447.9899999999998</v>
      </c>
      <c r="H1669">
        <v>3.9470000000000001</v>
      </c>
      <c r="I1669" s="11">
        <v>3.37</v>
      </c>
      <c r="K1669" s="9">
        <f t="shared" si="78"/>
        <v>8778.85</v>
      </c>
      <c r="L1669" s="12">
        <f t="shared" si="79"/>
        <v>-1503.0849999999998</v>
      </c>
      <c r="M1669" s="12">
        <f t="shared" si="80"/>
        <v>-1412.4902299999999</v>
      </c>
      <c r="N1669" t="s">
        <v>29</v>
      </c>
      <c r="O1669" t="s">
        <v>38</v>
      </c>
      <c r="P1669" t="s">
        <v>12</v>
      </c>
      <c r="Q1669" t="s">
        <v>27</v>
      </c>
      <c r="R1669" t="s">
        <v>28</v>
      </c>
      <c r="S1669">
        <v>1</v>
      </c>
      <c r="T1669">
        <v>0</v>
      </c>
    </row>
    <row r="1670" spans="1:20" x14ac:dyDescent="0.25">
      <c r="A1670">
        <v>26851</v>
      </c>
      <c r="B1670" s="1">
        <v>37099</v>
      </c>
      <c r="C1670" s="1">
        <v>37926</v>
      </c>
      <c r="D1670" t="s">
        <v>27</v>
      </c>
      <c r="E1670" t="s">
        <v>28</v>
      </c>
      <c r="F1670" s="10">
        <v>8705</v>
      </c>
      <c r="G1670" s="10">
        <v>8180.33</v>
      </c>
      <c r="H1670">
        <v>3.7250000000000001</v>
      </c>
      <c r="I1670" s="11">
        <v>3.37</v>
      </c>
      <c r="K1670" s="9">
        <f t="shared" si="78"/>
        <v>29335.850000000002</v>
      </c>
      <c r="L1670" s="12">
        <f t="shared" si="79"/>
        <v>-3090.2749999999996</v>
      </c>
      <c r="M1670" s="12">
        <f t="shared" si="80"/>
        <v>-2904.0171499999997</v>
      </c>
      <c r="N1670" t="s">
        <v>29</v>
      </c>
      <c r="O1670" t="s">
        <v>38</v>
      </c>
      <c r="P1670" t="s">
        <v>12</v>
      </c>
      <c r="Q1670" t="s">
        <v>27</v>
      </c>
      <c r="R1670" t="s">
        <v>28</v>
      </c>
      <c r="S1670">
        <v>1</v>
      </c>
      <c r="T1670">
        <v>0</v>
      </c>
    </row>
    <row r="1671" spans="1:20" x14ac:dyDescent="0.25">
      <c r="A1671">
        <v>28058</v>
      </c>
      <c r="B1671" s="1">
        <v>37144</v>
      </c>
      <c r="C1671" s="1">
        <v>37926</v>
      </c>
      <c r="D1671" t="s">
        <v>27</v>
      </c>
      <c r="E1671" t="s">
        <v>28</v>
      </c>
      <c r="F1671" s="10">
        <v>8115</v>
      </c>
      <c r="G1671" s="10">
        <v>7625.89</v>
      </c>
      <c r="H1671">
        <v>3.9521000000000002</v>
      </c>
      <c r="I1671" s="11">
        <v>3.37</v>
      </c>
      <c r="K1671" s="9">
        <f t="shared" si="78"/>
        <v>27347.55</v>
      </c>
      <c r="L1671" s="12">
        <f t="shared" si="79"/>
        <v>-4723.7415000000001</v>
      </c>
      <c r="M1671" s="12">
        <f t="shared" si="80"/>
        <v>-4439.0305690000005</v>
      </c>
      <c r="N1671" t="s">
        <v>29</v>
      </c>
      <c r="O1671" t="s">
        <v>38</v>
      </c>
      <c r="P1671" t="s">
        <v>12</v>
      </c>
      <c r="Q1671" t="s">
        <v>27</v>
      </c>
      <c r="R1671" t="s">
        <v>28</v>
      </c>
      <c r="S1671">
        <v>1</v>
      </c>
      <c r="T1671">
        <v>0</v>
      </c>
    </row>
    <row r="1672" spans="1:20" x14ac:dyDescent="0.25">
      <c r="A1672">
        <v>28092</v>
      </c>
      <c r="B1672" s="1">
        <v>37152</v>
      </c>
      <c r="C1672" s="1">
        <v>37926</v>
      </c>
      <c r="D1672" t="s">
        <v>27</v>
      </c>
      <c r="E1672" t="s">
        <v>28</v>
      </c>
      <c r="F1672" s="10">
        <v>55078</v>
      </c>
      <c r="G1672" s="10">
        <v>51758.31</v>
      </c>
      <c r="H1672">
        <v>3.81</v>
      </c>
      <c r="I1672" s="11">
        <v>3.37</v>
      </c>
      <c r="K1672" s="9">
        <f t="shared" si="78"/>
        <v>185612.86000000002</v>
      </c>
      <c r="L1672" s="12">
        <f t="shared" si="79"/>
        <v>-24234.319999999996</v>
      </c>
      <c r="M1672" s="12">
        <f t="shared" si="80"/>
        <v>-22773.656399999996</v>
      </c>
      <c r="N1672" t="s">
        <v>29</v>
      </c>
      <c r="O1672" t="s">
        <v>38</v>
      </c>
      <c r="P1672" t="s">
        <v>12</v>
      </c>
      <c r="Q1672" t="s">
        <v>27</v>
      </c>
      <c r="R1672" t="s">
        <v>28</v>
      </c>
      <c r="S1672">
        <v>1</v>
      </c>
      <c r="T1672">
        <v>0</v>
      </c>
    </row>
    <row r="1673" spans="1:20" x14ac:dyDescent="0.25">
      <c r="A1673">
        <v>28093</v>
      </c>
      <c r="B1673" s="1">
        <v>37152</v>
      </c>
      <c r="C1673" s="1">
        <v>37926</v>
      </c>
      <c r="D1673" t="s">
        <v>27</v>
      </c>
      <c r="E1673" t="s">
        <v>28</v>
      </c>
      <c r="F1673" s="10">
        <v>5587</v>
      </c>
      <c r="G1673" s="10">
        <v>5250.26</v>
      </c>
      <c r="H1673">
        <v>3.81</v>
      </c>
      <c r="I1673" s="11">
        <v>3.37</v>
      </c>
      <c r="K1673" s="9">
        <f t="shared" si="78"/>
        <v>18828.190000000002</v>
      </c>
      <c r="L1673" s="12">
        <f t="shared" si="79"/>
        <v>-2458.2799999999997</v>
      </c>
      <c r="M1673" s="12">
        <f t="shared" si="80"/>
        <v>-2310.1143999999999</v>
      </c>
      <c r="N1673" t="s">
        <v>29</v>
      </c>
      <c r="O1673" t="s">
        <v>38</v>
      </c>
      <c r="P1673" t="s">
        <v>12</v>
      </c>
      <c r="Q1673" t="s">
        <v>27</v>
      </c>
      <c r="R1673" t="s">
        <v>28</v>
      </c>
      <c r="S1673">
        <v>1</v>
      </c>
      <c r="T1673">
        <v>0</v>
      </c>
    </row>
    <row r="1674" spans="1:20" x14ac:dyDescent="0.25">
      <c r="A1674">
        <v>28112</v>
      </c>
      <c r="B1674" s="1">
        <v>37152</v>
      </c>
      <c r="C1674" s="1">
        <v>37926</v>
      </c>
      <c r="D1674" t="s">
        <v>27</v>
      </c>
      <c r="E1674" t="s">
        <v>28</v>
      </c>
      <c r="F1674" s="10">
        <v>14831</v>
      </c>
      <c r="G1674" s="10">
        <v>13937.1</v>
      </c>
      <c r="H1674">
        <v>3.9079999999999999</v>
      </c>
      <c r="I1674" s="11">
        <v>3.37</v>
      </c>
      <c r="K1674" s="9">
        <f t="shared" si="78"/>
        <v>49980.47</v>
      </c>
      <c r="L1674" s="12">
        <f t="shared" si="79"/>
        <v>-7979.0779999999968</v>
      </c>
      <c r="M1674" s="12">
        <f t="shared" si="80"/>
        <v>-7498.1597999999976</v>
      </c>
      <c r="N1674" t="s">
        <v>29</v>
      </c>
      <c r="O1674" t="s">
        <v>38</v>
      </c>
      <c r="P1674" t="s">
        <v>12</v>
      </c>
      <c r="Q1674" t="s">
        <v>27</v>
      </c>
      <c r="R1674" t="s">
        <v>28</v>
      </c>
      <c r="S1674">
        <v>1</v>
      </c>
      <c r="T1674">
        <v>0</v>
      </c>
    </row>
    <row r="1675" spans="1:20" x14ac:dyDescent="0.25">
      <c r="A1675">
        <v>28134</v>
      </c>
      <c r="B1675" s="1">
        <v>37153</v>
      </c>
      <c r="C1675" s="1">
        <v>37926</v>
      </c>
      <c r="D1675" t="s">
        <v>27</v>
      </c>
      <c r="E1675" t="s">
        <v>28</v>
      </c>
      <c r="F1675" s="10">
        <v>28613</v>
      </c>
      <c r="G1675" s="10">
        <v>26888.42</v>
      </c>
      <c r="H1675">
        <v>3.8010000000000002</v>
      </c>
      <c r="I1675" s="11">
        <v>3.37</v>
      </c>
      <c r="K1675" s="9">
        <f t="shared" si="78"/>
        <v>96425.81</v>
      </c>
      <c r="L1675" s="12">
        <f t="shared" si="79"/>
        <v>-12332.203000000001</v>
      </c>
      <c r="M1675" s="12">
        <f t="shared" si="80"/>
        <v>-11588.909020000001</v>
      </c>
      <c r="N1675" t="s">
        <v>29</v>
      </c>
      <c r="O1675" t="s">
        <v>38</v>
      </c>
      <c r="P1675" t="s">
        <v>12</v>
      </c>
      <c r="Q1675" t="s">
        <v>27</v>
      </c>
      <c r="R1675" t="s">
        <v>28</v>
      </c>
      <c r="S1675">
        <v>1</v>
      </c>
      <c r="T1675">
        <v>0</v>
      </c>
    </row>
    <row r="1676" spans="1:20" x14ac:dyDescent="0.25">
      <c r="A1676">
        <v>28136</v>
      </c>
      <c r="B1676" s="1">
        <v>37153</v>
      </c>
      <c r="C1676" s="1">
        <v>37926</v>
      </c>
      <c r="D1676" t="s">
        <v>27</v>
      </c>
      <c r="E1676" t="s">
        <v>28</v>
      </c>
      <c r="F1676" s="10">
        <v>57267</v>
      </c>
      <c r="G1676" s="10">
        <v>53815.37</v>
      </c>
      <c r="H1676">
        <v>3.4260000000000002</v>
      </c>
      <c r="I1676" s="11">
        <v>3.37</v>
      </c>
      <c r="K1676" s="9">
        <f t="shared" si="78"/>
        <v>192989.79</v>
      </c>
      <c r="L1676" s="12">
        <f t="shared" si="79"/>
        <v>-3206.952000000003</v>
      </c>
      <c r="M1676" s="12">
        <f t="shared" si="80"/>
        <v>-3013.660720000003</v>
      </c>
      <c r="N1676" t="s">
        <v>29</v>
      </c>
      <c r="O1676" t="s">
        <v>38</v>
      </c>
      <c r="P1676" t="s">
        <v>12</v>
      </c>
      <c r="Q1676" t="s">
        <v>27</v>
      </c>
      <c r="R1676" t="s">
        <v>28</v>
      </c>
      <c r="S1676">
        <v>1</v>
      </c>
      <c r="T1676">
        <v>0</v>
      </c>
    </row>
    <row r="1677" spans="1:20" x14ac:dyDescent="0.25">
      <c r="A1677">
        <v>28140</v>
      </c>
      <c r="B1677" s="1">
        <v>37153</v>
      </c>
      <c r="C1677" s="1">
        <v>37926</v>
      </c>
      <c r="D1677" t="s">
        <v>27</v>
      </c>
      <c r="E1677" t="s">
        <v>28</v>
      </c>
      <c r="F1677" s="10">
        <v>119933</v>
      </c>
      <c r="G1677" s="10">
        <v>112704.34</v>
      </c>
      <c r="H1677">
        <v>3.4260000000000002</v>
      </c>
      <c r="I1677" s="11">
        <v>3.37</v>
      </c>
      <c r="K1677" s="9">
        <f t="shared" si="78"/>
        <v>404174.21</v>
      </c>
      <c r="L1677" s="12">
        <f t="shared" si="79"/>
        <v>-6716.248000000006</v>
      </c>
      <c r="M1677" s="12">
        <f t="shared" si="80"/>
        <v>-6311.4430400000056</v>
      </c>
      <c r="N1677" t="s">
        <v>29</v>
      </c>
      <c r="O1677" t="s">
        <v>38</v>
      </c>
      <c r="P1677" t="s">
        <v>12</v>
      </c>
      <c r="Q1677" t="s">
        <v>27</v>
      </c>
      <c r="R1677" t="s">
        <v>28</v>
      </c>
      <c r="S1677">
        <v>1</v>
      </c>
      <c r="T1677">
        <v>0</v>
      </c>
    </row>
    <row r="1678" spans="1:20" x14ac:dyDescent="0.25">
      <c r="A1678">
        <v>28142</v>
      </c>
      <c r="B1678" s="1">
        <v>37153</v>
      </c>
      <c r="C1678" s="1">
        <v>37926</v>
      </c>
      <c r="D1678" t="s">
        <v>27</v>
      </c>
      <c r="E1678" t="s">
        <v>28</v>
      </c>
      <c r="F1678" s="10">
        <v>27689</v>
      </c>
      <c r="G1678" s="10">
        <v>26020.11</v>
      </c>
      <c r="H1678">
        <v>3.4260000000000002</v>
      </c>
      <c r="I1678" s="11">
        <v>3.37</v>
      </c>
      <c r="K1678" s="9">
        <f t="shared" si="78"/>
        <v>93311.930000000008</v>
      </c>
      <c r="L1678" s="12">
        <f t="shared" si="79"/>
        <v>-1550.5840000000014</v>
      </c>
      <c r="M1678" s="12">
        <f t="shared" si="80"/>
        <v>-1457.1261600000014</v>
      </c>
      <c r="N1678" t="s">
        <v>29</v>
      </c>
      <c r="O1678" t="s">
        <v>38</v>
      </c>
      <c r="P1678" t="s">
        <v>12</v>
      </c>
      <c r="Q1678" t="s">
        <v>27</v>
      </c>
      <c r="R1678" t="s">
        <v>28</v>
      </c>
      <c r="S1678">
        <v>1</v>
      </c>
      <c r="T1678">
        <v>0</v>
      </c>
    </row>
    <row r="1679" spans="1:20" x14ac:dyDescent="0.25">
      <c r="A1679">
        <v>28303</v>
      </c>
      <c r="B1679" s="1">
        <v>37158</v>
      </c>
      <c r="C1679" s="1">
        <v>37926</v>
      </c>
      <c r="D1679" t="s">
        <v>27</v>
      </c>
      <c r="E1679" t="s">
        <v>28</v>
      </c>
      <c r="F1679" s="10">
        <v>6283</v>
      </c>
      <c r="G1679" s="10">
        <v>5904.31</v>
      </c>
      <c r="H1679">
        <v>3.202</v>
      </c>
      <c r="I1679" s="11">
        <v>3.37</v>
      </c>
      <c r="K1679" s="9">
        <f t="shared" si="78"/>
        <v>21173.71</v>
      </c>
      <c r="L1679" s="12">
        <f t="shared" si="79"/>
        <v>1055.544000000001</v>
      </c>
      <c r="M1679" s="12">
        <f t="shared" si="80"/>
        <v>991.92408000000091</v>
      </c>
      <c r="N1679" t="s">
        <v>29</v>
      </c>
      <c r="O1679" t="s">
        <v>38</v>
      </c>
      <c r="P1679" t="s">
        <v>12</v>
      </c>
      <c r="Q1679" t="s">
        <v>27</v>
      </c>
      <c r="R1679" t="s">
        <v>28</v>
      </c>
      <c r="S1679">
        <v>1</v>
      </c>
      <c r="T1679">
        <v>0</v>
      </c>
    </row>
    <row r="1680" spans="1:20" x14ac:dyDescent="0.25">
      <c r="A1680">
        <v>20890</v>
      </c>
      <c r="B1680" s="1">
        <v>36836</v>
      </c>
      <c r="C1680" s="1">
        <v>37956</v>
      </c>
      <c r="D1680" t="s">
        <v>42</v>
      </c>
      <c r="E1680" t="s">
        <v>28</v>
      </c>
      <c r="F1680" s="10">
        <v>30</v>
      </c>
      <c r="G1680" s="10">
        <v>28.08</v>
      </c>
      <c r="H1680">
        <v>-2.5000000000000001E-2</v>
      </c>
      <c r="I1680" s="11">
        <v>-7.4999999999999997E-3</v>
      </c>
      <c r="K1680" s="9">
        <f t="shared" si="78"/>
        <v>-0.22499999999999998</v>
      </c>
      <c r="L1680" s="12">
        <f t="shared" si="79"/>
        <v>0.52500000000000002</v>
      </c>
      <c r="M1680" s="12">
        <f t="shared" si="80"/>
        <v>0.4914</v>
      </c>
      <c r="N1680" t="s">
        <v>37</v>
      </c>
      <c r="O1680" t="s">
        <v>38</v>
      </c>
      <c r="P1680" t="s">
        <v>27</v>
      </c>
      <c r="Q1680" t="s">
        <v>43</v>
      </c>
      <c r="R1680" t="s">
        <v>28</v>
      </c>
      <c r="S1680">
        <v>1</v>
      </c>
      <c r="T1680">
        <v>0</v>
      </c>
    </row>
    <row r="1681" spans="1:20" x14ac:dyDescent="0.25">
      <c r="A1681">
        <v>27284</v>
      </c>
      <c r="B1681" s="1">
        <v>37123</v>
      </c>
      <c r="C1681" s="1">
        <v>37956</v>
      </c>
      <c r="D1681" t="s">
        <v>42</v>
      </c>
      <c r="E1681" t="s">
        <v>28</v>
      </c>
      <c r="F1681" s="10">
        <v>273517</v>
      </c>
      <c r="G1681" s="10">
        <v>255977.53</v>
      </c>
      <c r="H1681">
        <v>-1.2500000000000001E-2</v>
      </c>
      <c r="I1681" s="11">
        <v>-7.4999999999999997E-3</v>
      </c>
      <c r="K1681" s="9">
        <f t="shared" si="78"/>
        <v>-2051.3775000000001</v>
      </c>
      <c r="L1681" s="12">
        <f t="shared" si="79"/>
        <v>1367.5850000000003</v>
      </c>
      <c r="M1681" s="12">
        <f t="shared" si="80"/>
        <v>1279.8876500000003</v>
      </c>
      <c r="N1681" t="s">
        <v>37</v>
      </c>
      <c r="O1681" t="s">
        <v>38</v>
      </c>
      <c r="P1681" t="s">
        <v>27</v>
      </c>
      <c r="Q1681" t="s">
        <v>43</v>
      </c>
      <c r="R1681" t="s">
        <v>28</v>
      </c>
      <c r="S1681">
        <v>1</v>
      </c>
      <c r="T1681">
        <v>0</v>
      </c>
    </row>
    <row r="1682" spans="1:20" x14ac:dyDescent="0.25">
      <c r="A1682">
        <v>9941</v>
      </c>
      <c r="B1682" s="1">
        <v>36714</v>
      </c>
      <c r="C1682" s="1">
        <v>37956</v>
      </c>
      <c r="D1682" t="s">
        <v>44</v>
      </c>
      <c r="E1682" t="s">
        <v>28</v>
      </c>
      <c r="F1682" s="10">
        <v>-3968</v>
      </c>
      <c r="G1682" s="10">
        <v>-3713.55</v>
      </c>
      <c r="H1682">
        <v>-4.4999999999999998E-2</v>
      </c>
      <c r="I1682" s="11">
        <v>-4.4999999999999998E-2</v>
      </c>
      <c r="K1682" s="9">
        <f t="shared" si="78"/>
        <v>178.56</v>
      </c>
      <c r="L1682" s="12">
        <f t="shared" si="79"/>
        <v>0</v>
      </c>
      <c r="M1682" s="12">
        <f t="shared" si="80"/>
        <v>0</v>
      </c>
      <c r="N1682" t="s">
        <v>37</v>
      </c>
      <c r="O1682" t="s">
        <v>38</v>
      </c>
      <c r="P1682" t="s">
        <v>27</v>
      </c>
      <c r="Q1682" t="s">
        <v>45</v>
      </c>
      <c r="R1682" t="s">
        <v>28</v>
      </c>
      <c r="S1682">
        <v>0</v>
      </c>
      <c r="T1682">
        <v>0</v>
      </c>
    </row>
    <row r="1683" spans="1:20" x14ac:dyDescent="0.25">
      <c r="A1683">
        <v>9952</v>
      </c>
      <c r="B1683" s="1">
        <v>36714</v>
      </c>
      <c r="C1683" s="1">
        <v>37956</v>
      </c>
      <c r="D1683" t="s">
        <v>46</v>
      </c>
      <c r="E1683" t="s">
        <v>28</v>
      </c>
      <c r="F1683" s="10">
        <v>3596</v>
      </c>
      <c r="G1683" s="10">
        <v>3365.4</v>
      </c>
      <c r="H1683">
        <v>0.87</v>
      </c>
      <c r="I1683" s="11">
        <v>0.83</v>
      </c>
      <c r="K1683" s="9">
        <f t="shared" si="78"/>
        <v>2984.68</v>
      </c>
      <c r="L1683" s="12">
        <f t="shared" si="79"/>
        <v>-143.84000000000012</v>
      </c>
      <c r="M1683" s="12">
        <f t="shared" si="80"/>
        <v>-134.61600000000013</v>
      </c>
      <c r="N1683" t="s">
        <v>37</v>
      </c>
      <c r="O1683" t="s">
        <v>38</v>
      </c>
      <c r="P1683" t="s">
        <v>27</v>
      </c>
      <c r="Q1683" t="s">
        <v>47</v>
      </c>
      <c r="R1683" t="s">
        <v>28</v>
      </c>
      <c r="S1683">
        <v>1</v>
      </c>
      <c r="T1683">
        <v>0</v>
      </c>
    </row>
    <row r="1684" spans="1:20" x14ac:dyDescent="0.25">
      <c r="A1684">
        <v>27285</v>
      </c>
      <c r="B1684" s="1">
        <v>37123</v>
      </c>
      <c r="C1684" s="1">
        <v>37956</v>
      </c>
      <c r="D1684" t="s">
        <v>48</v>
      </c>
      <c r="E1684" t="s">
        <v>28</v>
      </c>
      <c r="F1684" s="10">
        <v>71360</v>
      </c>
      <c r="G1684" s="10">
        <v>66783.990000000005</v>
      </c>
      <c r="H1684">
        <v>7.2499999999999995E-2</v>
      </c>
      <c r="I1684" s="11">
        <v>0.08</v>
      </c>
      <c r="K1684" s="9">
        <f t="shared" si="78"/>
        <v>5708.8</v>
      </c>
      <c r="L1684" s="12">
        <f t="shared" si="79"/>
        <v>535.2000000000005</v>
      </c>
      <c r="M1684" s="12">
        <f t="shared" si="80"/>
        <v>500.87992500000047</v>
      </c>
      <c r="N1684" t="s">
        <v>37</v>
      </c>
      <c r="O1684" t="s">
        <v>38</v>
      </c>
      <c r="P1684" t="s">
        <v>27</v>
      </c>
      <c r="Q1684" t="s">
        <v>49</v>
      </c>
      <c r="R1684" t="s">
        <v>28</v>
      </c>
      <c r="S1684">
        <v>1</v>
      </c>
      <c r="T1684">
        <v>0</v>
      </c>
    </row>
    <row r="1685" spans="1:20" x14ac:dyDescent="0.25">
      <c r="A1685">
        <v>23803</v>
      </c>
      <c r="B1685" s="1">
        <v>36969</v>
      </c>
      <c r="C1685" s="1">
        <v>37956</v>
      </c>
      <c r="D1685" t="s">
        <v>27</v>
      </c>
      <c r="E1685" t="s">
        <v>28</v>
      </c>
      <c r="F1685" s="10">
        <v>-63221</v>
      </c>
      <c r="G1685" s="10">
        <v>-59166.91</v>
      </c>
      <c r="H1685">
        <v>4.6509999999999998</v>
      </c>
      <c r="I1685" s="11">
        <v>3.5350000000000001</v>
      </c>
      <c r="K1685" s="9">
        <f t="shared" si="78"/>
        <v>-223486.23500000002</v>
      </c>
      <c r="L1685" s="12">
        <f t="shared" si="79"/>
        <v>70554.635999999984</v>
      </c>
      <c r="M1685" s="12">
        <f t="shared" si="80"/>
        <v>66030.271559999979</v>
      </c>
      <c r="N1685" t="s">
        <v>29</v>
      </c>
      <c r="O1685" t="s">
        <v>38</v>
      </c>
      <c r="P1685" t="s">
        <v>12</v>
      </c>
      <c r="Q1685" t="s">
        <v>27</v>
      </c>
      <c r="R1685" t="s">
        <v>28</v>
      </c>
      <c r="S1685">
        <v>0</v>
      </c>
      <c r="T1685">
        <v>0</v>
      </c>
    </row>
    <row r="1686" spans="1:20" x14ac:dyDescent="0.25">
      <c r="A1686">
        <v>23886</v>
      </c>
      <c r="B1686" s="1">
        <v>36979</v>
      </c>
      <c r="C1686" s="1">
        <v>37956</v>
      </c>
      <c r="D1686" t="s">
        <v>27</v>
      </c>
      <c r="E1686" t="s">
        <v>28</v>
      </c>
      <c r="F1686" s="10">
        <v>-100000</v>
      </c>
      <c r="G1686" s="10">
        <v>-93587.43</v>
      </c>
      <c r="H1686">
        <v>4.2350000000000003</v>
      </c>
      <c r="I1686" s="11">
        <v>3.5350000000000001</v>
      </c>
      <c r="K1686" s="9">
        <f t="shared" si="78"/>
        <v>-353500</v>
      </c>
      <c r="L1686" s="12">
        <f t="shared" si="79"/>
        <v>70000.000000000015</v>
      </c>
      <c r="M1686" s="12">
        <f t="shared" si="80"/>
        <v>65511.201000000008</v>
      </c>
      <c r="N1686" t="s">
        <v>29</v>
      </c>
      <c r="O1686" t="s">
        <v>38</v>
      </c>
      <c r="P1686" t="s">
        <v>12</v>
      </c>
      <c r="Q1686" t="s">
        <v>27</v>
      </c>
      <c r="R1686" t="s">
        <v>28</v>
      </c>
      <c r="S1686">
        <v>0</v>
      </c>
      <c r="T1686">
        <v>0</v>
      </c>
    </row>
    <row r="1687" spans="1:20" x14ac:dyDescent="0.25">
      <c r="A1687">
        <v>24832</v>
      </c>
      <c r="B1687" s="1">
        <v>37034</v>
      </c>
      <c r="C1687" s="1">
        <v>37956</v>
      </c>
      <c r="D1687" t="s">
        <v>27</v>
      </c>
      <c r="E1687" t="s">
        <v>28</v>
      </c>
      <c r="F1687" s="10">
        <v>-2000000</v>
      </c>
      <c r="G1687" s="10">
        <v>-1871748.56</v>
      </c>
      <c r="H1687">
        <v>4.33</v>
      </c>
      <c r="I1687" s="11">
        <v>3.5350000000000001</v>
      </c>
      <c r="K1687" s="9">
        <f t="shared" si="78"/>
        <v>-7070000</v>
      </c>
      <c r="L1687" s="12">
        <f t="shared" si="79"/>
        <v>1589999.9999999998</v>
      </c>
      <c r="M1687" s="12">
        <f t="shared" si="80"/>
        <v>1488040.1051999999</v>
      </c>
      <c r="N1687" t="s">
        <v>29</v>
      </c>
      <c r="O1687" t="s">
        <v>38</v>
      </c>
      <c r="P1687" t="s">
        <v>12</v>
      </c>
      <c r="Q1687" t="s">
        <v>27</v>
      </c>
      <c r="R1687" t="s">
        <v>28</v>
      </c>
      <c r="S1687">
        <v>0</v>
      </c>
      <c r="T1687">
        <v>0</v>
      </c>
    </row>
    <row r="1688" spans="1:20" x14ac:dyDescent="0.25">
      <c r="A1688">
        <v>27878</v>
      </c>
      <c r="B1688" s="1">
        <v>37126</v>
      </c>
      <c r="C1688" s="1">
        <v>37956</v>
      </c>
      <c r="D1688" t="s">
        <v>27</v>
      </c>
      <c r="E1688" t="s">
        <v>28</v>
      </c>
      <c r="F1688" s="10">
        <v>-8453</v>
      </c>
      <c r="G1688" s="10">
        <v>-7910.95</v>
      </c>
      <c r="H1688">
        <v>3.81</v>
      </c>
      <c r="I1688" s="11">
        <v>3.5350000000000001</v>
      </c>
      <c r="K1688" s="9">
        <f t="shared" si="78"/>
        <v>-29881.355</v>
      </c>
      <c r="L1688" s="12">
        <f t="shared" si="79"/>
        <v>2324.5749999999994</v>
      </c>
      <c r="M1688" s="12">
        <f t="shared" si="80"/>
        <v>2175.5112499999991</v>
      </c>
      <c r="N1688" t="s">
        <v>29</v>
      </c>
      <c r="O1688" t="s">
        <v>38</v>
      </c>
      <c r="P1688" t="s">
        <v>12</v>
      </c>
      <c r="Q1688" t="s">
        <v>27</v>
      </c>
      <c r="R1688" t="s">
        <v>28</v>
      </c>
      <c r="S1688">
        <v>0</v>
      </c>
      <c r="T1688">
        <v>0</v>
      </c>
    </row>
    <row r="1689" spans="1:20" x14ac:dyDescent="0.25">
      <c r="A1689">
        <v>28304</v>
      </c>
      <c r="B1689" s="1">
        <v>37158</v>
      </c>
      <c r="C1689" s="1">
        <v>37956</v>
      </c>
      <c r="D1689" t="s">
        <v>27</v>
      </c>
      <c r="E1689" t="s">
        <v>28</v>
      </c>
      <c r="F1689" s="10">
        <v>-10944</v>
      </c>
      <c r="G1689" s="10">
        <v>-10242.209999999999</v>
      </c>
      <c r="H1689">
        <v>3.367</v>
      </c>
      <c r="I1689" s="11">
        <v>3.5350000000000001</v>
      </c>
      <c r="K1689" s="9">
        <f t="shared" si="78"/>
        <v>-38687.040000000001</v>
      </c>
      <c r="L1689" s="12">
        <f t="shared" si="79"/>
        <v>-1838.5920000000017</v>
      </c>
      <c r="M1689" s="12">
        <f t="shared" si="80"/>
        <v>-1720.6912800000014</v>
      </c>
      <c r="N1689" t="s">
        <v>29</v>
      </c>
      <c r="O1689" t="s">
        <v>38</v>
      </c>
      <c r="P1689" t="s">
        <v>12</v>
      </c>
      <c r="Q1689" t="s">
        <v>27</v>
      </c>
      <c r="R1689" t="s">
        <v>28</v>
      </c>
      <c r="S1689">
        <v>0</v>
      </c>
      <c r="T1689">
        <v>0</v>
      </c>
    </row>
    <row r="1690" spans="1:20" x14ac:dyDescent="0.25">
      <c r="A1690">
        <v>9918</v>
      </c>
      <c r="B1690" s="1">
        <v>36714</v>
      </c>
      <c r="C1690" s="1">
        <v>37956</v>
      </c>
      <c r="D1690" t="s">
        <v>27</v>
      </c>
      <c r="E1690" t="s">
        <v>28</v>
      </c>
      <c r="F1690" s="10">
        <v>30</v>
      </c>
      <c r="G1690" s="10">
        <v>28.08</v>
      </c>
      <c r="H1690">
        <v>2.2307999999999999</v>
      </c>
      <c r="I1690" s="11">
        <v>3.55</v>
      </c>
      <c r="K1690" s="9">
        <f t="shared" si="78"/>
        <v>106.5</v>
      </c>
      <c r="L1690" s="12">
        <f t="shared" si="79"/>
        <v>39.576000000000001</v>
      </c>
      <c r="M1690" s="12">
        <f t="shared" si="80"/>
        <v>37.043135999999997</v>
      </c>
      <c r="N1690" t="s">
        <v>29</v>
      </c>
      <c r="O1690" t="s">
        <v>38</v>
      </c>
      <c r="P1690" t="s">
        <v>12</v>
      </c>
      <c r="Q1690" t="s">
        <v>27</v>
      </c>
      <c r="R1690" t="s">
        <v>28</v>
      </c>
      <c r="S1690">
        <v>1</v>
      </c>
      <c r="T1690">
        <v>0</v>
      </c>
    </row>
    <row r="1691" spans="1:20" x14ac:dyDescent="0.25">
      <c r="A1691">
        <v>22575</v>
      </c>
      <c r="B1691" s="1">
        <v>36938</v>
      </c>
      <c r="C1691" s="1">
        <v>37956</v>
      </c>
      <c r="D1691" t="s">
        <v>27</v>
      </c>
      <c r="E1691" t="s">
        <v>28</v>
      </c>
      <c r="F1691" s="10">
        <v>70000</v>
      </c>
      <c r="G1691" s="10">
        <v>65511.199999999997</v>
      </c>
      <c r="H1691">
        <v>4.4749999999999996</v>
      </c>
      <c r="I1691" s="11">
        <v>3.55</v>
      </c>
      <c r="K1691" s="9">
        <f t="shared" si="78"/>
        <v>248500</v>
      </c>
      <c r="L1691" s="12">
        <f t="shared" si="79"/>
        <v>-64749.999999999985</v>
      </c>
      <c r="M1691" s="12">
        <f t="shared" si="80"/>
        <v>-60597.859999999986</v>
      </c>
      <c r="N1691" t="s">
        <v>29</v>
      </c>
      <c r="O1691" t="s">
        <v>38</v>
      </c>
      <c r="P1691" t="s">
        <v>12</v>
      </c>
      <c r="Q1691" t="s">
        <v>27</v>
      </c>
      <c r="R1691" t="s">
        <v>28</v>
      </c>
      <c r="S1691">
        <v>1</v>
      </c>
      <c r="T1691">
        <v>0</v>
      </c>
    </row>
    <row r="1692" spans="1:20" x14ac:dyDescent="0.25">
      <c r="A1692">
        <v>24224</v>
      </c>
      <c r="B1692" s="1">
        <v>36999</v>
      </c>
      <c r="C1692" s="1">
        <v>37956</v>
      </c>
      <c r="D1692" t="s">
        <v>27</v>
      </c>
      <c r="E1692" t="s">
        <v>28</v>
      </c>
      <c r="F1692" s="10">
        <v>16662</v>
      </c>
      <c r="G1692" s="10">
        <v>15593.54</v>
      </c>
      <c r="H1692">
        <v>4.3949999999999996</v>
      </c>
      <c r="I1692" s="11">
        <v>3.55</v>
      </c>
      <c r="K1692" s="9">
        <f t="shared" si="78"/>
        <v>59150.1</v>
      </c>
      <c r="L1692" s="12">
        <f t="shared" si="79"/>
        <v>-14079.389999999996</v>
      </c>
      <c r="M1692" s="12">
        <f t="shared" si="80"/>
        <v>-13176.541299999997</v>
      </c>
      <c r="N1692" t="s">
        <v>29</v>
      </c>
      <c r="O1692" t="s">
        <v>38</v>
      </c>
      <c r="P1692" t="s">
        <v>12</v>
      </c>
      <c r="Q1692" t="s">
        <v>27</v>
      </c>
      <c r="R1692" t="s">
        <v>28</v>
      </c>
      <c r="S1692">
        <v>1</v>
      </c>
      <c r="T1692">
        <v>0</v>
      </c>
    </row>
    <row r="1693" spans="1:20" x14ac:dyDescent="0.25">
      <c r="A1693">
        <v>24455</v>
      </c>
      <c r="B1693" s="1">
        <v>37007</v>
      </c>
      <c r="C1693" s="1">
        <v>37956</v>
      </c>
      <c r="D1693" t="s">
        <v>27</v>
      </c>
      <c r="E1693" t="s">
        <v>28</v>
      </c>
      <c r="F1693" s="10">
        <v>3069</v>
      </c>
      <c r="G1693" s="10">
        <v>2872.2</v>
      </c>
      <c r="H1693">
        <v>4.5069999999999997</v>
      </c>
      <c r="I1693" s="11">
        <v>3.55</v>
      </c>
      <c r="K1693" s="9">
        <f t="shared" si="78"/>
        <v>10894.949999999999</v>
      </c>
      <c r="L1693" s="12">
        <f t="shared" si="79"/>
        <v>-2937.0329999999994</v>
      </c>
      <c r="M1693" s="12">
        <f t="shared" si="80"/>
        <v>-2748.6953999999996</v>
      </c>
      <c r="N1693" t="s">
        <v>29</v>
      </c>
      <c r="O1693" t="s">
        <v>38</v>
      </c>
      <c r="P1693" t="s">
        <v>12</v>
      </c>
      <c r="Q1693" t="s">
        <v>27</v>
      </c>
      <c r="R1693" t="s">
        <v>28</v>
      </c>
      <c r="S1693">
        <v>1</v>
      </c>
      <c r="T1693">
        <v>0</v>
      </c>
    </row>
    <row r="1694" spans="1:20" x14ac:dyDescent="0.25">
      <c r="A1694">
        <v>24533</v>
      </c>
      <c r="B1694" s="1">
        <v>37018</v>
      </c>
      <c r="C1694" s="1">
        <v>37956</v>
      </c>
      <c r="D1694" t="s">
        <v>27</v>
      </c>
      <c r="E1694" t="s">
        <v>28</v>
      </c>
      <c r="F1694" s="10">
        <v>100000</v>
      </c>
      <c r="G1694" s="10">
        <v>93587.43</v>
      </c>
      <c r="H1694">
        <v>4.32</v>
      </c>
      <c r="I1694" s="11">
        <v>3.55</v>
      </c>
      <c r="K1694" s="9">
        <f t="shared" si="78"/>
        <v>355000</v>
      </c>
      <c r="L1694" s="12">
        <f t="shared" si="79"/>
        <v>-77000.000000000044</v>
      </c>
      <c r="M1694" s="12">
        <f t="shared" si="80"/>
        <v>-72062.321100000045</v>
      </c>
      <c r="N1694" t="s">
        <v>29</v>
      </c>
      <c r="O1694" t="s">
        <v>38</v>
      </c>
      <c r="P1694" t="s">
        <v>12</v>
      </c>
      <c r="Q1694" t="s">
        <v>27</v>
      </c>
      <c r="R1694" t="s">
        <v>28</v>
      </c>
      <c r="S1694">
        <v>1</v>
      </c>
      <c r="T1694">
        <v>0</v>
      </c>
    </row>
    <row r="1695" spans="1:20" x14ac:dyDescent="0.25">
      <c r="A1695">
        <v>24748</v>
      </c>
      <c r="B1695" s="1">
        <v>37028</v>
      </c>
      <c r="C1695" s="1">
        <v>37956</v>
      </c>
      <c r="D1695" t="s">
        <v>27</v>
      </c>
      <c r="E1695" t="s">
        <v>28</v>
      </c>
      <c r="F1695" s="10">
        <v>1590</v>
      </c>
      <c r="G1695" s="10">
        <v>1488.04</v>
      </c>
      <c r="H1695">
        <v>4.3710000000000004</v>
      </c>
      <c r="I1695" s="11">
        <v>3.55</v>
      </c>
      <c r="K1695" s="9">
        <f t="shared" si="78"/>
        <v>5644.5</v>
      </c>
      <c r="L1695" s="12">
        <f t="shared" si="79"/>
        <v>-1305.390000000001</v>
      </c>
      <c r="M1695" s="12">
        <f t="shared" si="80"/>
        <v>-1221.6808400000009</v>
      </c>
      <c r="N1695" t="s">
        <v>29</v>
      </c>
      <c r="O1695" t="s">
        <v>38</v>
      </c>
      <c r="P1695" t="s">
        <v>12</v>
      </c>
      <c r="Q1695" t="s">
        <v>27</v>
      </c>
      <c r="R1695" t="s">
        <v>28</v>
      </c>
      <c r="S1695">
        <v>1</v>
      </c>
      <c r="T1695">
        <v>0</v>
      </c>
    </row>
    <row r="1696" spans="1:20" x14ac:dyDescent="0.25">
      <c r="A1696">
        <v>24870</v>
      </c>
      <c r="B1696" s="1">
        <v>37035</v>
      </c>
      <c r="C1696" s="1">
        <v>37956</v>
      </c>
      <c r="D1696" t="s">
        <v>27</v>
      </c>
      <c r="E1696" t="s">
        <v>28</v>
      </c>
      <c r="F1696" s="10">
        <v>28155</v>
      </c>
      <c r="G1696" s="10">
        <v>26349.54</v>
      </c>
      <c r="H1696">
        <v>4.4588000000000001</v>
      </c>
      <c r="I1696" s="11">
        <v>3.55</v>
      </c>
      <c r="K1696" s="9">
        <f t="shared" si="78"/>
        <v>99950.25</v>
      </c>
      <c r="L1696" s="12">
        <f t="shared" si="79"/>
        <v>-25587.264000000006</v>
      </c>
      <c r="M1696" s="12">
        <f t="shared" si="80"/>
        <v>-23946.461952000009</v>
      </c>
      <c r="N1696" t="s">
        <v>29</v>
      </c>
      <c r="O1696" t="s">
        <v>38</v>
      </c>
      <c r="P1696" t="s">
        <v>12</v>
      </c>
      <c r="Q1696" t="s">
        <v>27</v>
      </c>
      <c r="R1696" t="s">
        <v>28</v>
      </c>
      <c r="S1696">
        <v>1</v>
      </c>
      <c r="T1696">
        <v>0</v>
      </c>
    </row>
    <row r="1697" spans="1:20" x14ac:dyDescent="0.25">
      <c r="A1697">
        <v>25068</v>
      </c>
      <c r="B1697" s="1">
        <v>37048</v>
      </c>
      <c r="C1697" s="1">
        <v>37956</v>
      </c>
      <c r="D1697" t="s">
        <v>27</v>
      </c>
      <c r="E1697" t="s">
        <v>28</v>
      </c>
      <c r="F1697" s="10">
        <v>21455</v>
      </c>
      <c r="G1697" s="10">
        <v>20079.18</v>
      </c>
      <c r="H1697">
        <v>4.0549999999999997</v>
      </c>
      <c r="I1697" s="11">
        <v>3.55</v>
      </c>
      <c r="K1697" s="9">
        <f t="shared" si="78"/>
        <v>76165.25</v>
      </c>
      <c r="L1697" s="12">
        <f t="shared" si="79"/>
        <v>-10834.774999999998</v>
      </c>
      <c r="M1697" s="12">
        <f t="shared" si="80"/>
        <v>-10139.985899999998</v>
      </c>
      <c r="N1697" t="s">
        <v>29</v>
      </c>
      <c r="O1697" t="s">
        <v>38</v>
      </c>
      <c r="P1697" t="s">
        <v>12</v>
      </c>
      <c r="Q1697" t="s">
        <v>27</v>
      </c>
      <c r="R1697" t="s">
        <v>28</v>
      </c>
      <c r="S1697">
        <v>1</v>
      </c>
      <c r="T1697">
        <v>0</v>
      </c>
    </row>
    <row r="1698" spans="1:20" x14ac:dyDescent="0.25">
      <c r="A1698">
        <v>25071</v>
      </c>
      <c r="B1698" s="1">
        <v>37048</v>
      </c>
      <c r="C1698" s="1">
        <v>37956</v>
      </c>
      <c r="D1698" t="s">
        <v>27</v>
      </c>
      <c r="E1698" t="s">
        <v>28</v>
      </c>
      <c r="F1698" s="10">
        <v>2218</v>
      </c>
      <c r="G1698" s="10">
        <v>2075.77</v>
      </c>
      <c r="H1698">
        <v>4.51</v>
      </c>
      <c r="I1698" s="11">
        <v>3.55</v>
      </c>
      <c r="K1698" s="9">
        <f t="shared" si="78"/>
        <v>7873.9</v>
      </c>
      <c r="L1698" s="12">
        <f t="shared" si="79"/>
        <v>-2129.2799999999997</v>
      </c>
      <c r="M1698" s="12">
        <f t="shared" si="80"/>
        <v>-1992.7392</v>
      </c>
      <c r="N1698" t="s">
        <v>29</v>
      </c>
      <c r="O1698" t="s">
        <v>38</v>
      </c>
      <c r="P1698" t="s">
        <v>12</v>
      </c>
      <c r="Q1698" t="s">
        <v>27</v>
      </c>
      <c r="R1698" t="s">
        <v>28</v>
      </c>
      <c r="S1698">
        <v>1</v>
      </c>
      <c r="T1698">
        <v>0</v>
      </c>
    </row>
    <row r="1699" spans="1:20" x14ac:dyDescent="0.25">
      <c r="A1699">
        <v>26646</v>
      </c>
      <c r="B1699" s="1">
        <v>37081</v>
      </c>
      <c r="C1699" s="1">
        <v>37956</v>
      </c>
      <c r="D1699" t="s">
        <v>27</v>
      </c>
      <c r="E1699" t="s">
        <v>28</v>
      </c>
      <c r="F1699" s="10">
        <v>3151</v>
      </c>
      <c r="G1699" s="10">
        <v>2948.94</v>
      </c>
      <c r="H1699">
        <v>4.0919999999999996</v>
      </c>
      <c r="I1699" s="11">
        <v>3.55</v>
      </c>
      <c r="K1699" s="9">
        <f t="shared" si="78"/>
        <v>11186.05</v>
      </c>
      <c r="L1699" s="12">
        <f t="shared" si="79"/>
        <v>-1707.8419999999994</v>
      </c>
      <c r="M1699" s="12">
        <f t="shared" si="80"/>
        <v>-1598.3254799999995</v>
      </c>
      <c r="N1699" t="s">
        <v>29</v>
      </c>
      <c r="O1699" t="s">
        <v>38</v>
      </c>
      <c r="P1699" t="s">
        <v>12</v>
      </c>
      <c r="Q1699" t="s">
        <v>27</v>
      </c>
      <c r="R1699" t="s">
        <v>28</v>
      </c>
      <c r="S1699">
        <v>1</v>
      </c>
      <c r="T1699">
        <v>0</v>
      </c>
    </row>
    <row r="1700" spans="1:20" x14ac:dyDescent="0.25">
      <c r="A1700">
        <v>26851</v>
      </c>
      <c r="B1700" s="1">
        <v>37099</v>
      </c>
      <c r="C1700" s="1">
        <v>37956</v>
      </c>
      <c r="D1700" t="s">
        <v>27</v>
      </c>
      <c r="E1700" t="s">
        <v>28</v>
      </c>
      <c r="F1700" s="10">
        <v>12524</v>
      </c>
      <c r="G1700" s="10">
        <v>11720.89</v>
      </c>
      <c r="H1700">
        <v>3.87</v>
      </c>
      <c r="I1700" s="11">
        <v>3.55</v>
      </c>
      <c r="K1700" s="9">
        <f t="shared" si="78"/>
        <v>44460.2</v>
      </c>
      <c r="L1700" s="12">
        <f t="shared" si="79"/>
        <v>-4007.6800000000035</v>
      </c>
      <c r="M1700" s="12">
        <f t="shared" si="80"/>
        <v>-3750.6848000000032</v>
      </c>
      <c r="N1700" t="s">
        <v>29</v>
      </c>
      <c r="O1700" t="s">
        <v>38</v>
      </c>
      <c r="P1700" t="s">
        <v>12</v>
      </c>
      <c r="Q1700" t="s">
        <v>27</v>
      </c>
      <c r="R1700" t="s">
        <v>28</v>
      </c>
      <c r="S1700">
        <v>1</v>
      </c>
      <c r="T1700">
        <v>0</v>
      </c>
    </row>
    <row r="1701" spans="1:20" x14ac:dyDescent="0.25">
      <c r="A1701">
        <v>28058</v>
      </c>
      <c r="B1701" s="1">
        <v>37144</v>
      </c>
      <c r="C1701" s="1">
        <v>37956</v>
      </c>
      <c r="D1701" t="s">
        <v>27</v>
      </c>
      <c r="E1701" t="s">
        <v>28</v>
      </c>
      <c r="F1701" s="10">
        <v>11804</v>
      </c>
      <c r="G1701" s="10">
        <v>11047.06</v>
      </c>
      <c r="H1701">
        <v>4.1010999999999997</v>
      </c>
      <c r="I1701" s="11">
        <v>3.55</v>
      </c>
      <c r="K1701" s="9">
        <f t="shared" si="78"/>
        <v>41904.199999999997</v>
      </c>
      <c r="L1701" s="12">
        <f t="shared" si="79"/>
        <v>-6505.1843999999992</v>
      </c>
      <c r="M1701" s="12">
        <f t="shared" si="80"/>
        <v>-6088.0347659999989</v>
      </c>
      <c r="N1701" t="s">
        <v>29</v>
      </c>
      <c r="O1701" t="s">
        <v>38</v>
      </c>
      <c r="P1701" t="s">
        <v>12</v>
      </c>
      <c r="Q1701" t="s">
        <v>27</v>
      </c>
      <c r="R1701" t="s">
        <v>28</v>
      </c>
      <c r="S1701">
        <v>1</v>
      </c>
      <c r="T1701">
        <v>0</v>
      </c>
    </row>
    <row r="1702" spans="1:20" x14ac:dyDescent="0.25">
      <c r="A1702">
        <v>28092</v>
      </c>
      <c r="B1702" s="1">
        <v>37152</v>
      </c>
      <c r="C1702" s="1">
        <v>37956</v>
      </c>
      <c r="D1702" t="s">
        <v>27</v>
      </c>
      <c r="E1702" t="s">
        <v>28</v>
      </c>
      <c r="F1702" s="10">
        <v>70892</v>
      </c>
      <c r="G1702" s="10">
        <v>66346</v>
      </c>
      <c r="H1702">
        <v>3.81</v>
      </c>
      <c r="I1702" s="11">
        <v>3.55</v>
      </c>
      <c r="K1702" s="9">
        <f t="shared" si="78"/>
        <v>251666.59999999998</v>
      </c>
      <c r="L1702" s="12">
        <f t="shared" si="79"/>
        <v>-18431.920000000016</v>
      </c>
      <c r="M1702" s="12">
        <f t="shared" si="80"/>
        <v>-17249.960000000014</v>
      </c>
      <c r="N1702" t="s">
        <v>29</v>
      </c>
      <c r="O1702" t="s">
        <v>38</v>
      </c>
      <c r="P1702" t="s">
        <v>12</v>
      </c>
      <c r="Q1702" t="s">
        <v>27</v>
      </c>
      <c r="R1702" t="s">
        <v>28</v>
      </c>
      <c r="S1702">
        <v>1</v>
      </c>
      <c r="T1702">
        <v>0</v>
      </c>
    </row>
    <row r="1703" spans="1:20" x14ac:dyDescent="0.25">
      <c r="A1703">
        <v>28093</v>
      </c>
      <c r="B1703" s="1">
        <v>37152</v>
      </c>
      <c r="C1703" s="1">
        <v>37956</v>
      </c>
      <c r="D1703" t="s">
        <v>27</v>
      </c>
      <c r="E1703" t="s">
        <v>28</v>
      </c>
      <c r="F1703" s="10">
        <v>8100</v>
      </c>
      <c r="G1703" s="10">
        <v>7580.58</v>
      </c>
      <c r="H1703">
        <v>3.81</v>
      </c>
      <c r="I1703" s="11">
        <v>3.55</v>
      </c>
      <c r="K1703" s="9">
        <f t="shared" si="78"/>
        <v>28755</v>
      </c>
      <c r="L1703" s="12">
        <f t="shared" si="79"/>
        <v>-2106.0000000000018</v>
      </c>
      <c r="M1703" s="12">
        <f t="shared" si="80"/>
        <v>-1970.9508000000017</v>
      </c>
      <c r="N1703" t="s">
        <v>29</v>
      </c>
      <c r="O1703" t="s">
        <v>38</v>
      </c>
      <c r="P1703" t="s">
        <v>12</v>
      </c>
      <c r="Q1703" t="s">
        <v>27</v>
      </c>
      <c r="R1703" t="s">
        <v>28</v>
      </c>
      <c r="S1703">
        <v>1</v>
      </c>
      <c r="T1703">
        <v>0</v>
      </c>
    </row>
    <row r="1704" spans="1:20" x14ac:dyDescent="0.25">
      <c r="A1704">
        <v>28112</v>
      </c>
      <c r="B1704" s="1">
        <v>37152</v>
      </c>
      <c r="C1704" s="1">
        <v>37956</v>
      </c>
      <c r="D1704" t="s">
        <v>27</v>
      </c>
      <c r="E1704" t="s">
        <v>28</v>
      </c>
      <c r="F1704" s="10">
        <v>12340</v>
      </c>
      <c r="G1704" s="10">
        <v>11548.69</v>
      </c>
      <c r="H1704">
        <v>4.0679999999999996</v>
      </c>
      <c r="I1704" s="11">
        <v>3.55</v>
      </c>
      <c r="K1704" s="9">
        <f t="shared" si="78"/>
        <v>43807</v>
      </c>
      <c r="L1704" s="12">
        <f t="shared" si="79"/>
        <v>-6392.1199999999972</v>
      </c>
      <c r="M1704" s="12">
        <f t="shared" si="80"/>
        <v>-5982.221419999998</v>
      </c>
      <c r="N1704" t="s">
        <v>29</v>
      </c>
      <c r="O1704" t="s">
        <v>38</v>
      </c>
      <c r="P1704" t="s">
        <v>12</v>
      </c>
      <c r="Q1704" t="s">
        <v>27</v>
      </c>
      <c r="R1704" t="s">
        <v>28</v>
      </c>
      <c r="S1704">
        <v>1</v>
      </c>
      <c r="T1704">
        <v>0</v>
      </c>
    </row>
    <row r="1705" spans="1:20" x14ac:dyDescent="0.25">
      <c r="A1705">
        <v>28134</v>
      </c>
      <c r="B1705" s="1">
        <v>37153</v>
      </c>
      <c r="C1705" s="1">
        <v>37956</v>
      </c>
      <c r="D1705" t="s">
        <v>27</v>
      </c>
      <c r="E1705" t="s">
        <v>28</v>
      </c>
      <c r="F1705" s="10">
        <v>38988</v>
      </c>
      <c r="G1705" s="10">
        <v>36487.870000000003</v>
      </c>
      <c r="H1705">
        <v>3.9510000000000001</v>
      </c>
      <c r="I1705" s="11">
        <v>3.55</v>
      </c>
      <c r="K1705" s="9">
        <f t="shared" si="78"/>
        <v>138407.4</v>
      </c>
      <c r="L1705" s="12">
        <f t="shared" si="79"/>
        <v>-15634.188000000009</v>
      </c>
      <c r="M1705" s="12">
        <f t="shared" si="80"/>
        <v>-14631.635870000009</v>
      </c>
      <c r="N1705" t="s">
        <v>29</v>
      </c>
      <c r="O1705" t="s">
        <v>38</v>
      </c>
      <c r="P1705" t="s">
        <v>12</v>
      </c>
      <c r="Q1705" t="s">
        <v>27</v>
      </c>
      <c r="R1705" t="s">
        <v>28</v>
      </c>
      <c r="S1705">
        <v>1</v>
      </c>
      <c r="T1705">
        <v>0</v>
      </c>
    </row>
    <row r="1706" spans="1:20" x14ac:dyDescent="0.25">
      <c r="A1706">
        <v>28136</v>
      </c>
      <c r="B1706" s="1">
        <v>37153</v>
      </c>
      <c r="C1706" s="1">
        <v>37956</v>
      </c>
      <c r="D1706" t="s">
        <v>27</v>
      </c>
      <c r="E1706" t="s">
        <v>28</v>
      </c>
      <c r="F1706" s="10">
        <v>43119</v>
      </c>
      <c r="G1706" s="10">
        <v>40353.96</v>
      </c>
      <c r="H1706">
        <v>3.5819999999999999</v>
      </c>
      <c r="I1706" s="11">
        <v>3.55</v>
      </c>
      <c r="K1706" s="9">
        <f t="shared" si="78"/>
        <v>153072.44999999998</v>
      </c>
      <c r="L1706" s="12">
        <f t="shared" si="79"/>
        <v>-1379.8080000000011</v>
      </c>
      <c r="M1706" s="12">
        <f t="shared" si="80"/>
        <v>-1291.3267200000012</v>
      </c>
      <c r="N1706" t="s">
        <v>29</v>
      </c>
      <c r="O1706" t="s">
        <v>38</v>
      </c>
      <c r="P1706" t="s">
        <v>12</v>
      </c>
      <c r="Q1706" t="s">
        <v>27</v>
      </c>
      <c r="R1706" t="s">
        <v>28</v>
      </c>
      <c r="S1706">
        <v>1</v>
      </c>
      <c r="T1706">
        <v>0</v>
      </c>
    </row>
    <row r="1707" spans="1:20" x14ac:dyDescent="0.25">
      <c r="A1707">
        <v>28140</v>
      </c>
      <c r="B1707" s="1">
        <v>37153</v>
      </c>
      <c r="C1707" s="1">
        <v>37956</v>
      </c>
      <c r="D1707" t="s">
        <v>27</v>
      </c>
      <c r="E1707" t="s">
        <v>28</v>
      </c>
      <c r="F1707" s="10">
        <v>28216</v>
      </c>
      <c r="G1707" s="10">
        <v>26406.63</v>
      </c>
      <c r="H1707">
        <v>3.5819999999999999</v>
      </c>
      <c r="I1707" s="11">
        <v>3.55</v>
      </c>
      <c r="K1707" s="9">
        <f t="shared" si="78"/>
        <v>100166.79999999999</v>
      </c>
      <c r="L1707" s="12">
        <f t="shared" si="79"/>
        <v>-902.91200000000083</v>
      </c>
      <c r="M1707" s="12">
        <f t="shared" si="80"/>
        <v>-845.01216000000079</v>
      </c>
      <c r="N1707" t="s">
        <v>29</v>
      </c>
      <c r="O1707" t="s">
        <v>38</v>
      </c>
      <c r="P1707" t="s">
        <v>12</v>
      </c>
      <c r="Q1707" t="s">
        <v>27</v>
      </c>
      <c r="R1707" t="s">
        <v>28</v>
      </c>
      <c r="S1707">
        <v>1</v>
      </c>
      <c r="T1707">
        <v>0</v>
      </c>
    </row>
    <row r="1708" spans="1:20" x14ac:dyDescent="0.25">
      <c r="A1708">
        <v>28142</v>
      </c>
      <c r="B1708" s="1">
        <v>37153</v>
      </c>
      <c r="C1708" s="1">
        <v>37956</v>
      </c>
      <c r="D1708" t="s">
        <v>27</v>
      </c>
      <c r="E1708" t="s">
        <v>28</v>
      </c>
      <c r="F1708" s="10">
        <v>31080</v>
      </c>
      <c r="G1708" s="10">
        <v>29086.97</v>
      </c>
      <c r="H1708">
        <v>3.5819999999999999</v>
      </c>
      <c r="I1708" s="11">
        <v>3.55</v>
      </c>
      <c r="K1708" s="9">
        <f t="shared" si="78"/>
        <v>110334</v>
      </c>
      <c r="L1708" s="12">
        <f t="shared" si="79"/>
        <v>-994.56000000000085</v>
      </c>
      <c r="M1708" s="12">
        <f t="shared" si="80"/>
        <v>-930.78304000000082</v>
      </c>
      <c r="N1708" t="s">
        <v>29</v>
      </c>
      <c r="O1708" t="s">
        <v>38</v>
      </c>
      <c r="P1708" t="s">
        <v>12</v>
      </c>
      <c r="Q1708" t="s">
        <v>27</v>
      </c>
      <c r="R1708" t="s">
        <v>28</v>
      </c>
      <c r="S1708">
        <v>1</v>
      </c>
      <c r="T1708">
        <v>0</v>
      </c>
    </row>
    <row r="1709" spans="1:20" x14ac:dyDescent="0.25">
      <c r="A1709">
        <v>28303</v>
      </c>
      <c r="B1709" s="1">
        <v>37158</v>
      </c>
      <c r="C1709" s="1">
        <v>37956</v>
      </c>
      <c r="D1709" t="s">
        <v>27</v>
      </c>
      <c r="E1709" t="s">
        <v>28</v>
      </c>
      <c r="F1709" s="10">
        <v>8619</v>
      </c>
      <c r="G1709" s="10">
        <v>8066.3</v>
      </c>
      <c r="H1709">
        <v>3.367</v>
      </c>
      <c r="I1709" s="11">
        <v>3.55</v>
      </c>
      <c r="K1709" s="9">
        <f t="shared" si="78"/>
        <v>30597.449999999997</v>
      </c>
      <c r="L1709" s="12">
        <f t="shared" si="79"/>
        <v>1577.2769999999985</v>
      </c>
      <c r="M1709" s="12">
        <f t="shared" si="80"/>
        <v>1476.1328999999987</v>
      </c>
      <c r="N1709" t="s">
        <v>29</v>
      </c>
      <c r="O1709" t="s">
        <v>38</v>
      </c>
      <c r="P1709" t="s">
        <v>12</v>
      </c>
      <c r="Q1709" t="s">
        <v>27</v>
      </c>
      <c r="R1709" t="s">
        <v>28</v>
      </c>
      <c r="S1709">
        <v>1</v>
      </c>
      <c r="T1709">
        <v>0</v>
      </c>
    </row>
    <row r="1710" spans="1:20" x14ac:dyDescent="0.25">
      <c r="A1710">
        <v>27284</v>
      </c>
      <c r="B1710" s="1">
        <v>37123</v>
      </c>
      <c r="C1710" s="1">
        <v>37987</v>
      </c>
      <c r="D1710" t="s">
        <v>42</v>
      </c>
      <c r="E1710" t="s">
        <v>28</v>
      </c>
      <c r="F1710" s="10">
        <v>314646</v>
      </c>
      <c r="G1710" s="10">
        <v>293198.8</v>
      </c>
      <c r="H1710">
        <v>-1.2500000000000001E-2</v>
      </c>
      <c r="I1710" s="11">
        <v>-7.4999999999999997E-3</v>
      </c>
      <c r="K1710" s="9">
        <f t="shared" si="78"/>
        <v>-2359.8449999999998</v>
      </c>
      <c r="L1710" s="12">
        <f t="shared" si="79"/>
        <v>1573.2300000000002</v>
      </c>
      <c r="M1710" s="12">
        <f t="shared" si="80"/>
        <v>1465.9940000000001</v>
      </c>
      <c r="N1710" t="s">
        <v>37</v>
      </c>
      <c r="O1710" t="s">
        <v>38</v>
      </c>
      <c r="P1710" t="s">
        <v>27</v>
      </c>
      <c r="Q1710" t="s">
        <v>43</v>
      </c>
      <c r="R1710" t="s">
        <v>28</v>
      </c>
      <c r="S1710">
        <v>1</v>
      </c>
      <c r="T1710">
        <v>0</v>
      </c>
    </row>
    <row r="1711" spans="1:20" x14ac:dyDescent="0.25">
      <c r="A1711">
        <v>9941</v>
      </c>
      <c r="B1711" s="1">
        <v>36714</v>
      </c>
      <c r="C1711" s="1">
        <v>37987</v>
      </c>
      <c r="D1711" t="s">
        <v>44</v>
      </c>
      <c r="E1711" t="s">
        <v>28</v>
      </c>
      <c r="F1711" s="10">
        <v>-3968</v>
      </c>
      <c r="G1711" s="10">
        <v>-3697.53</v>
      </c>
      <c r="H1711">
        <v>-4.4999999999999998E-2</v>
      </c>
      <c r="I1711" s="11">
        <v>-4.4999999999999998E-2</v>
      </c>
      <c r="K1711" s="9">
        <f t="shared" si="78"/>
        <v>178.56</v>
      </c>
      <c r="L1711" s="12">
        <f t="shared" si="79"/>
        <v>0</v>
      </c>
      <c r="M1711" s="12">
        <f t="shared" si="80"/>
        <v>0</v>
      </c>
      <c r="N1711" t="s">
        <v>37</v>
      </c>
      <c r="O1711" t="s">
        <v>38</v>
      </c>
      <c r="P1711" t="s">
        <v>27</v>
      </c>
      <c r="Q1711" t="s">
        <v>45</v>
      </c>
      <c r="R1711" t="s">
        <v>28</v>
      </c>
      <c r="S1711">
        <v>0</v>
      </c>
      <c r="T1711">
        <v>0</v>
      </c>
    </row>
    <row r="1712" spans="1:20" x14ac:dyDescent="0.25">
      <c r="A1712">
        <v>9952</v>
      </c>
      <c r="B1712" s="1">
        <v>36714</v>
      </c>
      <c r="C1712" s="1">
        <v>37987</v>
      </c>
      <c r="D1712" t="s">
        <v>46</v>
      </c>
      <c r="E1712" t="s">
        <v>28</v>
      </c>
      <c r="F1712" s="10">
        <v>3596</v>
      </c>
      <c r="G1712" s="10">
        <v>3350.89</v>
      </c>
      <c r="H1712">
        <v>0.87</v>
      </c>
      <c r="I1712" s="11">
        <v>1.1499999999999999</v>
      </c>
      <c r="K1712" s="9">
        <f t="shared" si="78"/>
        <v>4135.3999999999996</v>
      </c>
      <c r="L1712" s="12">
        <f t="shared" si="79"/>
        <v>1006.8799999999997</v>
      </c>
      <c r="M1712" s="12">
        <f t="shared" si="80"/>
        <v>938.24919999999963</v>
      </c>
      <c r="N1712" t="s">
        <v>37</v>
      </c>
      <c r="O1712" t="s">
        <v>38</v>
      </c>
      <c r="P1712" t="s">
        <v>27</v>
      </c>
      <c r="Q1712" t="s">
        <v>47</v>
      </c>
      <c r="R1712" t="s">
        <v>28</v>
      </c>
      <c r="S1712">
        <v>1</v>
      </c>
      <c r="T1712">
        <v>0</v>
      </c>
    </row>
    <row r="1713" spans="1:20" x14ac:dyDescent="0.25">
      <c r="A1713">
        <v>27285</v>
      </c>
      <c r="B1713" s="1">
        <v>37123</v>
      </c>
      <c r="C1713" s="1">
        <v>37987</v>
      </c>
      <c r="D1713" t="s">
        <v>48</v>
      </c>
      <c r="E1713" t="s">
        <v>28</v>
      </c>
      <c r="F1713" s="10">
        <v>82082</v>
      </c>
      <c r="G1713" s="10">
        <v>76487.05</v>
      </c>
      <c r="H1713">
        <v>7.2499999999999995E-2</v>
      </c>
      <c r="I1713" s="11">
        <v>0.08</v>
      </c>
      <c r="K1713" s="9">
        <f t="shared" si="78"/>
        <v>6566.56</v>
      </c>
      <c r="L1713" s="12">
        <f t="shared" si="79"/>
        <v>615.61500000000058</v>
      </c>
      <c r="M1713" s="12">
        <f t="shared" si="80"/>
        <v>573.65287500000056</v>
      </c>
      <c r="N1713" t="s">
        <v>37</v>
      </c>
      <c r="O1713" t="s">
        <v>38</v>
      </c>
      <c r="P1713" t="s">
        <v>27</v>
      </c>
      <c r="Q1713" t="s">
        <v>49</v>
      </c>
      <c r="R1713" t="s">
        <v>28</v>
      </c>
      <c r="S1713">
        <v>1</v>
      </c>
      <c r="T1713">
        <v>0</v>
      </c>
    </row>
    <row r="1714" spans="1:20" x14ac:dyDescent="0.25">
      <c r="A1714">
        <v>23803</v>
      </c>
      <c r="B1714" s="1">
        <v>36969</v>
      </c>
      <c r="C1714" s="1">
        <v>37987</v>
      </c>
      <c r="D1714" t="s">
        <v>27</v>
      </c>
      <c r="E1714" t="s">
        <v>28</v>
      </c>
      <c r="F1714" s="10">
        <v>-72288</v>
      </c>
      <c r="G1714" s="10">
        <v>-67360.639999999999</v>
      </c>
      <c r="H1714">
        <v>4.6909999999999998</v>
      </c>
      <c r="I1714" s="11">
        <v>3.5449999999999999</v>
      </c>
      <c r="K1714" s="9">
        <f t="shared" si="78"/>
        <v>-256260.96</v>
      </c>
      <c r="L1714" s="12">
        <f t="shared" si="79"/>
        <v>82842.047999999995</v>
      </c>
      <c r="M1714" s="12">
        <f t="shared" si="80"/>
        <v>77195.293439999994</v>
      </c>
      <c r="N1714" t="s">
        <v>29</v>
      </c>
      <c r="O1714" t="s">
        <v>38</v>
      </c>
      <c r="P1714" t="s">
        <v>12</v>
      </c>
      <c r="Q1714" t="s">
        <v>27</v>
      </c>
      <c r="R1714" t="s">
        <v>28</v>
      </c>
      <c r="S1714">
        <v>0</v>
      </c>
      <c r="T1714">
        <v>0</v>
      </c>
    </row>
    <row r="1715" spans="1:20" x14ac:dyDescent="0.25">
      <c r="A1715">
        <v>24832</v>
      </c>
      <c r="B1715" s="1">
        <v>37034</v>
      </c>
      <c r="C1715" s="1">
        <v>37987</v>
      </c>
      <c r="D1715" t="s">
        <v>27</v>
      </c>
      <c r="E1715" t="s">
        <v>28</v>
      </c>
      <c r="F1715" s="10">
        <v>-2400000</v>
      </c>
      <c r="G1715" s="10">
        <v>-2236408.9</v>
      </c>
      <c r="H1715">
        <v>4.33</v>
      </c>
      <c r="I1715" s="11">
        <v>3.5449999999999999</v>
      </c>
      <c r="K1715" s="9">
        <f t="shared" si="78"/>
        <v>-8508000</v>
      </c>
      <c r="L1715" s="12">
        <f t="shared" si="79"/>
        <v>1884000.0000000002</v>
      </c>
      <c r="M1715" s="12">
        <f t="shared" si="80"/>
        <v>1755580.9865000003</v>
      </c>
      <c r="N1715" t="s">
        <v>29</v>
      </c>
      <c r="O1715" t="s">
        <v>38</v>
      </c>
      <c r="P1715" t="s">
        <v>12</v>
      </c>
      <c r="Q1715" t="s">
        <v>27</v>
      </c>
      <c r="R1715" t="s">
        <v>28</v>
      </c>
      <c r="S1715">
        <v>0</v>
      </c>
      <c r="T1715">
        <v>0</v>
      </c>
    </row>
    <row r="1716" spans="1:20" x14ac:dyDescent="0.25">
      <c r="A1716">
        <v>27878</v>
      </c>
      <c r="B1716" s="1">
        <v>37126</v>
      </c>
      <c r="C1716" s="1">
        <v>37987</v>
      </c>
      <c r="D1716" t="s">
        <v>27</v>
      </c>
      <c r="E1716" t="s">
        <v>28</v>
      </c>
      <c r="F1716" s="10">
        <v>-6026</v>
      </c>
      <c r="G1716" s="10">
        <v>-5615.25</v>
      </c>
      <c r="H1716">
        <v>3.81</v>
      </c>
      <c r="I1716" s="11">
        <v>3.5449999999999999</v>
      </c>
      <c r="K1716" s="9">
        <f t="shared" si="78"/>
        <v>-21362.17</v>
      </c>
      <c r="L1716" s="12">
        <f t="shared" si="79"/>
        <v>1596.8900000000008</v>
      </c>
      <c r="M1716" s="12">
        <f t="shared" si="80"/>
        <v>1488.0412500000007</v>
      </c>
      <c r="N1716" t="s">
        <v>29</v>
      </c>
      <c r="O1716" t="s">
        <v>38</v>
      </c>
      <c r="P1716" t="s">
        <v>12</v>
      </c>
      <c r="Q1716" t="s">
        <v>27</v>
      </c>
      <c r="R1716" t="s">
        <v>28</v>
      </c>
      <c r="S1716">
        <v>0</v>
      </c>
      <c r="T1716">
        <v>0</v>
      </c>
    </row>
    <row r="1717" spans="1:20" x14ac:dyDescent="0.25">
      <c r="A1717">
        <v>28304</v>
      </c>
      <c r="B1717" s="1">
        <v>37158</v>
      </c>
      <c r="C1717" s="1">
        <v>37987</v>
      </c>
      <c r="D1717" t="s">
        <v>27</v>
      </c>
      <c r="E1717" t="s">
        <v>28</v>
      </c>
      <c r="F1717" s="10">
        <v>-57458</v>
      </c>
      <c r="G1717" s="10">
        <v>-53541.49</v>
      </c>
      <c r="H1717">
        <v>3.4220000000000002</v>
      </c>
      <c r="I1717" s="11">
        <v>3.5449999999999999</v>
      </c>
      <c r="K1717" s="9">
        <f t="shared" si="78"/>
        <v>-203688.61</v>
      </c>
      <c r="L1717" s="12">
        <f t="shared" si="79"/>
        <v>-7067.3339999999871</v>
      </c>
      <c r="M1717" s="12">
        <f t="shared" si="80"/>
        <v>-6585.6032699999878</v>
      </c>
      <c r="N1717" t="s">
        <v>29</v>
      </c>
      <c r="O1717" t="s">
        <v>38</v>
      </c>
      <c r="P1717" t="s">
        <v>12</v>
      </c>
      <c r="Q1717" t="s">
        <v>27</v>
      </c>
      <c r="R1717" t="s">
        <v>28</v>
      </c>
      <c r="S1717">
        <v>0</v>
      </c>
      <c r="T1717">
        <v>0</v>
      </c>
    </row>
    <row r="1718" spans="1:20" x14ac:dyDescent="0.25">
      <c r="A1718">
        <v>22575</v>
      </c>
      <c r="B1718" s="1">
        <v>36938</v>
      </c>
      <c r="C1718" s="1">
        <v>37987</v>
      </c>
      <c r="D1718" t="s">
        <v>27</v>
      </c>
      <c r="E1718" t="s">
        <v>28</v>
      </c>
      <c r="F1718" s="10">
        <v>80000</v>
      </c>
      <c r="G1718" s="10">
        <v>74546.960000000006</v>
      </c>
      <c r="H1718">
        <v>4.4749999999999996</v>
      </c>
      <c r="I1718" s="11">
        <v>3.56</v>
      </c>
      <c r="K1718" s="9">
        <f t="shared" si="78"/>
        <v>284800</v>
      </c>
      <c r="L1718" s="12">
        <f t="shared" si="79"/>
        <v>-73199.999999999971</v>
      </c>
      <c r="M1718" s="12">
        <f t="shared" si="80"/>
        <v>-68210.468399999969</v>
      </c>
      <c r="N1718" t="s">
        <v>29</v>
      </c>
      <c r="O1718" t="s">
        <v>38</v>
      </c>
      <c r="P1718" t="s">
        <v>12</v>
      </c>
      <c r="Q1718" t="s">
        <v>27</v>
      </c>
      <c r="R1718" t="s">
        <v>28</v>
      </c>
      <c r="S1718">
        <v>1</v>
      </c>
      <c r="T1718">
        <v>0</v>
      </c>
    </row>
    <row r="1719" spans="1:20" x14ac:dyDescent="0.25">
      <c r="A1719">
        <v>24224</v>
      </c>
      <c r="B1719" s="1">
        <v>36999</v>
      </c>
      <c r="C1719" s="1">
        <v>37987</v>
      </c>
      <c r="D1719" t="s">
        <v>27</v>
      </c>
      <c r="E1719" t="s">
        <v>28</v>
      </c>
      <c r="F1719" s="10">
        <v>18711</v>
      </c>
      <c r="G1719" s="10">
        <v>17435.599999999999</v>
      </c>
      <c r="H1719">
        <v>4.4349999999999996</v>
      </c>
      <c r="I1719" s="11">
        <v>3.56</v>
      </c>
      <c r="K1719" s="9">
        <f t="shared" si="78"/>
        <v>66611.16</v>
      </c>
      <c r="L1719" s="12">
        <f t="shared" si="79"/>
        <v>-16372.124999999991</v>
      </c>
      <c r="M1719" s="12">
        <f t="shared" si="80"/>
        <v>-15256.149999999991</v>
      </c>
      <c r="N1719" t="s">
        <v>29</v>
      </c>
      <c r="O1719" t="s">
        <v>38</v>
      </c>
      <c r="P1719" t="s">
        <v>12</v>
      </c>
      <c r="Q1719" t="s">
        <v>27</v>
      </c>
      <c r="R1719" t="s">
        <v>28</v>
      </c>
      <c r="S1719">
        <v>1</v>
      </c>
      <c r="T1719">
        <v>0</v>
      </c>
    </row>
    <row r="1720" spans="1:20" x14ac:dyDescent="0.25">
      <c r="A1720">
        <v>24455</v>
      </c>
      <c r="B1720" s="1">
        <v>37007</v>
      </c>
      <c r="C1720" s="1">
        <v>37987</v>
      </c>
      <c r="D1720" t="s">
        <v>27</v>
      </c>
      <c r="E1720" t="s">
        <v>28</v>
      </c>
      <c r="F1720" s="10">
        <v>2530</v>
      </c>
      <c r="G1720" s="10">
        <v>2357.5500000000002</v>
      </c>
      <c r="H1720">
        <v>4.5469999999999997</v>
      </c>
      <c r="I1720" s="11">
        <v>3.56</v>
      </c>
      <c r="K1720" s="9">
        <f t="shared" si="78"/>
        <v>9006.7999999999993</v>
      </c>
      <c r="L1720" s="12">
        <f t="shared" si="79"/>
        <v>-2497.1099999999992</v>
      </c>
      <c r="M1720" s="12">
        <f t="shared" si="80"/>
        <v>-2326.9018499999993</v>
      </c>
      <c r="N1720" t="s">
        <v>29</v>
      </c>
      <c r="O1720" t="s">
        <v>38</v>
      </c>
      <c r="P1720" t="s">
        <v>12</v>
      </c>
      <c r="Q1720" t="s">
        <v>27</v>
      </c>
      <c r="R1720" t="s">
        <v>28</v>
      </c>
      <c r="S1720">
        <v>1</v>
      </c>
      <c r="T1720">
        <v>0</v>
      </c>
    </row>
    <row r="1721" spans="1:20" x14ac:dyDescent="0.25">
      <c r="A1721">
        <v>24870</v>
      </c>
      <c r="B1721" s="1">
        <v>37035</v>
      </c>
      <c r="C1721" s="1">
        <v>37987</v>
      </c>
      <c r="D1721" t="s">
        <v>27</v>
      </c>
      <c r="E1721" t="s">
        <v>28</v>
      </c>
      <c r="F1721" s="10">
        <v>31887</v>
      </c>
      <c r="G1721" s="10">
        <v>29713.49</v>
      </c>
      <c r="H1721">
        <v>4.5048000000000004</v>
      </c>
      <c r="I1721" s="11">
        <v>3.56</v>
      </c>
      <c r="K1721" s="9">
        <f t="shared" si="78"/>
        <v>113517.72</v>
      </c>
      <c r="L1721" s="12">
        <f t="shared" si="79"/>
        <v>-30126.83760000001</v>
      </c>
      <c r="M1721" s="12">
        <f t="shared" si="80"/>
        <v>-28073.30535200001</v>
      </c>
      <c r="N1721" t="s">
        <v>29</v>
      </c>
      <c r="O1721" t="s">
        <v>38</v>
      </c>
      <c r="P1721" t="s">
        <v>12</v>
      </c>
      <c r="Q1721" t="s">
        <v>27</v>
      </c>
      <c r="R1721" t="s">
        <v>28</v>
      </c>
      <c r="S1721">
        <v>1</v>
      </c>
      <c r="T1721">
        <v>0</v>
      </c>
    </row>
    <row r="1722" spans="1:20" x14ac:dyDescent="0.25">
      <c r="A1722">
        <v>25068</v>
      </c>
      <c r="B1722" s="1">
        <v>37048</v>
      </c>
      <c r="C1722" s="1">
        <v>37987</v>
      </c>
      <c r="D1722" t="s">
        <v>27</v>
      </c>
      <c r="E1722" t="s">
        <v>28</v>
      </c>
      <c r="F1722" s="10">
        <v>23190</v>
      </c>
      <c r="G1722" s="10">
        <v>21609.3</v>
      </c>
      <c r="H1722">
        <v>4.0549999999999997</v>
      </c>
      <c r="I1722" s="11">
        <v>3.56</v>
      </c>
      <c r="K1722" s="9">
        <f t="shared" si="78"/>
        <v>82556.399999999994</v>
      </c>
      <c r="L1722" s="12">
        <f t="shared" si="79"/>
        <v>-11479.049999999992</v>
      </c>
      <c r="M1722" s="12">
        <f t="shared" si="80"/>
        <v>-10696.603499999992</v>
      </c>
      <c r="N1722" t="s">
        <v>29</v>
      </c>
      <c r="O1722" t="s">
        <v>38</v>
      </c>
      <c r="P1722" t="s">
        <v>12</v>
      </c>
      <c r="Q1722" t="s">
        <v>27</v>
      </c>
      <c r="R1722" t="s">
        <v>28</v>
      </c>
      <c r="S1722">
        <v>1</v>
      </c>
      <c r="T1722">
        <v>0</v>
      </c>
    </row>
    <row r="1723" spans="1:20" x14ac:dyDescent="0.25">
      <c r="A1723">
        <v>25071</v>
      </c>
      <c r="B1723" s="1">
        <v>37048</v>
      </c>
      <c r="C1723" s="1">
        <v>37987</v>
      </c>
      <c r="D1723" t="s">
        <v>27</v>
      </c>
      <c r="E1723" t="s">
        <v>28</v>
      </c>
      <c r="F1723" s="10">
        <v>2378</v>
      </c>
      <c r="G1723" s="10">
        <v>2215.91</v>
      </c>
      <c r="H1723">
        <v>4.57</v>
      </c>
      <c r="I1723" s="11">
        <v>3.56</v>
      </c>
      <c r="K1723" s="9">
        <f t="shared" si="78"/>
        <v>8465.68</v>
      </c>
      <c r="L1723" s="12">
        <f t="shared" si="79"/>
        <v>-2401.7800000000007</v>
      </c>
      <c r="M1723" s="12">
        <f t="shared" si="80"/>
        <v>-2238.0691000000002</v>
      </c>
      <c r="N1723" t="s">
        <v>29</v>
      </c>
      <c r="O1723" t="s">
        <v>38</v>
      </c>
      <c r="P1723" t="s">
        <v>12</v>
      </c>
      <c r="Q1723" t="s">
        <v>27</v>
      </c>
      <c r="R1723" t="s">
        <v>28</v>
      </c>
      <c r="S1723">
        <v>1</v>
      </c>
      <c r="T1723">
        <v>0</v>
      </c>
    </row>
    <row r="1724" spans="1:20" x14ac:dyDescent="0.25">
      <c r="A1724">
        <v>26646</v>
      </c>
      <c r="B1724" s="1">
        <v>37081</v>
      </c>
      <c r="C1724" s="1">
        <v>37987</v>
      </c>
      <c r="D1724" t="s">
        <v>27</v>
      </c>
      <c r="E1724" t="s">
        <v>28</v>
      </c>
      <c r="F1724" s="10">
        <v>3116</v>
      </c>
      <c r="G1724" s="10">
        <v>2903.6</v>
      </c>
      <c r="H1724">
        <v>4.1470000000000002</v>
      </c>
      <c r="I1724" s="11">
        <v>3.56</v>
      </c>
      <c r="K1724" s="9">
        <f t="shared" si="78"/>
        <v>11092.960000000001</v>
      </c>
      <c r="L1724" s="12">
        <f t="shared" si="79"/>
        <v>-1829.0920000000006</v>
      </c>
      <c r="M1724" s="12">
        <f t="shared" si="80"/>
        <v>-1704.4132000000004</v>
      </c>
      <c r="N1724" t="s">
        <v>29</v>
      </c>
      <c r="O1724" t="s">
        <v>38</v>
      </c>
      <c r="P1724" t="s">
        <v>12</v>
      </c>
      <c r="Q1724" t="s">
        <v>27</v>
      </c>
      <c r="R1724" t="s">
        <v>28</v>
      </c>
      <c r="S1724">
        <v>1</v>
      </c>
      <c r="T1724">
        <v>0</v>
      </c>
    </row>
    <row r="1725" spans="1:20" x14ac:dyDescent="0.25">
      <c r="A1725">
        <v>26851</v>
      </c>
      <c r="B1725" s="1">
        <v>37099</v>
      </c>
      <c r="C1725" s="1">
        <v>37987</v>
      </c>
      <c r="D1725" t="s">
        <v>27</v>
      </c>
      <c r="E1725" t="s">
        <v>28</v>
      </c>
      <c r="F1725" s="10">
        <v>13333</v>
      </c>
      <c r="G1725" s="10">
        <v>12424.18</v>
      </c>
      <c r="H1725">
        <v>3.9249999999999998</v>
      </c>
      <c r="I1725" s="11">
        <v>3.56</v>
      </c>
      <c r="K1725" s="9">
        <f t="shared" si="78"/>
        <v>47465.48</v>
      </c>
      <c r="L1725" s="12">
        <f t="shared" si="79"/>
        <v>-4866.5449999999973</v>
      </c>
      <c r="M1725" s="12">
        <f t="shared" si="80"/>
        <v>-4534.8256999999976</v>
      </c>
      <c r="N1725" t="s">
        <v>29</v>
      </c>
      <c r="O1725" t="s">
        <v>38</v>
      </c>
      <c r="P1725" t="s">
        <v>12</v>
      </c>
      <c r="Q1725" t="s">
        <v>27</v>
      </c>
      <c r="R1725" t="s">
        <v>28</v>
      </c>
      <c r="S1725">
        <v>1</v>
      </c>
      <c r="T1725">
        <v>0</v>
      </c>
    </row>
    <row r="1726" spans="1:20" x14ac:dyDescent="0.25">
      <c r="A1726">
        <v>28058</v>
      </c>
      <c r="B1726" s="1">
        <v>37144</v>
      </c>
      <c r="C1726" s="1">
        <v>37987</v>
      </c>
      <c r="D1726" t="s">
        <v>27</v>
      </c>
      <c r="E1726" t="s">
        <v>28</v>
      </c>
      <c r="F1726" s="10">
        <v>13715</v>
      </c>
      <c r="G1726" s="10">
        <v>12780.15</v>
      </c>
      <c r="H1726">
        <v>4.1600999999999999</v>
      </c>
      <c r="I1726" s="11">
        <v>3.56</v>
      </c>
      <c r="K1726" s="9">
        <f t="shared" si="78"/>
        <v>48825.4</v>
      </c>
      <c r="L1726" s="12">
        <f t="shared" si="79"/>
        <v>-8230.3714999999975</v>
      </c>
      <c r="M1726" s="12">
        <f t="shared" si="80"/>
        <v>-7669.3680149999982</v>
      </c>
      <c r="N1726" t="s">
        <v>29</v>
      </c>
      <c r="O1726" t="s">
        <v>38</v>
      </c>
      <c r="P1726" t="s">
        <v>12</v>
      </c>
      <c r="Q1726" t="s">
        <v>27</v>
      </c>
      <c r="R1726" t="s">
        <v>28</v>
      </c>
      <c r="S1726">
        <v>1</v>
      </c>
      <c r="T1726">
        <v>0</v>
      </c>
    </row>
    <row r="1727" spans="1:20" x14ac:dyDescent="0.25">
      <c r="A1727">
        <v>28092</v>
      </c>
      <c r="B1727" s="1">
        <v>37152</v>
      </c>
      <c r="C1727" s="1">
        <v>37987</v>
      </c>
      <c r="D1727" t="s">
        <v>27</v>
      </c>
      <c r="E1727" t="s">
        <v>28</v>
      </c>
      <c r="F1727" s="10">
        <v>71185</v>
      </c>
      <c r="G1727" s="10">
        <v>66332.820000000007</v>
      </c>
      <c r="H1727">
        <v>3.81</v>
      </c>
      <c r="I1727" s="11">
        <v>3.56</v>
      </c>
      <c r="K1727" s="9">
        <f t="shared" si="78"/>
        <v>253418.6</v>
      </c>
      <c r="L1727" s="12">
        <f t="shared" si="79"/>
        <v>-17796.25</v>
      </c>
      <c r="M1727" s="12">
        <f t="shared" si="80"/>
        <v>-16583.205000000002</v>
      </c>
      <c r="N1727" t="s">
        <v>29</v>
      </c>
      <c r="O1727" t="s">
        <v>38</v>
      </c>
      <c r="P1727" t="s">
        <v>12</v>
      </c>
      <c r="Q1727" t="s">
        <v>27</v>
      </c>
      <c r="R1727" t="s">
        <v>28</v>
      </c>
      <c r="S1727">
        <v>1</v>
      </c>
      <c r="T1727">
        <v>0</v>
      </c>
    </row>
    <row r="1728" spans="1:20" x14ac:dyDescent="0.25">
      <c r="A1728">
        <v>28093</v>
      </c>
      <c r="B1728" s="1">
        <v>37152</v>
      </c>
      <c r="C1728" s="1">
        <v>37987</v>
      </c>
      <c r="D1728" t="s">
        <v>27</v>
      </c>
      <c r="E1728" t="s">
        <v>28</v>
      </c>
      <c r="F1728" s="10">
        <v>9000</v>
      </c>
      <c r="G1728" s="10">
        <v>8386.5300000000007</v>
      </c>
      <c r="H1728">
        <v>3.81</v>
      </c>
      <c r="I1728" s="11">
        <v>3.56</v>
      </c>
      <c r="K1728" s="9">
        <f t="shared" si="78"/>
        <v>32040</v>
      </c>
      <c r="L1728" s="12">
        <f t="shared" si="79"/>
        <v>-2250</v>
      </c>
      <c r="M1728" s="12">
        <f t="shared" si="80"/>
        <v>-2096.6325000000002</v>
      </c>
      <c r="N1728" t="s">
        <v>29</v>
      </c>
      <c r="O1728" t="s">
        <v>38</v>
      </c>
      <c r="P1728" t="s">
        <v>12</v>
      </c>
      <c r="Q1728" t="s">
        <v>27</v>
      </c>
      <c r="R1728" t="s">
        <v>28</v>
      </c>
      <c r="S1728">
        <v>1</v>
      </c>
      <c r="T1728">
        <v>0</v>
      </c>
    </row>
    <row r="1729" spans="1:20" x14ac:dyDescent="0.25">
      <c r="A1729">
        <v>28112</v>
      </c>
      <c r="B1729" s="1">
        <v>37152</v>
      </c>
      <c r="C1729" s="1">
        <v>37987</v>
      </c>
      <c r="D1729" t="s">
        <v>27</v>
      </c>
      <c r="E1729" t="s">
        <v>28</v>
      </c>
      <c r="F1729" s="10">
        <v>19431</v>
      </c>
      <c r="G1729" s="10">
        <v>18106.53</v>
      </c>
      <c r="H1729">
        <v>4.1280000000000001</v>
      </c>
      <c r="I1729" s="11">
        <v>3.56</v>
      </c>
      <c r="K1729" s="9">
        <f t="shared" si="78"/>
        <v>69174.36</v>
      </c>
      <c r="L1729" s="12">
        <f t="shared" si="79"/>
        <v>-11036.808000000001</v>
      </c>
      <c r="M1729" s="12">
        <f t="shared" si="80"/>
        <v>-10284.509040000001</v>
      </c>
      <c r="N1729" t="s">
        <v>29</v>
      </c>
      <c r="O1729" t="s">
        <v>38</v>
      </c>
      <c r="P1729" t="s">
        <v>12</v>
      </c>
      <c r="Q1729" t="s">
        <v>27</v>
      </c>
      <c r="R1729" t="s">
        <v>28</v>
      </c>
      <c r="S1729">
        <v>1</v>
      </c>
      <c r="T1729">
        <v>0</v>
      </c>
    </row>
    <row r="1730" spans="1:20" x14ac:dyDescent="0.25">
      <c r="A1730">
        <v>28134</v>
      </c>
      <c r="B1730" s="1">
        <v>37153</v>
      </c>
      <c r="C1730" s="1">
        <v>37987</v>
      </c>
      <c r="D1730" t="s">
        <v>27</v>
      </c>
      <c r="E1730" t="s">
        <v>28</v>
      </c>
      <c r="F1730" s="10">
        <v>43003</v>
      </c>
      <c r="G1730" s="10">
        <v>40071.79</v>
      </c>
      <c r="H1730">
        <v>4.0110000000000001</v>
      </c>
      <c r="I1730" s="11">
        <v>3.56</v>
      </c>
      <c r="K1730" s="9">
        <f t="shared" ref="K1730:K1793" si="81">F1730*I1730</f>
        <v>153090.68</v>
      </c>
      <c r="L1730" s="12">
        <f t="shared" ref="L1730:L1793" si="82">(+I1730-H1730)*F1730</f>
        <v>-19394.353000000003</v>
      </c>
      <c r="M1730" s="12">
        <f t="shared" ref="M1730:M1793" si="83">(+I1730-H1730)*G1730</f>
        <v>-18072.377290000004</v>
      </c>
      <c r="N1730" t="s">
        <v>29</v>
      </c>
      <c r="O1730" t="s">
        <v>38</v>
      </c>
      <c r="P1730" t="s">
        <v>12</v>
      </c>
      <c r="Q1730" t="s">
        <v>27</v>
      </c>
      <c r="R1730" t="s">
        <v>28</v>
      </c>
      <c r="S1730">
        <v>1</v>
      </c>
      <c r="T1730">
        <v>0</v>
      </c>
    </row>
    <row r="1731" spans="1:20" x14ac:dyDescent="0.25">
      <c r="A1731">
        <v>28136</v>
      </c>
      <c r="B1731" s="1">
        <v>37153</v>
      </c>
      <c r="C1731" s="1">
        <v>37987</v>
      </c>
      <c r="D1731" t="s">
        <v>27</v>
      </c>
      <c r="E1731" t="s">
        <v>28</v>
      </c>
      <c r="F1731" s="10">
        <v>44608</v>
      </c>
      <c r="G1731" s="10">
        <v>41567.39</v>
      </c>
      <c r="H1731">
        <v>3.6379999999999999</v>
      </c>
      <c r="I1731" s="11">
        <v>3.56</v>
      </c>
      <c r="K1731" s="9">
        <f t="shared" si="81"/>
        <v>158804.48000000001</v>
      </c>
      <c r="L1731" s="12">
        <f t="shared" si="82"/>
        <v>-3479.4239999999932</v>
      </c>
      <c r="M1731" s="12">
        <f t="shared" si="83"/>
        <v>-3242.2564199999938</v>
      </c>
      <c r="N1731" t="s">
        <v>29</v>
      </c>
      <c r="O1731" t="s">
        <v>38</v>
      </c>
      <c r="P1731" t="s">
        <v>12</v>
      </c>
      <c r="Q1731" t="s">
        <v>27</v>
      </c>
      <c r="R1731" t="s">
        <v>28</v>
      </c>
      <c r="S1731">
        <v>1</v>
      </c>
      <c r="T1731">
        <v>0</v>
      </c>
    </row>
    <row r="1732" spans="1:20" x14ac:dyDescent="0.25">
      <c r="A1732">
        <v>28142</v>
      </c>
      <c r="B1732" s="1">
        <v>37153</v>
      </c>
      <c r="C1732" s="1">
        <v>37987</v>
      </c>
      <c r="D1732" t="s">
        <v>27</v>
      </c>
      <c r="E1732" t="s">
        <v>28</v>
      </c>
      <c r="F1732" s="10">
        <v>31877</v>
      </c>
      <c r="G1732" s="10">
        <v>29704.17</v>
      </c>
      <c r="H1732">
        <v>3.6379999999999999</v>
      </c>
      <c r="I1732" s="11">
        <v>3.56</v>
      </c>
      <c r="K1732" s="9">
        <f t="shared" si="81"/>
        <v>113482.12</v>
      </c>
      <c r="L1732" s="12">
        <f t="shared" si="82"/>
        <v>-2486.4059999999949</v>
      </c>
      <c r="M1732" s="12">
        <f t="shared" si="83"/>
        <v>-2316.9252599999954</v>
      </c>
      <c r="N1732" t="s">
        <v>29</v>
      </c>
      <c r="O1732" t="s">
        <v>38</v>
      </c>
      <c r="P1732" t="s">
        <v>12</v>
      </c>
      <c r="Q1732" t="s">
        <v>27</v>
      </c>
      <c r="R1732" t="s">
        <v>28</v>
      </c>
      <c r="S1732">
        <v>1</v>
      </c>
      <c r="T1732">
        <v>0</v>
      </c>
    </row>
    <row r="1733" spans="1:20" x14ac:dyDescent="0.25">
      <c r="A1733">
        <v>28303</v>
      </c>
      <c r="B1733" s="1">
        <v>37158</v>
      </c>
      <c r="C1733" s="1">
        <v>37987</v>
      </c>
      <c r="D1733" t="s">
        <v>27</v>
      </c>
      <c r="E1733" t="s">
        <v>28</v>
      </c>
      <c r="F1733" s="10">
        <v>9622</v>
      </c>
      <c r="G1733" s="10">
        <v>8966.14</v>
      </c>
      <c r="H1733">
        <v>3.4220000000000002</v>
      </c>
      <c r="I1733" s="11">
        <v>3.56</v>
      </c>
      <c r="K1733" s="9">
        <f t="shared" si="81"/>
        <v>34254.32</v>
      </c>
      <c r="L1733" s="12">
        <f t="shared" si="82"/>
        <v>1327.8359999999991</v>
      </c>
      <c r="M1733" s="12">
        <f t="shared" si="83"/>
        <v>1237.327319999999</v>
      </c>
      <c r="N1733" t="s">
        <v>29</v>
      </c>
      <c r="O1733" t="s">
        <v>38</v>
      </c>
      <c r="P1733" t="s">
        <v>12</v>
      </c>
      <c r="Q1733" t="s">
        <v>27</v>
      </c>
      <c r="R1733" t="s">
        <v>28</v>
      </c>
      <c r="S1733">
        <v>1</v>
      </c>
      <c r="T1733">
        <v>0</v>
      </c>
    </row>
    <row r="1734" spans="1:20" x14ac:dyDescent="0.25">
      <c r="A1734">
        <v>27284</v>
      </c>
      <c r="B1734" s="1">
        <v>37123</v>
      </c>
      <c r="C1734" s="1">
        <v>38018</v>
      </c>
      <c r="D1734" t="s">
        <v>42</v>
      </c>
      <c r="E1734" t="s">
        <v>28</v>
      </c>
      <c r="F1734" s="10">
        <v>260097</v>
      </c>
      <c r="G1734" s="10">
        <v>241305.46</v>
      </c>
      <c r="H1734">
        <v>-1.2500000000000001E-2</v>
      </c>
      <c r="I1734" s="11">
        <v>-7.4999999999999997E-3</v>
      </c>
      <c r="K1734" s="9">
        <f t="shared" si="81"/>
        <v>-1950.7275</v>
      </c>
      <c r="L1734" s="12">
        <f t="shared" si="82"/>
        <v>1300.4850000000004</v>
      </c>
      <c r="M1734" s="12">
        <f t="shared" si="83"/>
        <v>1206.5273000000002</v>
      </c>
      <c r="N1734" t="s">
        <v>37</v>
      </c>
      <c r="O1734" t="s">
        <v>38</v>
      </c>
      <c r="P1734" t="s">
        <v>27</v>
      </c>
      <c r="Q1734" t="s">
        <v>43</v>
      </c>
      <c r="R1734" t="s">
        <v>28</v>
      </c>
      <c r="S1734">
        <v>1</v>
      </c>
      <c r="T1734">
        <v>0</v>
      </c>
    </row>
    <row r="1735" spans="1:20" x14ac:dyDescent="0.25">
      <c r="A1735">
        <v>9941</v>
      </c>
      <c r="B1735" s="1">
        <v>36714</v>
      </c>
      <c r="C1735" s="1">
        <v>38018</v>
      </c>
      <c r="D1735" t="s">
        <v>44</v>
      </c>
      <c r="E1735" t="s">
        <v>28</v>
      </c>
      <c r="F1735" s="10">
        <v>-3712</v>
      </c>
      <c r="G1735" s="10">
        <v>-3443.81</v>
      </c>
      <c r="H1735">
        <v>-0.04</v>
      </c>
      <c r="I1735" s="11">
        <v>-4.4999999999999998E-2</v>
      </c>
      <c r="K1735" s="9">
        <f t="shared" si="81"/>
        <v>167.04</v>
      </c>
      <c r="L1735" s="12">
        <f t="shared" si="82"/>
        <v>18.559999999999992</v>
      </c>
      <c r="M1735" s="12">
        <f t="shared" si="83"/>
        <v>17.219049999999992</v>
      </c>
      <c r="N1735" t="s">
        <v>37</v>
      </c>
      <c r="O1735" t="s">
        <v>38</v>
      </c>
      <c r="P1735" t="s">
        <v>27</v>
      </c>
      <c r="Q1735" t="s">
        <v>45</v>
      </c>
      <c r="R1735" t="s">
        <v>28</v>
      </c>
      <c r="S1735">
        <v>0</v>
      </c>
      <c r="T1735">
        <v>0</v>
      </c>
    </row>
    <row r="1736" spans="1:20" x14ac:dyDescent="0.25">
      <c r="A1736">
        <v>9952</v>
      </c>
      <c r="B1736" s="1">
        <v>36714</v>
      </c>
      <c r="C1736" s="1">
        <v>38018</v>
      </c>
      <c r="D1736" t="s">
        <v>46</v>
      </c>
      <c r="E1736" t="s">
        <v>28</v>
      </c>
      <c r="F1736" s="10">
        <v>3364</v>
      </c>
      <c r="G1736" s="10">
        <v>3120.96</v>
      </c>
      <c r="H1736">
        <v>0.42</v>
      </c>
      <c r="I1736" s="11">
        <v>1.1000000000000001</v>
      </c>
      <c r="K1736" s="9">
        <f t="shared" si="81"/>
        <v>3700.4</v>
      </c>
      <c r="L1736" s="12">
        <f t="shared" si="82"/>
        <v>2287.5200000000004</v>
      </c>
      <c r="M1736" s="12">
        <f t="shared" si="83"/>
        <v>2122.2528000000007</v>
      </c>
      <c r="N1736" t="s">
        <v>37</v>
      </c>
      <c r="O1736" t="s">
        <v>38</v>
      </c>
      <c r="P1736" t="s">
        <v>27</v>
      </c>
      <c r="Q1736" t="s">
        <v>47</v>
      </c>
      <c r="R1736" t="s">
        <v>28</v>
      </c>
      <c r="S1736">
        <v>1</v>
      </c>
      <c r="T1736">
        <v>0</v>
      </c>
    </row>
    <row r="1737" spans="1:20" x14ac:dyDescent="0.25">
      <c r="A1737">
        <v>27285</v>
      </c>
      <c r="B1737" s="1">
        <v>37123</v>
      </c>
      <c r="C1737" s="1">
        <v>38018</v>
      </c>
      <c r="D1737" t="s">
        <v>48</v>
      </c>
      <c r="E1737" t="s">
        <v>28</v>
      </c>
      <c r="F1737" s="10">
        <v>67851</v>
      </c>
      <c r="G1737" s="10">
        <v>62948.89</v>
      </c>
      <c r="H1737">
        <v>7.2499999999999995E-2</v>
      </c>
      <c r="I1737" s="11">
        <v>0.08</v>
      </c>
      <c r="K1737" s="9">
        <f t="shared" si="81"/>
        <v>5428.08</v>
      </c>
      <c r="L1737" s="12">
        <f t="shared" si="82"/>
        <v>508.88250000000045</v>
      </c>
      <c r="M1737" s="12">
        <f t="shared" si="83"/>
        <v>472.11667500000044</v>
      </c>
      <c r="N1737" t="s">
        <v>37</v>
      </c>
      <c r="O1737" t="s">
        <v>38</v>
      </c>
      <c r="P1737" t="s">
        <v>27</v>
      </c>
      <c r="Q1737" t="s">
        <v>49</v>
      </c>
      <c r="R1737" t="s">
        <v>28</v>
      </c>
      <c r="S1737">
        <v>1</v>
      </c>
      <c r="T1737">
        <v>0</v>
      </c>
    </row>
    <row r="1738" spans="1:20" x14ac:dyDescent="0.25">
      <c r="A1738">
        <v>23803</v>
      </c>
      <c r="B1738" s="1">
        <v>36969</v>
      </c>
      <c r="C1738" s="1">
        <v>38018</v>
      </c>
      <c r="D1738" t="s">
        <v>27</v>
      </c>
      <c r="E1738" t="s">
        <v>28</v>
      </c>
      <c r="F1738" s="10">
        <v>-68946</v>
      </c>
      <c r="G1738" s="10">
        <v>-63964.78</v>
      </c>
      <c r="H1738">
        <v>4.5709999999999997</v>
      </c>
      <c r="I1738" s="11">
        <v>3.45</v>
      </c>
      <c r="K1738" s="9">
        <f t="shared" si="81"/>
        <v>-237863.7</v>
      </c>
      <c r="L1738" s="12">
        <f t="shared" si="82"/>
        <v>77288.465999999971</v>
      </c>
      <c r="M1738" s="12">
        <f t="shared" si="83"/>
        <v>71704.518379999965</v>
      </c>
      <c r="N1738" t="s">
        <v>29</v>
      </c>
      <c r="O1738" t="s">
        <v>38</v>
      </c>
      <c r="P1738" t="s">
        <v>12</v>
      </c>
      <c r="Q1738" t="s">
        <v>27</v>
      </c>
      <c r="R1738" t="s">
        <v>28</v>
      </c>
      <c r="S1738">
        <v>0</v>
      </c>
      <c r="T1738">
        <v>0</v>
      </c>
    </row>
    <row r="1739" spans="1:20" x14ac:dyDescent="0.25">
      <c r="A1739">
        <v>23804</v>
      </c>
      <c r="B1739" s="1">
        <v>36969</v>
      </c>
      <c r="C1739" s="1">
        <v>38018</v>
      </c>
      <c r="D1739" t="s">
        <v>27</v>
      </c>
      <c r="E1739" t="s">
        <v>28</v>
      </c>
      <c r="F1739" s="10">
        <v>-5000</v>
      </c>
      <c r="G1739" s="10">
        <v>-4638.76</v>
      </c>
      <c r="H1739">
        <v>4.5709999999999997</v>
      </c>
      <c r="I1739" s="11">
        <v>3.45</v>
      </c>
      <c r="K1739" s="9">
        <f t="shared" si="81"/>
        <v>-17250</v>
      </c>
      <c r="L1739" s="12">
        <f t="shared" si="82"/>
        <v>5604.9999999999982</v>
      </c>
      <c r="M1739" s="12">
        <f t="shared" si="83"/>
        <v>5200.0499599999985</v>
      </c>
      <c r="N1739" t="s">
        <v>29</v>
      </c>
      <c r="O1739" t="s">
        <v>38</v>
      </c>
      <c r="P1739" t="s">
        <v>12</v>
      </c>
      <c r="Q1739" t="s">
        <v>27</v>
      </c>
      <c r="R1739" t="s">
        <v>28</v>
      </c>
      <c r="S1739">
        <v>0</v>
      </c>
      <c r="T1739">
        <v>0</v>
      </c>
    </row>
    <row r="1740" spans="1:20" x14ac:dyDescent="0.25">
      <c r="A1740">
        <v>24832</v>
      </c>
      <c r="B1740" s="1">
        <v>37034</v>
      </c>
      <c r="C1740" s="1">
        <v>38018</v>
      </c>
      <c r="D1740" t="s">
        <v>27</v>
      </c>
      <c r="E1740" t="s">
        <v>28</v>
      </c>
      <c r="F1740" s="10">
        <v>-1600000</v>
      </c>
      <c r="G1740" s="10">
        <v>-1484402.87</v>
      </c>
      <c r="H1740">
        <v>4.33</v>
      </c>
      <c r="I1740" s="11">
        <v>3.45</v>
      </c>
      <c r="K1740" s="9">
        <f t="shared" si="81"/>
        <v>-5520000</v>
      </c>
      <c r="L1740" s="12">
        <f t="shared" si="82"/>
        <v>1407999.9999999998</v>
      </c>
      <c r="M1740" s="12">
        <f t="shared" si="83"/>
        <v>1306274.5256000001</v>
      </c>
      <c r="N1740" t="s">
        <v>29</v>
      </c>
      <c r="O1740" t="s">
        <v>38</v>
      </c>
      <c r="P1740" t="s">
        <v>12</v>
      </c>
      <c r="Q1740" t="s">
        <v>27</v>
      </c>
      <c r="R1740" t="s">
        <v>28</v>
      </c>
      <c r="S1740">
        <v>0</v>
      </c>
      <c r="T1740">
        <v>0</v>
      </c>
    </row>
    <row r="1741" spans="1:20" x14ac:dyDescent="0.25">
      <c r="A1741">
        <v>27878</v>
      </c>
      <c r="B1741" s="1">
        <v>37126</v>
      </c>
      <c r="C1741" s="1">
        <v>38018</v>
      </c>
      <c r="D1741" t="s">
        <v>27</v>
      </c>
      <c r="E1741" t="s">
        <v>28</v>
      </c>
      <c r="F1741" s="10">
        <v>-3452</v>
      </c>
      <c r="G1741" s="10">
        <v>-3202.6</v>
      </c>
      <c r="H1741">
        <v>3.81</v>
      </c>
      <c r="I1741" s="11">
        <v>3.45</v>
      </c>
      <c r="K1741" s="9">
        <f t="shared" si="81"/>
        <v>-11909.400000000001</v>
      </c>
      <c r="L1741" s="12">
        <f t="shared" si="82"/>
        <v>1242.7199999999996</v>
      </c>
      <c r="M1741" s="12">
        <f t="shared" si="83"/>
        <v>1152.9359999999995</v>
      </c>
      <c r="N1741" t="s">
        <v>29</v>
      </c>
      <c r="O1741" t="s">
        <v>38</v>
      </c>
      <c r="P1741" t="s">
        <v>12</v>
      </c>
      <c r="Q1741" t="s">
        <v>27</v>
      </c>
      <c r="R1741" t="s">
        <v>28</v>
      </c>
      <c r="S1741">
        <v>0</v>
      </c>
      <c r="T1741">
        <v>0</v>
      </c>
    </row>
    <row r="1742" spans="1:20" x14ac:dyDescent="0.25">
      <c r="A1742">
        <v>28304</v>
      </c>
      <c r="B1742" s="1">
        <v>37158</v>
      </c>
      <c r="C1742" s="1">
        <v>38018</v>
      </c>
      <c r="D1742" t="s">
        <v>27</v>
      </c>
      <c r="E1742" t="s">
        <v>28</v>
      </c>
      <c r="F1742" s="10">
        <v>-44633</v>
      </c>
      <c r="G1742" s="10">
        <v>-41408.35</v>
      </c>
      <c r="H1742">
        <v>3.3079999999999998</v>
      </c>
      <c r="I1742" s="11">
        <v>3.45</v>
      </c>
      <c r="K1742" s="9">
        <f t="shared" si="81"/>
        <v>-153983.85</v>
      </c>
      <c r="L1742" s="12">
        <f t="shared" si="82"/>
        <v>-6337.8860000000159</v>
      </c>
      <c r="M1742" s="12">
        <f t="shared" si="83"/>
        <v>-5879.9857000000138</v>
      </c>
      <c r="N1742" t="s">
        <v>29</v>
      </c>
      <c r="O1742" t="s">
        <v>38</v>
      </c>
      <c r="P1742" t="s">
        <v>12</v>
      </c>
      <c r="Q1742" t="s">
        <v>27</v>
      </c>
      <c r="R1742" t="s">
        <v>28</v>
      </c>
      <c r="S1742">
        <v>0</v>
      </c>
      <c r="T1742">
        <v>0</v>
      </c>
    </row>
    <row r="1743" spans="1:20" x14ac:dyDescent="0.25">
      <c r="A1743">
        <v>22575</v>
      </c>
      <c r="B1743" s="1">
        <v>36938</v>
      </c>
      <c r="C1743" s="1">
        <v>38018</v>
      </c>
      <c r="D1743" t="s">
        <v>27</v>
      </c>
      <c r="E1743" t="s">
        <v>28</v>
      </c>
      <c r="F1743" s="10">
        <v>80000</v>
      </c>
      <c r="G1743" s="10">
        <v>74220.14</v>
      </c>
      <c r="H1743">
        <v>4.4749999999999996</v>
      </c>
      <c r="I1743" s="11">
        <v>3.48</v>
      </c>
      <c r="K1743" s="9">
        <f t="shared" si="81"/>
        <v>278400</v>
      </c>
      <c r="L1743" s="12">
        <f t="shared" si="82"/>
        <v>-79599.999999999971</v>
      </c>
      <c r="M1743" s="12">
        <f t="shared" si="83"/>
        <v>-73849.039299999975</v>
      </c>
      <c r="N1743" t="s">
        <v>29</v>
      </c>
      <c r="O1743" t="s">
        <v>38</v>
      </c>
      <c r="P1743" t="s">
        <v>12</v>
      </c>
      <c r="Q1743" t="s">
        <v>27</v>
      </c>
      <c r="R1743" t="s">
        <v>28</v>
      </c>
      <c r="S1743">
        <v>1</v>
      </c>
      <c r="T1743">
        <v>0</v>
      </c>
    </row>
    <row r="1744" spans="1:20" x14ac:dyDescent="0.25">
      <c r="A1744">
        <v>24224</v>
      </c>
      <c r="B1744" s="1">
        <v>36999</v>
      </c>
      <c r="C1744" s="1">
        <v>38018</v>
      </c>
      <c r="D1744" t="s">
        <v>27</v>
      </c>
      <c r="E1744" t="s">
        <v>28</v>
      </c>
      <c r="F1744" s="10">
        <v>15401</v>
      </c>
      <c r="G1744" s="10">
        <v>14288.31</v>
      </c>
      <c r="H1744">
        <v>4.3150000000000004</v>
      </c>
      <c r="I1744" s="11">
        <v>3.48</v>
      </c>
      <c r="K1744" s="9">
        <f t="shared" si="81"/>
        <v>53595.48</v>
      </c>
      <c r="L1744" s="12">
        <f t="shared" si="82"/>
        <v>-12859.835000000006</v>
      </c>
      <c r="M1744" s="12">
        <f t="shared" si="83"/>
        <v>-11930.738850000005</v>
      </c>
      <c r="N1744" t="s">
        <v>29</v>
      </c>
      <c r="O1744" t="s">
        <v>38</v>
      </c>
      <c r="P1744" t="s">
        <v>12</v>
      </c>
      <c r="Q1744" t="s">
        <v>27</v>
      </c>
      <c r="R1744" t="s">
        <v>28</v>
      </c>
      <c r="S1744">
        <v>1</v>
      </c>
      <c r="T1744">
        <v>0</v>
      </c>
    </row>
    <row r="1745" spans="1:20" x14ac:dyDescent="0.25">
      <c r="A1745">
        <v>24455</v>
      </c>
      <c r="B1745" s="1">
        <v>37007</v>
      </c>
      <c r="C1745" s="1">
        <v>38018</v>
      </c>
      <c r="D1745" t="s">
        <v>27</v>
      </c>
      <c r="E1745" t="s">
        <v>28</v>
      </c>
      <c r="F1745" s="10">
        <v>2713</v>
      </c>
      <c r="G1745" s="10">
        <v>2516.9899999999998</v>
      </c>
      <c r="H1745">
        <v>4.4269999999999996</v>
      </c>
      <c r="I1745" s="11">
        <v>3.48</v>
      </c>
      <c r="K1745" s="9">
        <f t="shared" si="81"/>
        <v>9441.24</v>
      </c>
      <c r="L1745" s="12">
        <f t="shared" si="82"/>
        <v>-2569.2109999999989</v>
      </c>
      <c r="M1745" s="12">
        <f t="shared" si="83"/>
        <v>-2383.5895299999988</v>
      </c>
      <c r="N1745" t="s">
        <v>29</v>
      </c>
      <c r="O1745" t="s">
        <v>38</v>
      </c>
      <c r="P1745" t="s">
        <v>12</v>
      </c>
      <c r="Q1745" t="s">
        <v>27</v>
      </c>
      <c r="R1745" t="s">
        <v>28</v>
      </c>
      <c r="S1745">
        <v>1</v>
      </c>
      <c r="T1745">
        <v>0</v>
      </c>
    </row>
    <row r="1746" spans="1:20" x14ac:dyDescent="0.25">
      <c r="A1746">
        <v>24870</v>
      </c>
      <c r="B1746" s="1">
        <v>37035</v>
      </c>
      <c r="C1746" s="1">
        <v>38018</v>
      </c>
      <c r="D1746" t="s">
        <v>27</v>
      </c>
      <c r="E1746" t="s">
        <v>28</v>
      </c>
      <c r="F1746" s="10">
        <v>24691</v>
      </c>
      <c r="G1746" s="10">
        <v>22907.119999999999</v>
      </c>
      <c r="H1746">
        <v>4.3818000000000001</v>
      </c>
      <c r="I1746" s="11">
        <v>3.48</v>
      </c>
      <c r="K1746" s="9">
        <f t="shared" si="81"/>
        <v>85924.68</v>
      </c>
      <c r="L1746" s="12">
        <f t="shared" si="82"/>
        <v>-22266.343800000002</v>
      </c>
      <c r="M1746" s="12">
        <f t="shared" si="83"/>
        <v>-20657.640816000003</v>
      </c>
      <c r="N1746" t="s">
        <v>29</v>
      </c>
      <c r="O1746" t="s">
        <v>38</v>
      </c>
      <c r="P1746" t="s">
        <v>12</v>
      </c>
      <c r="Q1746" t="s">
        <v>27</v>
      </c>
      <c r="R1746" t="s">
        <v>28</v>
      </c>
      <c r="S1746">
        <v>1</v>
      </c>
      <c r="T1746">
        <v>0</v>
      </c>
    </row>
    <row r="1747" spans="1:20" x14ac:dyDescent="0.25">
      <c r="A1747">
        <v>25068</v>
      </c>
      <c r="B1747" s="1">
        <v>37048</v>
      </c>
      <c r="C1747" s="1">
        <v>38018</v>
      </c>
      <c r="D1747" t="s">
        <v>27</v>
      </c>
      <c r="E1747" t="s">
        <v>28</v>
      </c>
      <c r="F1747" s="10">
        <v>20446</v>
      </c>
      <c r="G1747" s="10">
        <v>18968.810000000001</v>
      </c>
      <c r="H1747">
        <v>4.0549999999999997</v>
      </c>
      <c r="I1747" s="11">
        <v>3.48</v>
      </c>
      <c r="K1747" s="9">
        <f t="shared" si="81"/>
        <v>71152.08</v>
      </c>
      <c r="L1747" s="12">
        <f t="shared" si="82"/>
        <v>-11756.449999999995</v>
      </c>
      <c r="M1747" s="12">
        <f t="shared" si="83"/>
        <v>-10907.065749999996</v>
      </c>
      <c r="N1747" t="s">
        <v>29</v>
      </c>
      <c r="O1747" t="s">
        <v>38</v>
      </c>
      <c r="P1747" t="s">
        <v>12</v>
      </c>
      <c r="Q1747" t="s">
        <v>27</v>
      </c>
      <c r="R1747" t="s">
        <v>28</v>
      </c>
      <c r="S1747">
        <v>1</v>
      </c>
      <c r="T1747">
        <v>0</v>
      </c>
    </row>
    <row r="1748" spans="1:20" x14ac:dyDescent="0.25">
      <c r="A1748">
        <v>25071</v>
      </c>
      <c r="B1748" s="1">
        <v>37048</v>
      </c>
      <c r="C1748" s="1">
        <v>38018</v>
      </c>
      <c r="D1748" t="s">
        <v>27</v>
      </c>
      <c r="E1748" t="s">
        <v>28</v>
      </c>
      <c r="F1748" s="10">
        <v>2116</v>
      </c>
      <c r="G1748" s="10">
        <v>1963.12</v>
      </c>
      <c r="H1748">
        <v>4.45</v>
      </c>
      <c r="I1748" s="11">
        <v>3.48</v>
      </c>
      <c r="K1748" s="9">
        <f t="shared" si="81"/>
        <v>7363.68</v>
      </c>
      <c r="L1748" s="12">
        <f t="shared" si="82"/>
        <v>-2052.5200000000004</v>
      </c>
      <c r="M1748" s="12">
        <f t="shared" si="83"/>
        <v>-1904.2264000000002</v>
      </c>
      <c r="N1748" t="s">
        <v>29</v>
      </c>
      <c r="O1748" t="s">
        <v>38</v>
      </c>
      <c r="P1748" t="s">
        <v>12</v>
      </c>
      <c r="Q1748" t="s">
        <v>27</v>
      </c>
      <c r="R1748" t="s">
        <v>28</v>
      </c>
      <c r="S1748">
        <v>1</v>
      </c>
      <c r="T1748">
        <v>0</v>
      </c>
    </row>
    <row r="1749" spans="1:20" x14ac:dyDescent="0.25">
      <c r="A1749">
        <v>26646</v>
      </c>
      <c r="B1749" s="1">
        <v>37081</v>
      </c>
      <c r="C1749" s="1">
        <v>38018</v>
      </c>
      <c r="D1749" t="s">
        <v>27</v>
      </c>
      <c r="E1749" t="s">
        <v>28</v>
      </c>
      <c r="F1749" s="10">
        <v>2638</v>
      </c>
      <c r="G1749" s="10">
        <v>2447.41</v>
      </c>
      <c r="H1749">
        <v>4.0289999999999999</v>
      </c>
      <c r="I1749" s="11">
        <v>3.48</v>
      </c>
      <c r="K1749" s="9">
        <f t="shared" si="81"/>
        <v>9180.24</v>
      </c>
      <c r="L1749" s="12">
        <f t="shared" si="82"/>
        <v>-1448.2619999999997</v>
      </c>
      <c r="M1749" s="12">
        <f t="shared" si="83"/>
        <v>-1343.6280899999997</v>
      </c>
      <c r="N1749" t="s">
        <v>29</v>
      </c>
      <c r="O1749" t="s">
        <v>38</v>
      </c>
      <c r="P1749" t="s">
        <v>12</v>
      </c>
      <c r="Q1749" t="s">
        <v>27</v>
      </c>
      <c r="R1749" t="s">
        <v>28</v>
      </c>
      <c r="S1749">
        <v>1</v>
      </c>
      <c r="T1749">
        <v>0</v>
      </c>
    </row>
    <row r="1750" spans="1:20" x14ac:dyDescent="0.25">
      <c r="A1750">
        <v>26851</v>
      </c>
      <c r="B1750" s="1">
        <v>37099</v>
      </c>
      <c r="C1750" s="1">
        <v>38018</v>
      </c>
      <c r="D1750" t="s">
        <v>27</v>
      </c>
      <c r="E1750" t="s">
        <v>28</v>
      </c>
      <c r="F1750" s="10">
        <v>9092</v>
      </c>
      <c r="G1750" s="10">
        <v>8435.1200000000008</v>
      </c>
      <c r="H1750">
        <v>3.8069999999999999</v>
      </c>
      <c r="I1750" s="11">
        <v>3.48</v>
      </c>
      <c r="K1750" s="9">
        <f t="shared" si="81"/>
        <v>31640.16</v>
      </c>
      <c r="L1750" s="12">
        <f t="shared" si="82"/>
        <v>-2973.0839999999998</v>
      </c>
      <c r="M1750" s="12">
        <f t="shared" si="83"/>
        <v>-2758.28424</v>
      </c>
      <c r="N1750" t="s">
        <v>29</v>
      </c>
      <c r="O1750" t="s">
        <v>38</v>
      </c>
      <c r="P1750" t="s">
        <v>12</v>
      </c>
      <c r="Q1750" t="s">
        <v>27</v>
      </c>
      <c r="R1750" t="s">
        <v>28</v>
      </c>
      <c r="S1750">
        <v>1</v>
      </c>
      <c r="T1750">
        <v>0</v>
      </c>
    </row>
    <row r="1751" spans="1:20" x14ac:dyDescent="0.25">
      <c r="A1751">
        <v>28058</v>
      </c>
      <c r="B1751" s="1">
        <v>37144</v>
      </c>
      <c r="C1751" s="1">
        <v>38018</v>
      </c>
      <c r="D1751" t="s">
        <v>27</v>
      </c>
      <c r="E1751" t="s">
        <v>28</v>
      </c>
      <c r="F1751" s="10">
        <v>11628</v>
      </c>
      <c r="G1751" s="10">
        <v>10787.9</v>
      </c>
      <c r="H1751">
        <v>4.0471000000000004</v>
      </c>
      <c r="I1751" s="11">
        <v>3.48</v>
      </c>
      <c r="K1751" s="9">
        <f t="shared" si="81"/>
        <v>40465.440000000002</v>
      </c>
      <c r="L1751" s="12">
        <f t="shared" si="82"/>
        <v>-6594.2388000000046</v>
      </c>
      <c r="M1751" s="12">
        <f t="shared" si="83"/>
        <v>-6117.8180900000043</v>
      </c>
      <c r="N1751" t="s">
        <v>29</v>
      </c>
      <c r="O1751" t="s">
        <v>38</v>
      </c>
      <c r="P1751" t="s">
        <v>12</v>
      </c>
      <c r="Q1751" t="s">
        <v>27</v>
      </c>
      <c r="R1751" t="s">
        <v>28</v>
      </c>
      <c r="S1751">
        <v>1</v>
      </c>
      <c r="T1751">
        <v>0</v>
      </c>
    </row>
    <row r="1752" spans="1:20" x14ac:dyDescent="0.25">
      <c r="A1752">
        <v>28092</v>
      </c>
      <c r="B1752" s="1">
        <v>37152</v>
      </c>
      <c r="C1752" s="1">
        <v>38018</v>
      </c>
      <c r="D1752" t="s">
        <v>27</v>
      </c>
      <c r="E1752" t="s">
        <v>28</v>
      </c>
      <c r="F1752" s="10">
        <v>55328</v>
      </c>
      <c r="G1752" s="10">
        <v>51330.65</v>
      </c>
      <c r="H1752">
        <v>3.81</v>
      </c>
      <c r="I1752" s="11">
        <v>3.48</v>
      </c>
      <c r="K1752" s="9">
        <f t="shared" si="81"/>
        <v>192541.44</v>
      </c>
      <c r="L1752" s="12">
        <f t="shared" si="82"/>
        <v>-18258.240000000005</v>
      </c>
      <c r="M1752" s="12">
        <f t="shared" si="83"/>
        <v>-16939.114500000003</v>
      </c>
      <c r="N1752" t="s">
        <v>29</v>
      </c>
      <c r="O1752" t="s">
        <v>38</v>
      </c>
      <c r="P1752" t="s">
        <v>12</v>
      </c>
      <c r="Q1752" t="s">
        <v>27</v>
      </c>
      <c r="R1752" t="s">
        <v>28</v>
      </c>
      <c r="S1752">
        <v>1</v>
      </c>
      <c r="T1752">
        <v>0</v>
      </c>
    </row>
    <row r="1753" spans="1:20" x14ac:dyDescent="0.25">
      <c r="A1753">
        <v>28093</v>
      </c>
      <c r="B1753" s="1">
        <v>37152</v>
      </c>
      <c r="C1753" s="1">
        <v>38018</v>
      </c>
      <c r="D1753" t="s">
        <v>27</v>
      </c>
      <c r="E1753" t="s">
        <v>28</v>
      </c>
      <c r="F1753" s="10">
        <v>4000</v>
      </c>
      <c r="G1753" s="10">
        <v>3711.01</v>
      </c>
      <c r="H1753">
        <v>3.81</v>
      </c>
      <c r="I1753" s="11">
        <v>3.48</v>
      </c>
      <c r="K1753" s="9">
        <f t="shared" si="81"/>
        <v>13920</v>
      </c>
      <c r="L1753" s="12">
        <f t="shared" si="82"/>
        <v>-1320.0000000000002</v>
      </c>
      <c r="M1753" s="12">
        <f t="shared" si="83"/>
        <v>-1224.6333000000004</v>
      </c>
      <c r="N1753" t="s">
        <v>29</v>
      </c>
      <c r="O1753" t="s">
        <v>38</v>
      </c>
      <c r="P1753" t="s">
        <v>12</v>
      </c>
      <c r="Q1753" t="s">
        <v>27</v>
      </c>
      <c r="R1753" t="s">
        <v>28</v>
      </c>
      <c r="S1753">
        <v>1</v>
      </c>
      <c r="T1753">
        <v>0</v>
      </c>
    </row>
    <row r="1754" spans="1:20" x14ac:dyDescent="0.25">
      <c r="A1754">
        <v>28112</v>
      </c>
      <c r="B1754" s="1">
        <v>37152</v>
      </c>
      <c r="C1754" s="1">
        <v>38018</v>
      </c>
      <c r="D1754" t="s">
        <v>27</v>
      </c>
      <c r="E1754" t="s">
        <v>28</v>
      </c>
      <c r="F1754" s="10">
        <v>18699</v>
      </c>
      <c r="G1754" s="10">
        <v>17348.03</v>
      </c>
      <c r="H1754">
        <v>4.0199999999999996</v>
      </c>
      <c r="I1754" s="11">
        <v>3.48</v>
      </c>
      <c r="K1754" s="9">
        <f t="shared" si="81"/>
        <v>65072.52</v>
      </c>
      <c r="L1754" s="12">
        <f t="shared" si="82"/>
        <v>-10097.459999999992</v>
      </c>
      <c r="M1754" s="12">
        <f t="shared" si="83"/>
        <v>-9367.9361999999928</v>
      </c>
      <c r="N1754" t="s">
        <v>29</v>
      </c>
      <c r="O1754" t="s">
        <v>38</v>
      </c>
      <c r="P1754" t="s">
        <v>12</v>
      </c>
      <c r="Q1754" t="s">
        <v>27</v>
      </c>
      <c r="R1754" t="s">
        <v>28</v>
      </c>
      <c r="S1754">
        <v>1</v>
      </c>
      <c r="T1754">
        <v>0</v>
      </c>
    </row>
    <row r="1755" spans="1:20" x14ac:dyDescent="0.25">
      <c r="A1755">
        <v>28113</v>
      </c>
      <c r="B1755" s="1">
        <v>37152</v>
      </c>
      <c r="C1755" s="1">
        <v>38018</v>
      </c>
      <c r="D1755" t="s">
        <v>27</v>
      </c>
      <c r="E1755" t="s">
        <v>28</v>
      </c>
      <c r="F1755" s="10">
        <v>3286</v>
      </c>
      <c r="G1755" s="10">
        <v>3048.59</v>
      </c>
      <c r="H1755">
        <v>4.0199999999999996</v>
      </c>
      <c r="I1755" s="11">
        <v>3.48</v>
      </c>
      <c r="K1755" s="9">
        <f t="shared" si="81"/>
        <v>11435.28</v>
      </c>
      <c r="L1755" s="12">
        <f t="shared" si="82"/>
        <v>-1774.4399999999987</v>
      </c>
      <c r="M1755" s="12">
        <f t="shared" si="83"/>
        <v>-1646.2385999999988</v>
      </c>
      <c r="N1755" t="s">
        <v>29</v>
      </c>
      <c r="O1755" t="s">
        <v>38</v>
      </c>
      <c r="P1755" t="s">
        <v>12</v>
      </c>
      <c r="Q1755" t="s">
        <v>27</v>
      </c>
      <c r="R1755" t="s">
        <v>28</v>
      </c>
      <c r="S1755">
        <v>1</v>
      </c>
      <c r="T1755">
        <v>0</v>
      </c>
    </row>
    <row r="1756" spans="1:20" x14ac:dyDescent="0.25">
      <c r="A1756">
        <v>28134</v>
      </c>
      <c r="B1756" s="1">
        <v>37153</v>
      </c>
      <c r="C1756" s="1">
        <v>38018</v>
      </c>
      <c r="D1756" t="s">
        <v>27</v>
      </c>
      <c r="E1756" t="s">
        <v>28</v>
      </c>
      <c r="F1756" s="10">
        <v>37035</v>
      </c>
      <c r="G1756" s="10">
        <v>34359.29</v>
      </c>
      <c r="H1756">
        <v>3.8980000000000001</v>
      </c>
      <c r="I1756" s="11">
        <v>3.48</v>
      </c>
      <c r="K1756" s="9">
        <f t="shared" si="81"/>
        <v>128881.8</v>
      </c>
      <c r="L1756" s="12">
        <f t="shared" si="82"/>
        <v>-15480.630000000005</v>
      </c>
      <c r="M1756" s="12">
        <f t="shared" si="83"/>
        <v>-14362.183220000006</v>
      </c>
      <c r="N1756" t="s">
        <v>29</v>
      </c>
      <c r="O1756" t="s">
        <v>38</v>
      </c>
      <c r="P1756" t="s">
        <v>12</v>
      </c>
      <c r="Q1756" t="s">
        <v>27</v>
      </c>
      <c r="R1756" t="s">
        <v>28</v>
      </c>
      <c r="S1756">
        <v>1</v>
      </c>
      <c r="T1756">
        <v>0</v>
      </c>
    </row>
    <row r="1757" spans="1:20" x14ac:dyDescent="0.25">
      <c r="A1757">
        <v>28136</v>
      </c>
      <c r="B1757" s="1">
        <v>37153</v>
      </c>
      <c r="C1757" s="1">
        <v>38018</v>
      </c>
      <c r="D1757" t="s">
        <v>27</v>
      </c>
      <c r="E1757" t="s">
        <v>28</v>
      </c>
      <c r="F1757" s="10">
        <v>40942</v>
      </c>
      <c r="G1757" s="10">
        <v>37984.01</v>
      </c>
      <c r="H1757">
        <v>3.524</v>
      </c>
      <c r="I1757" s="11">
        <v>3.48</v>
      </c>
      <c r="K1757" s="9">
        <f t="shared" si="81"/>
        <v>142478.16</v>
      </c>
      <c r="L1757" s="12">
        <f t="shared" si="82"/>
        <v>-1801.4480000000017</v>
      </c>
      <c r="M1757" s="12">
        <f t="shared" si="83"/>
        <v>-1671.2964400000017</v>
      </c>
      <c r="N1757" t="s">
        <v>29</v>
      </c>
      <c r="O1757" t="s">
        <v>38</v>
      </c>
      <c r="P1757" t="s">
        <v>12</v>
      </c>
      <c r="Q1757" t="s">
        <v>27</v>
      </c>
      <c r="R1757" t="s">
        <v>28</v>
      </c>
      <c r="S1757">
        <v>1</v>
      </c>
      <c r="T1757">
        <v>0</v>
      </c>
    </row>
    <row r="1758" spans="1:20" x14ac:dyDescent="0.25">
      <c r="A1758">
        <v>28142</v>
      </c>
      <c r="B1758" s="1">
        <v>37153</v>
      </c>
      <c r="C1758" s="1">
        <v>38018</v>
      </c>
      <c r="D1758" t="s">
        <v>27</v>
      </c>
      <c r="E1758" t="s">
        <v>28</v>
      </c>
      <c r="F1758" s="10">
        <v>20699</v>
      </c>
      <c r="G1758" s="10">
        <v>19203.53</v>
      </c>
      <c r="H1758">
        <v>3.524</v>
      </c>
      <c r="I1758" s="11">
        <v>3.48</v>
      </c>
      <c r="K1758" s="9">
        <f t="shared" si="81"/>
        <v>72032.52</v>
      </c>
      <c r="L1758" s="12">
        <f t="shared" si="82"/>
        <v>-910.75600000000077</v>
      </c>
      <c r="M1758" s="12">
        <f t="shared" si="83"/>
        <v>-844.95532000000071</v>
      </c>
      <c r="N1758" t="s">
        <v>29</v>
      </c>
      <c r="O1758" t="s">
        <v>38</v>
      </c>
      <c r="P1758" t="s">
        <v>12</v>
      </c>
      <c r="Q1758" t="s">
        <v>27</v>
      </c>
      <c r="R1758" t="s">
        <v>28</v>
      </c>
      <c r="S1758">
        <v>1</v>
      </c>
      <c r="T1758">
        <v>0</v>
      </c>
    </row>
    <row r="1759" spans="1:20" x14ac:dyDescent="0.25">
      <c r="A1759">
        <v>28303</v>
      </c>
      <c r="B1759" s="1">
        <v>37158</v>
      </c>
      <c r="C1759" s="1">
        <v>38018</v>
      </c>
      <c r="D1759" t="s">
        <v>27</v>
      </c>
      <c r="E1759" t="s">
        <v>28</v>
      </c>
      <c r="F1759" s="10">
        <v>8130</v>
      </c>
      <c r="G1759" s="10">
        <v>7542.62</v>
      </c>
      <c r="H1759">
        <v>3.3079999999999998</v>
      </c>
      <c r="I1759" s="11">
        <v>3.48</v>
      </c>
      <c r="K1759" s="9">
        <f t="shared" si="81"/>
        <v>28292.400000000001</v>
      </c>
      <c r="L1759" s="12">
        <f t="shared" si="82"/>
        <v>1398.3600000000013</v>
      </c>
      <c r="M1759" s="12">
        <f t="shared" si="83"/>
        <v>1297.330640000001</v>
      </c>
      <c r="N1759" t="s">
        <v>29</v>
      </c>
      <c r="O1759" t="s">
        <v>38</v>
      </c>
      <c r="P1759" t="s">
        <v>12</v>
      </c>
      <c r="Q1759" t="s">
        <v>27</v>
      </c>
      <c r="R1759" t="s">
        <v>28</v>
      </c>
      <c r="S1759">
        <v>1</v>
      </c>
      <c r="T1759">
        <v>0</v>
      </c>
    </row>
    <row r="1760" spans="1:20" x14ac:dyDescent="0.25">
      <c r="A1760">
        <v>27284</v>
      </c>
      <c r="B1760" s="1">
        <v>37123</v>
      </c>
      <c r="C1760" s="1">
        <v>38047</v>
      </c>
      <c r="D1760" t="s">
        <v>42</v>
      </c>
      <c r="E1760" t="s">
        <v>28</v>
      </c>
      <c r="F1760" s="10">
        <v>185359</v>
      </c>
      <c r="G1760" s="10">
        <v>171243.43</v>
      </c>
      <c r="H1760">
        <v>-1.2500000000000001E-2</v>
      </c>
      <c r="I1760" s="11">
        <v>-7.4999999999999997E-3</v>
      </c>
      <c r="K1760" s="9">
        <f t="shared" si="81"/>
        <v>-1390.1924999999999</v>
      </c>
      <c r="L1760" s="12">
        <f t="shared" si="82"/>
        <v>926.79500000000019</v>
      </c>
      <c r="M1760" s="12">
        <f t="shared" si="83"/>
        <v>856.21715000000017</v>
      </c>
      <c r="N1760" t="s">
        <v>37</v>
      </c>
      <c r="O1760" t="s">
        <v>38</v>
      </c>
      <c r="P1760" t="s">
        <v>27</v>
      </c>
      <c r="Q1760" t="s">
        <v>43</v>
      </c>
      <c r="R1760" t="s">
        <v>28</v>
      </c>
      <c r="S1760">
        <v>1</v>
      </c>
      <c r="T1760">
        <v>0</v>
      </c>
    </row>
    <row r="1761" spans="1:20" x14ac:dyDescent="0.25">
      <c r="A1761">
        <v>9941</v>
      </c>
      <c r="B1761" s="1">
        <v>36714</v>
      </c>
      <c r="C1761" s="1">
        <v>38047</v>
      </c>
      <c r="D1761" t="s">
        <v>44</v>
      </c>
      <c r="E1761" t="s">
        <v>28</v>
      </c>
      <c r="F1761" s="10">
        <v>-3968</v>
      </c>
      <c r="G1761" s="10">
        <v>-3665.83</v>
      </c>
      <c r="H1761">
        <v>-0.04</v>
      </c>
      <c r="I1761" s="11">
        <v>-4.4999999999999998E-2</v>
      </c>
      <c r="K1761" s="9">
        <f t="shared" si="81"/>
        <v>178.56</v>
      </c>
      <c r="L1761" s="12">
        <f t="shared" si="82"/>
        <v>19.839999999999989</v>
      </c>
      <c r="M1761" s="12">
        <f t="shared" si="83"/>
        <v>18.329149999999991</v>
      </c>
      <c r="N1761" t="s">
        <v>37</v>
      </c>
      <c r="O1761" t="s">
        <v>38</v>
      </c>
      <c r="P1761" t="s">
        <v>27</v>
      </c>
      <c r="Q1761" t="s">
        <v>45</v>
      </c>
      <c r="R1761" t="s">
        <v>28</v>
      </c>
      <c r="S1761">
        <v>0</v>
      </c>
      <c r="T1761">
        <v>0</v>
      </c>
    </row>
    <row r="1762" spans="1:20" x14ac:dyDescent="0.25">
      <c r="A1762">
        <v>9952</v>
      </c>
      <c r="B1762" s="1">
        <v>36714</v>
      </c>
      <c r="C1762" s="1">
        <v>38047</v>
      </c>
      <c r="D1762" t="s">
        <v>46</v>
      </c>
      <c r="E1762" t="s">
        <v>28</v>
      </c>
      <c r="F1762" s="10">
        <v>3596</v>
      </c>
      <c r="G1762" s="10">
        <v>3322.16</v>
      </c>
      <c r="H1762">
        <v>0.42</v>
      </c>
      <c r="I1762" s="11">
        <v>0.55000000000000004</v>
      </c>
      <c r="K1762" s="9">
        <f t="shared" si="81"/>
        <v>1977.8000000000002</v>
      </c>
      <c r="L1762" s="12">
        <f t="shared" si="82"/>
        <v>467.48000000000019</v>
      </c>
      <c r="M1762" s="12">
        <f t="shared" si="83"/>
        <v>431.88080000000019</v>
      </c>
      <c r="N1762" t="s">
        <v>37</v>
      </c>
      <c r="O1762" t="s">
        <v>38</v>
      </c>
      <c r="P1762" t="s">
        <v>27</v>
      </c>
      <c r="Q1762" t="s">
        <v>47</v>
      </c>
      <c r="R1762" t="s">
        <v>28</v>
      </c>
      <c r="S1762">
        <v>1</v>
      </c>
      <c r="T1762">
        <v>0</v>
      </c>
    </row>
    <row r="1763" spans="1:20" x14ac:dyDescent="0.25">
      <c r="A1763">
        <v>27285</v>
      </c>
      <c r="B1763" s="1">
        <v>37123</v>
      </c>
      <c r="C1763" s="1">
        <v>38047</v>
      </c>
      <c r="D1763" t="s">
        <v>48</v>
      </c>
      <c r="E1763" t="s">
        <v>28</v>
      </c>
      <c r="F1763" s="10">
        <v>48354</v>
      </c>
      <c r="G1763" s="10">
        <v>44671.72</v>
      </c>
      <c r="H1763">
        <v>7.2499999999999995E-2</v>
      </c>
      <c r="I1763" s="11">
        <v>0.08</v>
      </c>
      <c r="K1763" s="9">
        <f t="shared" si="81"/>
        <v>3868.32</v>
      </c>
      <c r="L1763" s="12">
        <f t="shared" si="82"/>
        <v>362.65500000000031</v>
      </c>
      <c r="M1763" s="12">
        <f t="shared" si="83"/>
        <v>335.03790000000032</v>
      </c>
      <c r="N1763" t="s">
        <v>37</v>
      </c>
      <c r="O1763" t="s">
        <v>38</v>
      </c>
      <c r="P1763" t="s">
        <v>27</v>
      </c>
      <c r="Q1763" t="s">
        <v>49</v>
      </c>
      <c r="R1763" t="s">
        <v>28</v>
      </c>
      <c r="S1763">
        <v>1</v>
      </c>
      <c r="T1763">
        <v>0</v>
      </c>
    </row>
    <row r="1764" spans="1:20" x14ac:dyDescent="0.25">
      <c r="A1764">
        <v>23803</v>
      </c>
      <c r="B1764" s="1">
        <v>36969</v>
      </c>
      <c r="C1764" s="1">
        <v>38047</v>
      </c>
      <c r="D1764" t="s">
        <v>27</v>
      </c>
      <c r="E1764" t="s">
        <v>28</v>
      </c>
      <c r="F1764" s="10">
        <v>-51787</v>
      </c>
      <c r="G1764" s="10">
        <v>-47843.29</v>
      </c>
      <c r="H1764">
        <v>4.431</v>
      </c>
      <c r="I1764" s="11">
        <v>3.32</v>
      </c>
      <c r="K1764" s="9">
        <f t="shared" si="81"/>
        <v>-171932.84</v>
      </c>
      <c r="L1764" s="12">
        <f t="shared" si="82"/>
        <v>57535.357000000011</v>
      </c>
      <c r="M1764" s="12">
        <f t="shared" si="83"/>
        <v>53153.89519000001</v>
      </c>
      <c r="N1764" t="s">
        <v>29</v>
      </c>
      <c r="O1764" t="s">
        <v>38</v>
      </c>
      <c r="P1764" t="s">
        <v>12</v>
      </c>
      <c r="Q1764" t="s">
        <v>27</v>
      </c>
      <c r="R1764" t="s">
        <v>28</v>
      </c>
      <c r="S1764">
        <v>0</v>
      </c>
      <c r="T1764">
        <v>0</v>
      </c>
    </row>
    <row r="1765" spans="1:20" x14ac:dyDescent="0.25">
      <c r="A1765">
        <v>23804</v>
      </c>
      <c r="B1765" s="1">
        <v>36969</v>
      </c>
      <c r="C1765" s="1">
        <v>38047</v>
      </c>
      <c r="D1765" t="s">
        <v>27</v>
      </c>
      <c r="E1765" t="s">
        <v>28</v>
      </c>
      <c r="F1765" s="10">
        <v>-4000</v>
      </c>
      <c r="G1765" s="10">
        <v>-3695.39</v>
      </c>
      <c r="H1765">
        <v>4.431</v>
      </c>
      <c r="I1765" s="11">
        <v>3.32</v>
      </c>
      <c r="K1765" s="9">
        <f t="shared" si="81"/>
        <v>-13280</v>
      </c>
      <c r="L1765" s="12">
        <f t="shared" si="82"/>
        <v>4444.0000000000009</v>
      </c>
      <c r="M1765" s="12">
        <f t="shared" si="83"/>
        <v>4105.5782900000004</v>
      </c>
      <c r="N1765" t="s">
        <v>29</v>
      </c>
      <c r="O1765" t="s">
        <v>38</v>
      </c>
      <c r="P1765" t="s">
        <v>12</v>
      </c>
      <c r="Q1765" t="s">
        <v>27</v>
      </c>
      <c r="R1765" t="s">
        <v>28</v>
      </c>
      <c r="S1765">
        <v>0</v>
      </c>
      <c r="T1765">
        <v>0</v>
      </c>
    </row>
    <row r="1766" spans="1:20" x14ac:dyDescent="0.25">
      <c r="A1766">
        <v>24832</v>
      </c>
      <c r="B1766" s="1">
        <v>37034</v>
      </c>
      <c r="C1766" s="1">
        <v>38047</v>
      </c>
      <c r="D1766" t="s">
        <v>27</v>
      </c>
      <c r="E1766" t="s">
        <v>28</v>
      </c>
      <c r="F1766" s="10">
        <v>-1000000</v>
      </c>
      <c r="G1766" s="10">
        <v>-923847.4</v>
      </c>
      <c r="H1766">
        <v>4.33</v>
      </c>
      <c r="I1766" s="11">
        <v>3.32</v>
      </c>
      <c r="K1766" s="9">
        <f t="shared" si="81"/>
        <v>-3320000</v>
      </c>
      <c r="L1766" s="12">
        <f t="shared" si="82"/>
        <v>1010000.0000000002</v>
      </c>
      <c r="M1766" s="12">
        <f t="shared" si="83"/>
        <v>933085.87400000019</v>
      </c>
      <c r="N1766" t="s">
        <v>29</v>
      </c>
      <c r="O1766" t="s">
        <v>38</v>
      </c>
      <c r="P1766" t="s">
        <v>12</v>
      </c>
      <c r="Q1766" t="s">
        <v>27</v>
      </c>
      <c r="R1766" t="s">
        <v>28</v>
      </c>
      <c r="S1766">
        <v>0</v>
      </c>
      <c r="T1766">
        <v>0</v>
      </c>
    </row>
    <row r="1767" spans="1:20" x14ac:dyDescent="0.25">
      <c r="A1767">
        <v>27878</v>
      </c>
      <c r="B1767" s="1">
        <v>37126</v>
      </c>
      <c r="C1767" s="1">
        <v>38047</v>
      </c>
      <c r="D1767" t="s">
        <v>27</v>
      </c>
      <c r="E1767" t="s">
        <v>28</v>
      </c>
      <c r="F1767" s="10">
        <v>-6855</v>
      </c>
      <c r="G1767" s="10">
        <v>-6332.97</v>
      </c>
      <c r="H1767">
        <v>3.81</v>
      </c>
      <c r="I1767" s="11">
        <v>3.32</v>
      </c>
      <c r="K1767" s="9">
        <f t="shared" si="81"/>
        <v>-22758.6</v>
      </c>
      <c r="L1767" s="12">
        <f t="shared" si="82"/>
        <v>3358.9500000000016</v>
      </c>
      <c r="M1767" s="12">
        <f t="shared" si="83"/>
        <v>3103.1553000000013</v>
      </c>
      <c r="N1767" t="s">
        <v>29</v>
      </c>
      <c r="O1767" t="s">
        <v>38</v>
      </c>
      <c r="P1767" t="s">
        <v>12</v>
      </c>
      <c r="Q1767" t="s">
        <v>27</v>
      </c>
      <c r="R1767" t="s">
        <v>28</v>
      </c>
      <c r="S1767">
        <v>0</v>
      </c>
      <c r="T1767">
        <v>0</v>
      </c>
    </row>
    <row r="1768" spans="1:20" x14ac:dyDescent="0.25">
      <c r="A1768">
        <v>28304</v>
      </c>
      <c r="B1768" s="1">
        <v>37158</v>
      </c>
      <c r="C1768" s="1">
        <v>38047</v>
      </c>
      <c r="D1768" t="s">
        <v>27</v>
      </c>
      <c r="E1768" t="s">
        <v>28</v>
      </c>
      <c r="F1768" s="10">
        <v>-30792</v>
      </c>
      <c r="G1768" s="10">
        <v>-28447.11</v>
      </c>
      <c r="H1768">
        <v>3.1760000000000002</v>
      </c>
      <c r="I1768" s="11">
        <v>3.32</v>
      </c>
      <c r="K1768" s="9">
        <f t="shared" si="81"/>
        <v>-102229.44</v>
      </c>
      <c r="L1768" s="12">
        <f t="shared" si="82"/>
        <v>-4434.0479999999907</v>
      </c>
      <c r="M1768" s="12">
        <f t="shared" si="83"/>
        <v>-4096.3838399999913</v>
      </c>
      <c r="N1768" t="s">
        <v>29</v>
      </c>
      <c r="O1768" t="s">
        <v>38</v>
      </c>
      <c r="P1768" t="s">
        <v>12</v>
      </c>
      <c r="Q1768" t="s">
        <v>27</v>
      </c>
      <c r="R1768" t="s">
        <v>28</v>
      </c>
      <c r="S1768">
        <v>0</v>
      </c>
      <c r="T1768">
        <v>0</v>
      </c>
    </row>
    <row r="1769" spans="1:20" x14ac:dyDescent="0.25">
      <c r="A1769">
        <v>22575</v>
      </c>
      <c r="B1769" s="1">
        <v>36938</v>
      </c>
      <c r="C1769" s="1">
        <v>38047</v>
      </c>
      <c r="D1769" t="s">
        <v>27</v>
      </c>
      <c r="E1769" t="s">
        <v>28</v>
      </c>
      <c r="F1769" s="10">
        <v>60000</v>
      </c>
      <c r="G1769" s="10">
        <v>55430.84</v>
      </c>
      <c r="H1769">
        <v>4.4749999999999996</v>
      </c>
      <c r="I1769" s="11">
        <v>3.35</v>
      </c>
      <c r="K1769" s="9">
        <f t="shared" si="81"/>
        <v>201000</v>
      </c>
      <c r="L1769" s="12">
        <f t="shared" si="82"/>
        <v>-67499.999999999971</v>
      </c>
      <c r="M1769" s="12">
        <f t="shared" si="83"/>
        <v>-62359.694999999971</v>
      </c>
      <c r="N1769" t="s">
        <v>29</v>
      </c>
      <c r="O1769" t="s">
        <v>38</v>
      </c>
      <c r="P1769" t="s">
        <v>12</v>
      </c>
      <c r="Q1769" t="s">
        <v>27</v>
      </c>
      <c r="R1769" t="s">
        <v>28</v>
      </c>
      <c r="S1769">
        <v>1</v>
      </c>
      <c r="T1769">
        <v>0</v>
      </c>
    </row>
    <row r="1770" spans="1:20" x14ac:dyDescent="0.25">
      <c r="A1770">
        <v>24224</v>
      </c>
      <c r="B1770" s="1">
        <v>36999</v>
      </c>
      <c r="C1770" s="1">
        <v>38047</v>
      </c>
      <c r="D1770" t="s">
        <v>27</v>
      </c>
      <c r="E1770" t="s">
        <v>28</v>
      </c>
      <c r="F1770" s="10">
        <v>11335</v>
      </c>
      <c r="G1770" s="10">
        <v>10471.81</v>
      </c>
      <c r="H1770">
        <v>4.1749999999999998</v>
      </c>
      <c r="I1770" s="11">
        <v>3.35</v>
      </c>
      <c r="K1770" s="9">
        <f t="shared" si="81"/>
        <v>37972.25</v>
      </c>
      <c r="L1770" s="12">
        <f t="shared" si="82"/>
        <v>-9351.3749999999964</v>
      </c>
      <c r="M1770" s="12">
        <f t="shared" si="83"/>
        <v>-8639.2432499999959</v>
      </c>
      <c r="N1770" t="s">
        <v>29</v>
      </c>
      <c r="O1770" t="s">
        <v>38</v>
      </c>
      <c r="P1770" t="s">
        <v>12</v>
      </c>
      <c r="Q1770" t="s">
        <v>27</v>
      </c>
      <c r="R1770" t="s">
        <v>28</v>
      </c>
      <c r="S1770">
        <v>1</v>
      </c>
      <c r="T1770">
        <v>0</v>
      </c>
    </row>
    <row r="1771" spans="1:20" x14ac:dyDescent="0.25">
      <c r="A1771">
        <v>24455</v>
      </c>
      <c r="B1771" s="1">
        <v>37007</v>
      </c>
      <c r="C1771" s="1">
        <v>38047</v>
      </c>
      <c r="D1771" t="s">
        <v>27</v>
      </c>
      <c r="E1771" t="s">
        <v>28</v>
      </c>
      <c r="F1771" s="10">
        <v>4240</v>
      </c>
      <c r="G1771" s="10">
        <v>3917.11</v>
      </c>
      <c r="H1771">
        <v>4.2880000000000003</v>
      </c>
      <c r="I1771" s="11">
        <v>3.35</v>
      </c>
      <c r="K1771" s="9">
        <f t="shared" si="81"/>
        <v>14204</v>
      </c>
      <c r="L1771" s="12">
        <f t="shared" si="82"/>
        <v>-3977.1200000000008</v>
      </c>
      <c r="M1771" s="12">
        <f t="shared" si="83"/>
        <v>-3674.2491800000007</v>
      </c>
      <c r="N1771" t="s">
        <v>29</v>
      </c>
      <c r="O1771" t="s">
        <v>38</v>
      </c>
      <c r="P1771" t="s">
        <v>12</v>
      </c>
      <c r="Q1771" t="s">
        <v>27</v>
      </c>
      <c r="R1771" t="s">
        <v>28</v>
      </c>
      <c r="S1771">
        <v>1</v>
      </c>
      <c r="T1771">
        <v>0</v>
      </c>
    </row>
    <row r="1772" spans="1:20" x14ac:dyDescent="0.25">
      <c r="A1772">
        <v>24870</v>
      </c>
      <c r="B1772" s="1">
        <v>37035</v>
      </c>
      <c r="C1772" s="1">
        <v>38047</v>
      </c>
      <c r="D1772" t="s">
        <v>27</v>
      </c>
      <c r="E1772" t="s">
        <v>28</v>
      </c>
      <c r="F1772" s="10">
        <v>18072</v>
      </c>
      <c r="G1772" s="10">
        <v>16695.77</v>
      </c>
      <c r="H1772">
        <v>4.2317999999999998</v>
      </c>
      <c r="I1772" s="11">
        <v>3.35</v>
      </c>
      <c r="K1772" s="9">
        <f t="shared" si="81"/>
        <v>60541.200000000004</v>
      </c>
      <c r="L1772" s="12">
        <f t="shared" si="82"/>
        <v>-15935.889599999995</v>
      </c>
      <c r="M1772" s="12">
        <f t="shared" si="83"/>
        <v>-14722.329985999995</v>
      </c>
      <c r="N1772" t="s">
        <v>29</v>
      </c>
      <c r="O1772" t="s">
        <v>38</v>
      </c>
      <c r="P1772" t="s">
        <v>12</v>
      </c>
      <c r="Q1772" t="s">
        <v>27</v>
      </c>
      <c r="R1772" t="s">
        <v>28</v>
      </c>
      <c r="S1772">
        <v>1</v>
      </c>
      <c r="T1772">
        <v>0</v>
      </c>
    </row>
    <row r="1773" spans="1:20" x14ac:dyDescent="0.25">
      <c r="A1773">
        <v>25068</v>
      </c>
      <c r="B1773" s="1">
        <v>37048</v>
      </c>
      <c r="C1773" s="1">
        <v>38047</v>
      </c>
      <c r="D1773" t="s">
        <v>27</v>
      </c>
      <c r="E1773" t="s">
        <v>28</v>
      </c>
      <c r="F1773" s="10">
        <v>18419</v>
      </c>
      <c r="G1773" s="10">
        <v>17016.349999999999</v>
      </c>
      <c r="H1773">
        <v>4.0549999999999997</v>
      </c>
      <c r="I1773" s="11">
        <v>3.35</v>
      </c>
      <c r="K1773" s="9">
        <f t="shared" si="81"/>
        <v>61703.65</v>
      </c>
      <c r="L1773" s="12">
        <f t="shared" si="82"/>
        <v>-12985.394999999993</v>
      </c>
      <c r="M1773" s="12">
        <f t="shared" si="83"/>
        <v>-11996.526749999992</v>
      </c>
      <c r="N1773" t="s">
        <v>29</v>
      </c>
      <c r="O1773" t="s">
        <v>38</v>
      </c>
      <c r="P1773" t="s">
        <v>12</v>
      </c>
      <c r="Q1773" t="s">
        <v>27</v>
      </c>
      <c r="R1773" t="s">
        <v>28</v>
      </c>
      <c r="S1773">
        <v>1</v>
      </c>
      <c r="T1773">
        <v>0</v>
      </c>
    </row>
    <row r="1774" spans="1:20" x14ac:dyDescent="0.25">
      <c r="A1774">
        <v>25071</v>
      </c>
      <c r="B1774" s="1">
        <v>37048</v>
      </c>
      <c r="C1774" s="1">
        <v>38047</v>
      </c>
      <c r="D1774" t="s">
        <v>27</v>
      </c>
      <c r="E1774" t="s">
        <v>28</v>
      </c>
      <c r="F1774" s="10">
        <v>1971</v>
      </c>
      <c r="G1774" s="10">
        <v>1820.9</v>
      </c>
      <c r="H1774">
        <v>4.3109999999999999</v>
      </c>
      <c r="I1774" s="11">
        <v>3.35</v>
      </c>
      <c r="K1774" s="9">
        <f t="shared" si="81"/>
        <v>6602.85</v>
      </c>
      <c r="L1774" s="12">
        <f t="shared" si="82"/>
        <v>-1894.1309999999996</v>
      </c>
      <c r="M1774" s="12">
        <f t="shared" si="83"/>
        <v>-1749.8848999999998</v>
      </c>
      <c r="N1774" t="s">
        <v>29</v>
      </c>
      <c r="O1774" t="s">
        <v>38</v>
      </c>
      <c r="P1774" t="s">
        <v>12</v>
      </c>
      <c r="Q1774" t="s">
        <v>27</v>
      </c>
      <c r="R1774" t="s">
        <v>28</v>
      </c>
      <c r="S1774">
        <v>1</v>
      </c>
      <c r="T1774">
        <v>0</v>
      </c>
    </row>
    <row r="1775" spans="1:20" x14ac:dyDescent="0.25">
      <c r="A1775">
        <v>26646</v>
      </c>
      <c r="B1775" s="1">
        <v>37081</v>
      </c>
      <c r="C1775" s="1">
        <v>38047</v>
      </c>
      <c r="D1775" t="s">
        <v>27</v>
      </c>
      <c r="E1775" t="s">
        <v>28</v>
      </c>
      <c r="F1775" s="10">
        <v>2567</v>
      </c>
      <c r="G1775" s="10">
        <v>2371.52</v>
      </c>
      <c r="H1775">
        <v>3.8959999999999999</v>
      </c>
      <c r="I1775" s="11">
        <v>3.35</v>
      </c>
      <c r="K1775" s="9">
        <f t="shared" si="81"/>
        <v>8599.4500000000007</v>
      </c>
      <c r="L1775" s="12">
        <f t="shared" si="82"/>
        <v>-1401.5819999999994</v>
      </c>
      <c r="M1775" s="12">
        <f t="shared" si="83"/>
        <v>-1294.8499199999997</v>
      </c>
      <c r="N1775" t="s">
        <v>29</v>
      </c>
      <c r="O1775" t="s">
        <v>38</v>
      </c>
      <c r="P1775" t="s">
        <v>12</v>
      </c>
      <c r="Q1775" t="s">
        <v>27</v>
      </c>
      <c r="R1775" t="s">
        <v>28</v>
      </c>
      <c r="S1775">
        <v>1</v>
      </c>
      <c r="T1775">
        <v>0</v>
      </c>
    </row>
    <row r="1776" spans="1:20" x14ac:dyDescent="0.25">
      <c r="A1776">
        <v>26851</v>
      </c>
      <c r="B1776" s="1">
        <v>37099</v>
      </c>
      <c r="C1776" s="1">
        <v>38047</v>
      </c>
      <c r="D1776" t="s">
        <v>27</v>
      </c>
      <c r="E1776" t="s">
        <v>28</v>
      </c>
      <c r="F1776" s="10">
        <v>6858</v>
      </c>
      <c r="G1776" s="10">
        <v>6335.75</v>
      </c>
      <c r="H1776">
        <v>3.6739999999999999</v>
      </c>
      <c r="I1776" s="11">
        <v>3.35</v>
      </c>
      <c r="K1776" s="9">
        <f t="shared" si="81"/>
        <v>22974.3</v>
      </c>
      <c r="L1776" s="12">
        <f t="shared" si="82"/>
        <v>-2221.9919999999988</v>
      </c>
      <c r="M1776" s="12">
        <f t="shared" si="83"/>
        <v>-2052.782999999999</v>
      </c>
      <c r="N1776" t="s">
        <v>29</v>
      </c>
      <c r="O1776" t="s">
        <v>38</v>
      </c>
      <c r="P1776" t="s">
        <v>12</v>
      </c>
      <c r="Q1776" t="s">
        <v>27</v>
      </c>
      <c r="R1776" t="s">
        <v>28</v>
      </c>
      <c r="S1776">
        <v>1</v>
      </c>
      <c r="T1776">
        <v>0</v>
      </c>
    </row>
    <row r="1777" spans="1:20" x14ac:dyDescent="0.25">
      <c r="A1777">
        <v>28058</v>
      </c>
      <c r="B1777" s="1">
        <v>37144</v>
      </c>
      <c r="C1777" s="1">
        <v>38047</v>
      </c>
      <c r="D1777" t="s">
        <v>27</v>
      </c>
      <c r="E1777" t="s">
        <v>28</v>
      </c>
      <c r="F1777" s="10">
        <v>9034</v>
      </c>
      <c r="G1777" s="10">
        <v>8346.0400000000009</v>
      </c>
      <c r="H1777">
        <v>3.9140999999999999</v>
      </c>
      <c r="I1777" s="11">
        <v>3.35</v>
      </c>
      <c r="K1777" s="9">
        <f t="shared" si="81"/>
        <v>30263.9</v>
      </c>
      <c r="L1777" s="12">
        <f t="shared" si="82"/>
        <v>-5096.0793999999987</v>
      </c>
      <c r="M1777" s="12">
        <f t="shared" si="83"/>
        <v>-4708.0011639999993</v>
      </c>
      <c r="N1777" t="s">
        <v>29</v>
      </c>
      <c r="O1777" t="s">
        <v>38</v>
      </c>
      <c r="P1777" t="s">
        <v>12</v>
      </c>
      <c r="Q1777" t="s">
        <v>27</v>
      </c>
      <c r="R1777" t="s">
        <v>28</v>
      </c>
      <c r="S1777">
        <v>1</v>
      </c>
      <c r="T1777">
        <v>0</v>
      </c>
    </row>
    <row r="1778" spans="1:20" x14ac:dyDescent="0.25">
      <c r="A1778">
        <v>28092</v>
      </c>
      <c r="B1778" s="1">
        <v>37152</v>
      </c>
      <c r="C1778" s="1">
        <v>38047</v>
      </c>
      <c r="D1778" t="s">
        <v>27</v>
      </c>
      <c r="E1778" t="s">
        <v>28</v>
      </c>
      <c r="F1778" s="10">
        <v>45311</v>
      </c>
      <c r="G1778" s="10">
        <v>41860.449999999997</v>
      </c>
      <c r="H1778">
        <v>3.81</v>
      </c>
      <c r="I1778" s="11">
        <v>3.35</v>
      </c>
      <c r="K1778" s="9">
        <f t="shared" si="81"/>
        <v>151791.85</v>
      </c>
      <c r="L1778" s="12">
        <f t="shared" si="82"/>
        <v>-20843.059999999998</v>
      </c>
      <c r="M1778" s="12">
        <f t="shared" si="83"/>
        <v>-19255.806999999997</v>
      </c>
      <c r="N1778" t="s">
        <v>29</v>
      </c>
      <c r="O1778" t="s">
        <v>38</v>
      </c>
      <c r="P1778" t="s">
        <v>12</v>
      </c>
      <c r="Q1778" t="s">
        <v>27</v>
      </c>
      <c r="R1778" t="s">
        <v>28</v>
      </c>
      <c r="S1778">
        <v>1</v>
      </c>
      <c r="T1778">
        <v>0</v>
      </c>
    </row>
    <row r="1779" spans="1:20" x14ac:dyDescent="0.25">
      <c r="A1779">
        <v>28112</v>
      </c>
      <c r="B1779" s="1">
        <v>37152</v>
      </c>
      <c r="C1779" s="1">
        <v>38047</v>
      </c>
      <c r="D1779" t="s">
        <v>27</v>
      </c>
      <c r="E1779" t="s">
        <v>28</v>
      </c>
      <c r="F1779" s="10">
        <v>11776</v>
      </c>
      <c r="G1779" s="10">
        <v>10879.23</v>
      </c>
      <c r="H1779">
        <v>3.8879999999999999</v>
      </c>
      <c r="I1779" s="11">
        <v>3.35</v>
      </c>
      <c r="K1779" s="9">
        <f t="shared" si="81"/>
        <v>39449.599999999999</v>
      </c>
      <c r="L1779" s="12">
        <f t="shared" si="82"/>
        <v>-6335.4879999999976</v>
      </c>
      <c r="M1779" s="12">
        <f t="shared" si="83"/>
        <v>-5853.0257399999973</v>
      </c>
      <c r="N1779" t="s">
        <v>29</v>
      </c>
      <c r="O1779" t="s">
        <v>38</v>
      </c>
      <c r="P1779" t="s">
        <v>12</v>
      </c>
      <c r="Q1779" t="s">
        <v>27</v>
      </c>
      <c r="R1779" t="s">
        <v>28</v>
      </c>
      <c r="S1779">
        <v>1</v>
      </c>
      <c r="T1779">
        <v>0</v>
      </c>
    </row>
    <row r="1780" spans="1:20" x14ac:dyDescent="0.25">
      <c r="A1780">
        <v>28113</v>
      </c>
      <c r="B1780" s="1">
        <v>37152</v>
      </c>
      <c r="C1780" s="1">
        <v>38047</v>
      </c>
      <c r="D1780" t="s">
        <v>27</v>
      </c>
      <c r="E1780" t="s">
        <v>28</v>
      </c>
      <c r="F1780" s="10">
        <v>6389</v>
      </c>
      <c r="G1780" s="10">
        <v>5902.46</v>
      </c>
      <c r="H1780">
        <v>3.8879999999999999</v>
      </c>
      <c r="I1780" s="11">
        <v>3.35</v>
      </c>
      <c r="K1780" s="9">
        <f t="shared" si="81"/>
        <v>21403.15</v>
      </c>
      <c r="L1780" s="12">
        <f t="shared" si="82"/>
        <v>-3437.2819999999988</v>
      </c>
      <c r="M1780" s="12">
        <f t="shared" si="83"/>
        <v>-3175.5234799999989</v>
      </c>
      <c r="N1780" t="s">
        <v>29</v>
      </c>
      <c r="O1780" t="s">
        <v>38</v>
      </c>
      <c r="P1780" t="s">
        <v>12</v>
      </c>
      <c r="Q1780" t="s">
        <v>27</v>
      </c>
      <c r="R1780" t="s">
        <v>28</v>
      </c>
      <c r="S1780">
        <v>1</v>
      </c>
      <c r="T1780">
        <v>0</v>
      </c>
    </row>
    <row r="1781" spans="1:20" x14ac:dyDescent="0.25">
      <c r="A1781">
        <v>28134</v>
      </c>
      <c r="B1781" s="1">
        <v>37153</v>
      </c>
      <c r="C1781" s="1">
        <v>38047</v>
      </c>
      <c r="D1781" t="s">
        <v>27</v>
      </c>
      <c r="E1781" t="s">
        <v>28</v>
      </c>
      <c r="F1781" s="10">
        <v>28748</v>
      </c>
      <c r="G1781" s="10">
        <v>26558.76</v>
      </c>
      <c r="H1781">
        <v>3.7650000000000001</v>
      </c>
      <c r="I1781" s="11">
        <v>3.35</v>
      </c>
      <c r="K1781" s="9">
        <f t="shared" si="81"/>
        <v>96305.8</v>
      </c>
      <c r="L1781" s="12">
        <f t="shared" si="82"/>
        <v>-11930.420000000002</v>
      </c>
      <c r="M1781" s="12">
        <f t="shared" si="83"/>
        <v>-11021.885400000001</v>
      </c>
      <c r="N1781" t="s">
        <v>29</v>
      </c>
      <c r="O1781" t="s">
        <v>38</v>
      </c>
      <c r="P1781" t="s">
        <v>12</v>
      </c>
      <c r="Q1781" t="s">
        <v>27</v>
      </c>
      <c r="R1781" t="s">
        <v>28</v>
      </c>
      <c r="S1781">
        <v>1</v>
      </c>
      <c r="T1781">
        <v>0</v>
      </c>
    </row>
    <row r="1782" spans="1:20" x14ac:dyDescent="0.25">
      <c r="A1782">
        <v>28136</v>
      </c>
      <c r="B1782" s="1">
        <v>37153</v>
      </c>
      <c r="C1782" s="1">
        <v>38047</v>
      </c>
      <c r="D1782" t="s">
        <v>27</v>
      </c>
      <c r="E1782" t="s">
        <v>28</v>
      </c>
      <c r="F1782" s="10">
        <v>29823</v>
      </c>
      <c r="G1782" s="10">
        <v>27551.9</v>
      </c>
      <c r="H1782">
        <v>3.3919999999999999</v>
      </c>
      <c r="I1782" s="11">
        <v>3.35</v>
      </c>
      <c r="K1782" s="9">
        <f t="shared" si="81"/>
        <v>99907.05</v>
      </c>
      <c r="L1782" s="12">
        <f t="shared" si="82"/>
        <v>-1252.5659999999946</v>
      </c>
      <c r="M1782" s="12">
        <f t="shared" si="83"/>
        <v>-1157.1797999999949</v>
      </c>
      <c r="N1782" t="s">
        <v>29</v>
      </c>
      <c r="O1782" t="s">
        <v>38</v>
      </c>
      <c r="P1782" t="s">
        <v>12</v>
      </c>
      <c r="Q1782" t="s">
        <v>27</v>
      </c>
      <c r="R1782" t="s">
        <v>28</v>
      </c>
      <c r="S1782">
        <v>1</v>
      </c>
      <c r="T1782">
        <v>0</v>
      </c>
    </row>
    <row r="1783" spans="1:20" x14ac:dyDescent="0.25">
      <c r="A1783">
        <v>28142</v>
      </c>
      <c r="B1783" s="1">
        <v>37153</v>
      </c>
      <c r="C1783" s="1">
        <v>38047</v>
      </c>
      <c r="D1783" t="s">
        <v>27</v>
      </c>
      <c r="E1783" t="s">
        <v>28</v>
      </c>
      <c r="F1783" s="10">
        <v>14944</v>
      </c>
      <c r="G1783" s="10">
        <v>13805.98</v>
      </c>
      <c r="H1783">
        <v>3.3919999999999999</v>
      </c>
      <c r="I1783" s="11">
        <v>3.35</v>
      </c>
      <c r="K1783" s="9">
        <f t="shared" si="81"/>
        <v>50062.400000000001</v>
      </c>
      <c r="L1783" s="12">
        <f t="shared" si="82"/>
        <v>-627.64799999999718</v>
      </c>
      <c r="M1783" s="12">
        <f t="shared" si="83"/>
        <v>-579.85115999999744</v>
      </c>
      <c r="N1783" t="s">
        <v>29</v>
      </c>
      <c r="O1783" t="s">
        <v>38</v>
      </c>
      <c r="P1783" t="s">
        <v>12</v>
      </c>
      <c r="Q1783" t="s">
        <v>27</v>
      </c>
      <c r="R1783" t="s">
        <v>28</v>
      </c>
      <c r="S1783">
        <v>1</v>
      </c>
      <c r="T1783">
        <v>0</v>
      </c>
    </row>
    <row r="1784" spans="1:20" x14ac:dyDescent="0.25">
      <c r="A1784">
        <v>28303</v>
      </c>
      <c r="B1784" s="1">
        <v>37158</v>
      </c>
      <c r="C1784" s="1">
        <v>38047</v>
      </c>
      <c r="D1784" t="s">
        <v>27</v>
      </c>
      <c r="E1784" t="s">
        <v>28</v>
      </c>
      <c r="F1784" s="10">
        <v>6746</v>
      </c>
      <c r="G1784" s="10">
        <v>6232.27</v>
      </c>
      <c r="H1784">
        <v>3.1760000000000002</v>
      </c>
      <c r="I1784" s="11">
        <v>3.35</v>
      </c>
      <c r="K1784" s="9">
        <f t="shared" si="81"/>
        <v>22599.100000000002</v>
      </c>
      <c r="L1784" s="12">
        <f t="shared" si="82"/>
        <v>1173.8039999999996</v>
      </c>
      <c r="M1784" s="12">
        <f t="shared" si="83"/>
        <v>1084.4149799999996</v>
      </c>
      <c r="N1784" t="s">
        <v>29</v>
      </c>
      <c r="O1784" t="s">
        <v>38</v>
      </c>
      <c r="P1784" t="s">
        <v>12</v>
      </c>
      <c r="Q1784" t="s">
        <v>27</v>
      </c>
      <c r="R1784" t="s">
        <v>28</v>
      </c>
      <c r="S1784">
        <v>1</v>
      </c>
      <c r="T1784">
        <v>0</v>
      </c>
    </row>
    <row r="1785" spans="1:20" x14ac:dyDescent="0.25">
      <c r="A1785">
        <v>27284</v>
      </c>
      <c r="B1785" s="1">
        <v>37123</v>
      </c>
      <c r="C1785" s="1">
        <v>38078</v>
      </c>
      <c r="D1785" t="s">
        <v>42</v>
      </c>
      <c r="E1785" t="s">
        <v>28</v>
      </c>
      <c r="F1785" s="10">
        <v>96907</v>
      </c>
      <c r="G1785" s="10">
        <v>89123.69</v>
      </c>
      <c r="H1785">
        <v>-1.2500000000000001E-2</v>
      </c>
      <c r="I1785" s="11">
        <v>-5.0000000000000001E-3</v>
      </c>
      <c r="K1785" s="9">
        <f t="shared" si="81"/>
        <v>-484.53500000000003</v>
      </c>
      <c r="L1785" s="12">
        <f t="shared" si="82"/>
        <v>726.80250000000001</v>
      </c>
      <c r="M1785" s="12">
        <f t="shared" si="83"/>
        <v>668.42767500000002</v>
      </c>
      <c r="N1785" t="s">
        <v>37</v>
      </c>
      <c r="O1785" t="s">
        <v>38</v>
      </c>
      <c r="P1785" t="s">
        <v>27</v>
      </c>
      <c r="Q1785" t="s">
        <v>43</v>
      </c>
      <c r="R1785" t="s">
        <v>28</v>
      </c>
      <c r="S1785">
        <v>1</v>
      </c>
      <c r="T1785">
        <v>0</v>
      </c>
    </row>
    <row r="1786" spans="1:20" x14ac:dyDescent="0.25">
      <c r="A1786">
        <v>9941</v>
      </c>
      <c r="B1786" s="1">
        <v>36714</v>
      </c>
      <c r="C1786" s="1">
        <v>38078</v>
      </c>
      <c r="D1786" t="s">
        <v>44</v>
      </c>
      <c r="E1786" t="s">
        <v>28</v>
      </c>
      <c r="F1786" s="10">
        <v>-3840</v>
      </c>
      <c r="G1786" s="10">
        <v>-3531.58</v>
      </c>
      <c r="H1786">
        <v>-3.5000000000000003E-2</v>
      </c>
      <c r="I1786" s="11">
        <v>-4.4999999999999998E-2</v>
      </c>
      <c r="K1786" s="9">
        <f t="shared" si="81"/>
        <v>172.79999999999998</v>
      </c>
      <c r="L1786" s="12">
        <f t="shared" si="82"/>
        <v>38.399999999999977</v>
      </c>
      <c r="M1786" s="12">
        <f t="shared" si="83"/>
        <v>35.315799999999982</v>
      </c>
      <c r="N1786" t="s">
        <v>37</v>
      </c>
      <c r="O1786" t="s">
        <v>38</v>
      </c>
      <c r="P1786" t="s">
        <v>27</v>
      </c>
      <c r="Q1786" t="s">
        <v>45</v>
      </c>
      <c r="R1786" t="s">
        <v>28</v>
      </c>
      <c r="S1786">
        <v>0</v>
      </c>
      <c r="T1786">
        <v>0</v>
      </c>
    </row>
    <row r="1787" spans="1:20" x14ac:dyDescent="0.25">
      <c r="A1787">
        <v>9952</v>
      </c>
      <c r="B1787" s="1">
        <v>36714</v>
      </c>
      <c r="C1787" s="1">
        <v>38078</v>
      </c>
      <c r="D1787" t="s">
        <v>46</v>
      </c>
      <c r="E1787" t="s">
        <v>28</v>
      </c>
      <c r="F1787" s="10">
        <v>3480</v>
      </c>
      <c r="G1787" s="10">
        <v>3200.5</v>
      </c>
      <c r="H1787">
        <v>-0.03</v>
      </c>
      <c r="I1787" s="11">
        <v>0.36</v>
      </c>
      <c r="K1787" s="9">
        <f t="shared" si="81"/>
        <v>1252.8</v>
      </c>
      <c r="L1787" s="12">
        <f t="shared" si="82"/>
        <v>1357.2</v>
      </c>
      <c r="M1787" s="12">
        <f t="shared" si="83"/>
        <v>1248.1949999999999</v>
      </c>
      <c r="N1787" t="s">
        <v>37</v>
      </c>
      <c r="O1787" t="s">
        <v>38</v>
      </c>
      <c r="P1787" t="s">
        <v>27</v>
      </c>
      <c r="Q1787" t="s">
        <v>47</v>
      </c>
      <c r="R1787" t="s">
        <v>28</v>
      </c>
      <c r="S1787">
        <v>1</v>
      </c>
      <c r="T1787">
        <v>0</v>
      </c>
    </row>
    <row r="1788" spans="1:20" x14ac:dyDescent="0.25">
      <c r="A1788">
        <v>27285</v>
      </c>
      <c r="B1788" s="1">
        <v>37123</v>
      </c>
      <c r="C1788" s="1">
        <v>38078</v>
      </c>
      <c r="D1788" t="s">
        <v>48</v>
      </c>
      <c r="E1788" t="s">
        <v>28</v>
      </c>
      <c r="F1788" s="10">
        <v>25280</v>
      </c>
      <c r="G1788" s="10">
        <v>23249.58</v>
      </c>
      <c r="H1788">
        <v>7.2499999999999995E-2</v>
      </c>
      <c r="I1788" s="11">
        <v>0.08</v>
      </c>
      <c r="K1788" s="9">
        <f t="shared" si="81"/>
        <v>2022.4</v>
      </c>
      <c r="L1788" s="12">
        <f t="shared" si="82"/>
        <v>189.60000000000016</v>
      </c>
      <c r="M1788" s="12">
        <f t="shared" si="83"/>
        <v>174.37185000000017</v>
      </c>
      <c r="N1788" t="s">
        <v>37</v>
      </c>
      <c r="O1788" t="s">
        <v>38</v>
      </c>
      <c r="P1788" t="s">
        <v>27</v>
      </c>
      <c r="Q1788" t="s">
        <v>49</v>
      </c>
      <c r="R1788" t="s">
        <v>28</v>
      </c>
      <c r="S1788">
        <v>1</v>
      </c>
      <c r="T1788">
        <v>0</v>
      </c>
    </row>
    <row r="1789" spans="1:20" x14ac:dyDescent="0.25">
      <c r="A1789">
        <v>23803</v>
      </c>
      <c r="B1789" s="1">
        <v>36969</v>
      </c>
      <c r="C1789" s="1">
        <v>38078</v>
      </c>
      <c r="D1789" t="s">
        <v>27</v>
      </c>
      <c r="E1789" t="s">
        <v>28</v>
      </c>
      <c r="F1789" s="10">
        <v>-21769</v>
      </c>
      <c r="G1789" s="10">
        <v>-20020.57</v>
      </c>
      <c r="H1789">
        <v>4.3179999999999996</v>
      </c>
      <c r="I1789" s="11">
        <v>3.17</v>
      </c>
      <c r="K1789" s="9">
        <f t="shared" si="81"/>
        <v>-69007.73</v>
      </c>
      <c r="L1789" s="12">
        <f t="shared" si="82"/>
        <v>24990.811999999994</v>
      </c>
      <c r="M1789" s="12">
        <f t="shared" si="83"/>
        <v>22983.614359999992</v>
      </c>
      <c r="N1789" t="s">
        <v>29</v>
      </c>
      <c r="O1789" t="s">
        <v>38</v>
      </c>
      <c r="P1789" t="s">
        <v>12</v>
      </c>
      <c r="Q1789" t="s">
        <v>27</v>
      </c>
      <c r="R1789" t="s">
        <v>28</v>
      </c>
      <c r="S1789">
        <v>0</v>
      </c>
      <c r="T1789">
        <v>0</v>
      </c>
    </row>
    <row r="1790" spans="1:20" x14ac:dyDescent="0.25">
      <c r="A1790">
        <v>23804</v>
      </c>
      <c r="B1790" s="1">
        <v>36969</v>
      </c>
      <c r="C1790" s="1">
        <v>38078</v>
      </c>
      <c r="D1790" t="s">
        <v>27</v>
      </c>
      <c r="E1790" t="s">
        <v>28</v>
      </c>
      <c r="F1790" s="10">
        <v>-1500</v>
      </c>
      <c r="G1790" s="10">
        <v>-1379.52</v>
      </c>
      <c r="H1790">
        <v>4.3179999999999996</v>
      </c>
      <c r="I1790" s="11">
        <v>3.17</v>
      </c>
      <c r="K1790" s="9">
        <f t="shared" si="81"/>
        <v>-4755</v>
      </c>
      <c r="L1790" s="12">
        <f t="shared" si="82"/>
        <v>1721.9999999999995</v>
      </c>
      <c r="M1790" s="12">
        <f t="shared" si="83"/>
        <v>1583.6889599999995</v>
      </c>
      <c r="N1790" t="s">
        <v>29</v>
      </c>
      <c r="O1790" t="s">
        <v>38</v>
      </c>
      <c r="P1790" t="s">
        <v>12</v>
      </c>
      <c r="Q1790" t="s">
        <v>27</v>
      </c>
      <c r="R1790" t="s">
        <v>28</v>
      </c>
      <c r="S1790">
        <v>0</v>
      </c>
      <c r="T1790">
        <v>0</v>
      </c>
    </row>
    <row r="1791" spans="1:20" x14ac:dyDescent="0.25">
      <c r="A1791">
        <v>28304</v>
      </c>
      <c r="B1791" s="1">
        <v>37158</v>
      </c>
      <c r="C1791" s="1">
        <v>38078</v>
      </c>
      <c r="D1791" t="s">
        <v>27</v>
      </c>
      <c r="E1791" t="s">
        <v>28</v>
      </c>
      <c r="F1791" s="10">
        <v>-16990</v>
      </c>
      <c r="G1791" s="10">
        <v>-15625.41</v>
      </c>
      <c r="H1791">
        <v>3.0059999999999998</v>
      </c>
      <c r="I1791" s="11">
        <v>3.17</v>
      </c>
      <c r="K1791" s="9">
        <f t="shared" si="81"/>
        <v>-53858.299999999996</v>
      </c>
      <c r="L1791" s="12">
        <f t="shared" si="82"/>
        <v>-2786.3600000000024</v>
      </c>
      <c r="M1791" s="12">
        <f t="shared" si="83"/>
        <v>-2562.5672400000021</v>
      </c>
      <c r="N1791" t="s">
        <v>29</v>
      </c>
      <c r="O1791" t="s">
        <v>38</v>
      </c>
      <c r="P1791" t="s">
        <v>12</v>
      </c>
      <c r="Q1791" t="s">
        <v>27</v>
      </c>
      <c r="R1791" t="s">
        <v>28</v>
      </c>
      <c r="S1791">
        <v>0</v>
      </c>
      <c r="T1791">
        <v>0</v>
      </c>
    </row>
    <row r="1792" spans="1:20" x14ac:dyDescent="0.25">
      <c r="A1792">
        <v>22575</v>
      </c>
      <c r="B1792" s="1">
        <v>36938</v>
      </c>
      <c r="C1792" s="1">
        <v>38078</v>
      </c>
      <c r="D1792" t="s">
        <v>27</v>
      </c>
      <c r="E1792" t="s">
        <v>28</v>
      </c>
      <c r="F1792" s="10">
        <v>25000</v>
      </c>
      <c r="G1792" s="10">
        <v>22992.07</v>
      </c>
      <c r="H1792">
        <v>4.4749999999999996</v>
      </c>
      <c r="I1792" s="11">
        <v>3.2</v>
      </c>
      <c r="K1792" s="9">
        <f t="shared" si="81"/>
        <v>80000</v>
      </c>
      <c r="L1792" s="12">
        <f t="shared" si="82"/>
        <v>-31874.999999999985</v>
      </c>
      <c r="M1792" s="12">
        <f t="shared" si="83"/>
        <v>-29314.889249999986</v>
      </c>
      <c r="N1792" t="s">
        <v>29</v>
      </c>
      <c r="O1792" t="s">
        <v>38</v>
      </c>
      <c r="P1792" t="s">
        <v>12</v>
      </c>
      <c r="Q1792" t="s">
        <v>27</v>
      </c>
      <c r="R1792" t="s">
        <v>28</v>
      </c>
      <c r="S1792">
        <v>1</v>
      </c>
      <c r="T1792">
        <v>0</v>
      </c>
    </row>
    <row r="1793" spans="1:20" x14ac:dyDescent="0.25">
      <c r="A1793">
        <v>24224</v>
      </c>
      <c r="B1793" s="1">
        <v>36999</v>
      </c>
      <c r="C1793" s="1">
        <v>38078</v>
      </c>
      <c r="D1793" t="s">
        <v>27</v>
      </c>
      <c r="E1793" t="s">
        <v>28</v>
      </c>
      <c r="F1793" s="10">
        <v>6494</v>
      </c>
      <c r="G1793" s="10">
        <v>5972.42</v>
      </c>
      <c r="H1793">
        <v>4.0330000000000004</v>
      </c>
      <c r="I1793" s="11">
        <v>3.2</v>
      </c>
      <c r="K1793" s="9">
        <f t="shared" si="81"/>
        <v>20780.800000000003</v>
      </c>
      <c r="L1793" s="12">
        <f t="shared" si="82"/>
        <v>-5409.5020000000013</v>
      </c>
      <c r="M1793" s="12">
        <f t="shared" si="83"/>
        <v>-4975.0258600000016</v>
      </c>
      <c r="N1793" t="s">
        <v>29</v>
      </c>
      <c r="O1793" t="s">
        <v>38</v>
      </c>
      <c r="P1793" t="s">
        <v>12</v>
      </c>
      <c r="Q1793" t="s">
        <v>27</v>
      </c>
      <c r="R1793" t="s">
        <v>28</v>
      </c>
      <c r="S1793">
        <v>1</v>
      </c>
      <c r="T1793">
        <v>0</v>
      </c>
    </row>
    <row r="1794" spans="1:20" x14ac:dyDescent="0.25">
      <c r="A1794">
        <v>24455</v>
      </c>
      <c r="B1794" s="1">
        <v>37007</v>
      </c>
      <c r="C1794" s="1">
        <v>38078</v>
      </c>
      <c r="D1794" t="s">
        <v>27</v>
      </c>
      <c r="E1794" t="s">
        <v>28</v>
      </c>
      <c r="F1794" s="10">
        <v>5496</v>
      </c>
      <c r="G1794" s="10">
        <v>5054.58</v>
      </c>
      <c r="H1794">
        <v>4.1180000000000003</v>
      </c>
      <c r="I1794" s="11">
        <v>3.2</v>
      </c>
      <c r="K1794" s="9">
        <f t="shared" ref="K1794:K1857" si="84">F1794*I1794</f>
        <v>17587.2</v>
      </c>
      <c r="L1794" s="12">
        <f t="shared" ref="L1794:L1857" si="85">(+I1794-H1794)*F1794</f>
        <v>-5045.3280000000004</v>
      </c>
      <c r="M1794" s="12">
        <f t="shared" ref="M1794:M1857" si="86">(+I1794-H1794)*G1794</f>
        <v>-4640.104440000001</v>
      </c>
      <c r="N1794" t="s">
        <v>29</v>
      </c>
      <c r="O1794" t="s">
        <v>38</v>
      </c>
      <c r="P1794" t="s">
        <v>12</v>
      </c>
      <c r="Q1794" t="s">
        <v>27</v>
      </c>
      <c r="R1794" t="s">
        <v>28</v>
      </c>
      <c r="S1794">
        <v>1</v>
      </c>
      <c r="T1794">
        <v>0</v>
      </c>
    </row>
    <row r="1795" spans="1:20" x14ac:dyDescent="0.25">
      <c r="A1795">
        <v>24870</v>
      </c>
      <c r="B1795" s="1">
        <v>37035</v>
      </c>
      <c r="C1795" s="1">
        <v>38078</v>
      </c>
      <c r="D1795" t="s">
        <v>27</v>
      </c>
      <c r="E1795" t="s">
        <v>28</v>
      </c>
      <c r="F1795" s="10">
        <v>7077</v>
      </c>
      <c r="G1795" s="10">
        <v>6508.59</v>
      </c>
      <c r="H1795">
        <v>4.0418000000000003</v>
      </c>
      <c r="I1795" s="11">
        <v>3.2</v>
      </c>
      <c r="K1795" s="9">
        <f t="shared" si="84"/>
        <v>22646.400000000001</v>
      </c>
      <c r="L1795" s="12">
        <f t="shared" si="85"/>
        <v>-5957.4186000000009</v>
      </c>
      <c r="M1795" s="12">
        <f t="shared" si="86"/>
        <v>-5478.9310620000006</v>
      </c>
      <c r="N1795" t="s">
        <v>29</v>
      </c>
      <c r="O1795" t="s">
        <v>38</v>
      </c>
      <c r="P1795" t="s">
        <v>12</v>
      </c>
      <c r="Q1795" t="s">
        <v>27</v>
      </c>
      <c r="R1795" t="s">
        <v>28</v>
      </c>
      <c r="S1795">
        <v>1</v>
      </c>
      <c r="T1795">
        <v>0</v>
      </c>
    </row>
    <row r="1796" spans="1:20" x14ac:dyDescent="0.25">
      <c r="A1796">
        <v>25068</v>
      </c>
      <c r="B1796" s="1">
        <v>37048</v>
      </c>
      <c r="C1796" s="1">
        <v>38078</v>
      </c>
      <c r="D1796" t="s">
        <v>27</v>
      </c>
      <c r="E1796" t="s">
        <v>28</v>
      </c>
      <c r="F1796" s="10">
        <v>10631</v>
      </c>
      <c r="G1796" s="10">
        <v>9777.15</v>
      </c>
      <c r="H1796">
        <v>4.0549999999999997</v>
      </c>
      <c r="I1796" s="11">
        <v>3.2</v>
      </c>
      <c r="K1796" s="9">
        <f t="shared" si="84"/>
        <v>34019.200000000004</v>
      </c>
      <c r="L1796" s="12">
        <f t="shared" si="85"/>
        <v>-9089.5049999999956</v>
      </c>
      <c r="M1796" s="12">
        <f t="shared" si="86"/>
        <v>-8359.4632499999952</v>
      </c>
      <c r="N1796" t="s">
        <v>29</v>
      </c>
      <c r="O1796" t="s">
        <v>38</v>
      </c>
      <c r="P1796" t="s">
        <v>12</v>
      </c>
      <c r="Q1796" t="s">
        <v>27</v>
      </c>
      <c r="R1796" t="s">
        <v>28</v>
      </c>
      <c r="S1796">
        <v>1</v>
      </c>
      <c r="T1796">
        <v>0</v>
      </c>
    </row>
    <row r="1797" spans="1:20" x14ac:dyDescent="0.25">
      <c r="A1797">
        <v>25071</v>
      </c>
      <c r="B1797" s="1">
        <v>37048</v>
      </c>
      <c r="C1797" s="1">
        <v>38078</v>
      </c>
      <c r="D1797" t="s">
        <v>27</v>
      </c>
      <c r="E1797" t="s">
        <v>28</v>
      </c>
      <c r="F1797" s="10">
        <v>1606</v>
      </c>
      <c r="G1797" s="10">
        <v>1477.01</v>
      </c>
      <c r="H1797">
        <v>4.141</v>
      </c>
      <c r="I1797" s="11">
        <v>3.2</v>
      </c>
      <c r="K1797" s="9">
        <f t="shared" si="84"/>
        <v>5139.2000000000007</v>
      </c>
      <c r="L1797" s="12">
        <f t="shared" si="85"/>
        <v>-1511.2459999999996</v>
      </c>
      <c r="M1797" s="12">
        <f t="shared" si="86"/>
        <v>-1389.8664099999999</v>
      </c>
      <c r="N1797" t="s">
        <v>29</v>
      </c>
      <c r="O1797" t="s">
        <v>38</v>
      </c>
      <c r="P1797" t="s">
        <v>12</v>
      </c>
      <c r="Q1797" t="s">
        <v>27</v>
      </c>
      <c r="R1797" t="s">
        <v>28</v>
      </c>
      <c r="S1797">
        <v>1</v>
      </c>
      <c r="T1797">
        <v>0</v>
      </c>
    </row>
    <row r="1798" spans="1:20" x14ac:dyDescent="0.25">
      <c r="A1798">
        <v>26646</v>
      </c>
      <c r="B1798" s="1">
        <v>37081</v>
      </c>
      <c r="C1798" s="1">
        <v>38078</v>
      </c>
      <c r="D1798" t="s">
        <v>27</v>
      </c>
      <c r="E1798" t="s">
        <v>28</v>
      </c>
      <c r="F1798" s="10">
        <v>2133</v>
      </c>
      <c r="G1798" s="10">
        <v>1961.68</v>
      </c>
      <c r="H1798">
        <v>3.6760000000000002</v>
      </c>
      <c r="I1798" s="11">
        <v>3.2</v>
      </c>
      <c r="K1798" s="9">
        <f t="shared" si="84"/>
        <v>6825.6</v>
      </c>
      <c r="L1798" s="12">
        <f t="shared" si="85"/>
        <v>-1015.308</v>
      </c>
      <c r="M1798" s="12">
        <f t="shared" si="86"/>
        <v>-933.75968</v>
      </c>
      <c r="N1798" t="s">
        <v>29</v>
      </c>
      <c r="O1798" t="s">
        <v>38</v>
      </c>
      <c r="P1798" t="s">
        <v>12</v>
      </c>
      <c r="Q1798" t="s">
        <v>27</v>
      </c>
      <c r="R1798" t="s">
        <v>28</v>
      </c>
      <c r="S1798">
        <v>1</v>
      </c>
      <c r="T1798">
        <v>0</v>
      </c>
    </row>
    <row r="1799" spans="1:20" x14ac:dyDescent="0.25">
      <c r="A1799">
        <v>26851</v>
      </c>
      <c r="B1799" s="1">
        <v>37099</v>
      </c>
      <c r="C1799" s="1">
        <v>38078</v>
      </c>
      <c r="D1799" t="s">
        <v>27</v>
      </c>
      <c r="E1799" t="s">
        <v>28</v>
      </c>
      <c r="F1799" s="10">
        <v>3363</v>
      </c>
      <c r="G1799" s="10">
        <v>3092.89</v>
      </c>
      <c r="H1799">
        <v>3.4540000000000002</v>
      </c>
      <c r="I1799" s="11">
        <v>3.2</v>
      </c>
      <c r="K1799" s="9">
        <f t="shared" si="84"/>
        <v>10761.6</v>
      </c>
      <c r="L1799" s="12">
        <f t="shared" si="85"/>
        <v>-854.202</v>
      </c>
      <c r="M1799" s="12">
        <f t="shared" si="86"/>
        <v>-785.59406000000001</v>
      </c>
      <c r="N1799" t="s">
        <v>29</v>
      </c>
      <c r="O1799" t="s">
        <v>38</v>
      </c>
      <c r="P1799" t="s">
        <v>12</v>
      </c>
      <c r="Q1799" t="s">
        <v>27</v>
      </c>
      <c r="R1799" t="s">
        <v>28</v>
      </c>
      <c r="S1799">
        <v>1</v>
      </c>
      <c r="T1799">
        <v>0</v>
      </c>
    </row>
    <row r="1800" spans="1:20" x14ac:dyDescent="0.25">
      <c r="A1800">
        <v>28058</v>
      </c>
      <c r="B1800" s="1">
        <v>37144</v>
      </c>
      <c r="C1800" s="1">
        <v>38078</v>
      </c>
      <c r="D1800" t="s">
        <v>27</v>
      </c>
      <c r="E1800" t="s">
        <v>28</v>
      </c>
      <c r="F1800" s="10">
        <v>5455</v>
      </c>
      <c r="G1800" s="10">
        <v>5016.87</v>
      </c>
      <c r="H1800">
        <v>3.6941000000000002</v>
      </c>
      <c r="I1800" s="11">
        <v>3.2</v>
      </c>
      <c r="K1800" s="9">
        <f t="shared" si="84"/>
        <v>17456</v>
      </c>
      <c r="L1800" s="12">
        <f t="shared" si="85"/>
        <v>-2695.3154999999997</v>
      </c>
      <c r="M1800" s="12">
        <f t="shared" si="86"/>
        <v>-2478.8354669999999</v>
      </c>
      <c r="N1800" t="s">
        <v>29</v>
      </c>
      <c r="O1800" t="s">
        <v>38</v>
      </c>
      <c r="P1800" t="s">
        <v>12</v>
      </c>
      <c r="Q1800" t="s">
        <v>27</v>
      </c>
      <c r="R1800" t="s">
        <v>28</v>
      </c>
      <c r="S1800">
        <v>1</v>
      </c>
      <c r="T1800">
        <v>0</v>
      </c>
    </row>
    <row r="1801" spans="1:20" x14ac:dyDescent="0.25">
      <c r="A1801">
        <v>28112</v>
      </c>
      <c r="B1801" s="1">
        <v>37152</v>
      </c>
      <c r="C1801" s="1">
        <v>38078</v>
      </c>
      <c r="D1801" t="s">
        <v>27</v>
      </c>
      <c r="E1801" t="s">
        <v>28</v>
      </c>
      <c r="F1801" s="10">
        <v>2529</v>
      </c>
      <c r="G1801" s="10">
        <v>2325.88</v>
      </c>
      <c r="H1801">
        <v>3.6880000000000002</v>
      </c>
      <c r="I1801" s="11">
        <v>3.2</v>
      </c>
      <c r="K1801" s="9">
        <f t="shared" si="84"/>
        <v>8092.8</v>
      </c>
      <c r="L1801" s="12">
        <f t="shared" si="85"/>
        <v>-1234.152</v>
      </c>
      <c r="M1801" s="12">
        <f t="shared" si="86"/>
        <v>-1135.02944</v>
      </c>
      <c r="N1801" t="s">
        <v>29</v>
      </c>
      <c r="O1801" t="s">
        <v>38</v>
      </c>
      <c r="P1801" t="s">
        <v>12</v>
      </c>
      <c r="Q1801" t="s">
        <v>27</v>
      </c>
      <c r="R1801" t="s">
        <v>28</v>
      </c>
      <c r="S1801">
        <v>1</v>
      </c>
      <c r="T1801">
        <v>0</v>
      </c>
    </row>
    <row r="1802" spans="1:20" x14ac:dyDescent="0.25">
      <c r="A1802">
        <v>28113</v>
      </c>
      <c r="B1802" s="1">
        <v>37152</v>
      </c>
      <c r="C1802" s="1">
        <v>38078</v>
      </c>
      <c r="D1802" t="s">
        <v>27</v>
      </c>
      <c r="E1802" t="s">
        <v>28</v>
      </c>
      <c r="F1802" s="10">
        <v>6548</v>
      </c>
      <c r="G1802" s="10">
        <v>6022.08</v>
      </c>
      <c r="H1802">
        <v>3.6880000000000002</v>
      </c>
      <c r="I1802" s="11">
        <v>3.2</v>
      </c>
      <c r="K1802" s="9">
        <f t="shared" si="84"/>
        <v>20953.600000000002</v>
      </c>
      <c r="L1802" s="12">
        <f t="shared" si="85"/>
        <v>-3195.424</v>
      </c>
      <c r="M1802" s="12">
        <f t="shared" si="86"/>
        <v>-2938.77504</v>
      </c>
      <c r="N1802" t="s">
        <v>29</v>
      </c>
      <c r="O1802" t="s">
        <v>38</v>
      </c>
      <c r="P1802" t="s">
        <v>12</v>
      </c>
      <c r="Q1802" t="s">
        <v>27</v>
      </c>
      <c r="R1802" t="s">
        <v>28</v>
      </c>
      <c r="S1802">
        <v>1</v>
      </c>
      <c r="T1802">
        <v>0</v>
      </c>
    </row>
    <row r="1803" spans="1:20" x14ac:dyDescent="0.25">
      <c r="A1803">
        <v>28115</v>
      </c>
      <c r="B1803" s="1">
        <v>37152</v>
      </c>
      <c r="C1803" s="1">
        <v>38078</v>
      </c>
      <c r="D1803" t="s">
        <v>27</v>
      </c>
      <c r="E1803" t="s">
        <v>28</v>
      </c>
      <c r="F1803" s="10">
        <v>4200</v>
      </c>
      <c r="G1803" s="10">
        <v>3862.67</v>
      </c>
      <c r="H1803">
        <v>3.6880000000000002</v>
      </c>
      <c r="I1803" s="11">
        <v>3.2</v>
      </c>
      <c r="K1803" s="9">
        <f t="shared" si="84"/>
        <v>13440</v>
      </c>
      <c r="L1803" s="12">
        <f t="shared" si="85"/>
        <v>-2049.6</v>
      </c>
      <c r="M1803" s="12">
        <f t="shared" si="86"/>
        <v>-1884.98296</v>
      </c>
      <c r="N1803" t="s">
        <v>29</v>
      </c>
      <c r="O1803" t="s">
        <v>38</v>
      </c>
      <c r="P1803" t="s">
        <v>12</v>
      </c>
      <c r="Q1803" t="s">
        <v>27</v>
      </c>
      <c r="R1803" t="s">
        <v>28</v>
      </c>
      <c r="S1803">
        <v>1</v>
      </c>
      <c r="T1803">
        <v>0</v>
      </c>
    </row>
    <row r="1804" spans="1:20" x14ac:dyDescent="0.25">
      <c r="A1804">
        <v>28134</v>
      </c>
      <c r="B1804" s="1">
        <v>37153</v>
      </c>
      <c r="C1804" s="1">
        <v>38078</v>
      </c>
      <c r="D1804" t="s">
        <v>27</v>
      </c>
      <c r="E1804" t="s">
        <v>28</v>
      </c>
      <c r="F1804" s="10">
        <v>17502</v>
      </c>
      <c r="G1804" s="10">
        <v>16096.29</v>
      </c>
      <c r="H1804">
        <v>3.56</v>
      </c>
      <c r="I1804" s="11">
        <v>3.2</v>
      </c>
      <c r="K1804" s="9">
        <f t="shared" si="84"/>
        <v>56006.400000000001</v>
      </c>
      <c r="L1804" s="12">
        <f t="shared" si="85"/>
        <v>-6300.7199999999975</v>
      </c>
      <c r="M1804" s="12">
        <f t="shared" si="86"/>
        <v>-5794.6643999999987</v>
      </c>
      <c r="N1804" t="s">
        <v>29</v>
      </c>
      <c r="O1804" t="s">
        <v>38</v>
      </c>
      <c r="P1804" t="s">
        <v>12</v>
      </c>
      <c r="Q1804" t="s">
        <v>27</v>
      </c>
      <c r="R1804" t="s">
        <v>28</v>
      </c>
      <c r="S1804">
        <v>1</v>
      </c>
      <c r="T1804">
        <v>0</v>
      </c>
    </row>
    <row r="1805" spans="1:20" x14ac:dyDescent="0.25">
      <c r="A1805">
        <v>28136</v>
      </c>
      <c r="B1805" s="1">
        <v>37153</v>
      </c>
      <c r="C1805" s="1">
        <v>38078</v>
      </c>
      <c r="D1805" t="s">
        <v>27</v>
      </c>
      <c r="E1805" t="s">
        <v>28</v>
      </c>
      <c r="F1805" s="10">
        <v>23071</v>
      </c>
      <c r="G1805" s="10">
        <v>21218</v>
      </c>
      <c r="H1805">
        <v>3.194</v>
      </c>
      <c r="I1805" s="11">
        <v>3.2</v>
      </c>
      <c r="K1805" s="9">
        <f t="shared" si="84"/>
        <v>73827.199999999997</v>
      </c>
      <c r="L1805" s="12">
        <f t="shared" si="85"/>
        <v>138.42600000000525</v>
      </c>
      <c r="M1805" s="12">
        <f t="shared" si="86"/>
        <v>127.30800000000482</v>
      </c>
      <c r="N1805" t="s">
        <v>29</v>
      </c>
      <c r="O1805" t="s">
        <v>38</v>
      </c>
      <c r="P1805" t="s">
        <v>12</v>
      </c>
      <c r="Q1805" t="s">
        <v>27</v>
      </c>
      <c r="R1805" t="s">
        <v>28</v>
      </c>
      <c r="S1805">
        <v>1</v>
      </c>
      <c r="T1805">
        <v>0</v>
      </c>
    </row>
    <row r="1806" spans="1:20" x14ac:dyDescent="0.25">
      <c r="A1806">
        <v>28303</v>
      </c>
      <c r="B1806" s="1">
        <v>37158</v>
      </c>
      <c r="C1806" s="1">
        <v>38078</v>
      </c>
      <c r="D1806" t="s">
        <v>27</v>
      </c>
      <c r="E1806" t="s">
        <v>28</v>
      </c>
      <c r="F1806" s="10">
        <v>4019</v>
      </c>
      <c r="G1806" s="10">
        <v>3696.2</v>
      </c>
      <c r="H1806">
        <v>3.0059999999999998</v>
      </c>
      <c r="I1806" s="11">
        <v>3.2</v>
      </c>
      <c r="K1806" s="9">
        <f t="shared" si="84"/>
        <v>12860.800000000001</v>
      </c>
      <c r="L1806" s="12">
        <f t="shared" si="85"/>
        <v>779.68600000000163</v>
      </c>
      <c r="M1806" s="12">
        <f t="shared" si="86"/>
        <v>717.0628000000014</v>
      </c>
      <c r="N1806" t="s">
        <v>29</v>
      </c>
      <c r="O1806" t="s">
        <v>38</v>
      </c>
      <c r="P1806" t="s">
        <v>12</v>
      </c>
      <c r="Q1806" t="s">
        <v>27</v>
      </c>
      <c r="R1806" t="s">
        <v>28</v>
      </c>
      <c r="S1806">
        <v>1</v>
      </c>
      <c r="T1806">
        <v>0</v>
      </c>
    </row>
    <row r="1807" spans="1:20" x14ac:dyDescent="0.25">
      <c r="A1807">
        <v>27284</v>
      </c>
      <c r="B1807" s="1">
        <v>37123</v>
      </c>
      <c r="C1807" s="1">
        <v>38108</v>
      </c>
      <c r="D1807" t="s">
        <v>42</v>
      </c>
      <c r="E1807" t="s">
        <v>28</v>
      </c>
      <c r="F1807" s="10">
        <v>53003</v>
      </c>
      <c r="G1807" s="10">
        <v>48533.57</v>
      </c>
      <c r="H1807">
        <v>-1.2500000000000001E-2</v>
      </c>
      <c r="I1807" s="11">
        <v>-5.0000000000000001E-3</v>
      </c>
      <c r="K1807" s="9">
        <f t="shared" si="84"/>
        <v>-265.01499999999999</v>
      </c>
      <c r="L1807" s="12">
        <f t="shared" si="85"/>
        <v>397.52250000000004</v>
      </c>
      <c r="M1807" s="12">
        <f t="shared" si="86"/>
        <v>364.00177500000001</v>
      </c>
      <c r="N1807" t="s">
        <v>37</v>
      </c>
      <c r="O1807" t="s">
        <v>38</v>
      </c>
      <c r="P1807" t="s">
        <v>27</v>
      </c>
      <c r="Q1807" t="s">
        <v>43</v>
      </c>
      <c r="R1807" t="s">
        <v>28</v>
      </c>
      <c r="S1807">
        <v>1</v>
      </c>
      <c r="T1807">
        <v>0</v>
      </c>
    </row>
    <row r="1808" spans="1:20" x14ac:dyDescent="0.25">
      <c r="A1808">
        <v>9941</v>
      </c>
      <c r="B1808" s="1">
        <v>36714</v>
      </c>
      <c r="C1808" s="1">
        <v>38108</v>
      </c>
      <c r="D1808" t="s">
        <v>44</v>
      </c>
      <c r="E1808" t="s">
        <v>28</v>
      </c>
      <c r="F1808" s="10">
        <v>-3968</v>
      </c>
      <c r="G1808" s="10">
        <v>-3633.4</v>
      </c>
      <c r="H1808">
        <v>-3.5000000000000003E-2</v>
      </c>
      <c r="I1808" s="11">
        <v>-4.4999999999999998E-2</v>
      </c>
      <c r="K1808" s="9">
        <f t="shared" si="84"/>
        <v>178.56</v>
      </c>
      <c r="L1808" s="12">
        <f t="shared" si="85"/>
        <v>39.679999999999978</v>
      </c>
      <c r="M1808" s="12">
        <f t="shared" si="86"/>
        <v>36.333999999999982</v>
      </c>
      <c r="N1808" t="s">
        <v>37</v>
      </c>
      <c r="O1808" t="s">
        <v>38</v>
      </c>
      <c r="P1808" t="s">
        <v>27</v>
      </c>
      <c r="Q1808" t="s">
        <v>45</v>
      </c>
      <c r="R1808" t="s">
        <v>28</v>
      </c>
      <c r="S1808">
        <v>0</v>
      </c>
      <c r="T1808">
        <v>0</v>
      </c>
    </row>
    <row r="1809" spans="1:20" x14ac:dyDescent="0.25">
      <c r="A1809">
        <v>9952</v>
      </c>
      <c r="B1809" s="1">
        <v>36714</v>
      </c>
      <c r="C1809" s="1">
        <v>38108</v>
      </c>
      <c r="D1809" t="s">
        <v>46</v>
      </c>
      <c r="E1809" t="s">
        <v>28</v>
      </c>
      <c r="F1809" s="10">
        <v>3596</v>
      </c>
      <c r="G1809" s="10">
        <v>3292.77</v>
      </c>
      <c r="H1809">
        <v>-0.03</v>
      </c>
      <c r="I1809" s="11">
        <v>0.32500000000000001</v>
      </c>
      <c r="K1809" s="9">
        <f t="shared" si="84"/>
        <v>1168.7</v>
      </c>
      <c r="L1809" s="12">
        <f t="shared" si="85"/>
        <v>1276.58</v>
      </c>
      <c r="M1809" s="12">
        <f t="shared" si="86"/>
        <v>1168.93335</v>
      </c>
      <c r="N1809" t="s">
        <v>37</v>
      </c>
      <c r="O1809" t="s">
        <v>38</v>
      </c>
      <c r="P1809" t="s">
        <v>27</v>
      </c>
      <c r="Q1809" t="s">
        <v>47</v>
      </c>
      <c r="R1809" t="s">
        <v>28</v>
      </c>
      <c r="S1809">
        <v>1</v>
      </c>
      <c r="T1809">
        <v>0</v>
      </c>
    </row>
    <row r="1810" spans="1:20" x14ac:dyDescent="0.25">
      <c r="A1810">
        <v>27285</v>
      </c>
      <c r="B1810" s="1">
        <v>37123</v>
      </c>
      <c r="C1810" s="1">
        <v>38108</v>
      </c>
      <c r="D1810" t="s">
        <v>48</v>
      </c>
      <c r="E1810" t="s">
        <v>28</v>
      </c>
      <c r="F1810" s="10">
        <v>13827</v>
      </c>
      <c r="G1810" s="10">
        <v>12661.05</v>
      </c>
      <c r="H1810">
        <v>7.2499999999999995E-2</v>
      </c>
      <c r="I1810" s="11">
        <v>0.08</v>
      </c>
      <c r="K1810" s="9">
        <f t="shared" si="84"/>
        <v>1106.1600000000001</v>
      </c>
      <c r="L1810" s="12">
        <f t="shared" si="85"/>
        <v>103.70250000000009</v>
      </c>
      <c r="M1810" s="12">
        <f t="shared" si="86"/>
        <v>94.957875000000072</v>
      </c>
      <c r="N1810" t="s">
        <v>37</v>
      </c>
      <c r="O1810" t="s">
        <v>38</v>
      </c>
      <c r="P1810" t="s">
        <v>27</v>
      </c>
      <c r="Q1810" t="s">
        <v>49</v>
      </c>
      <c r="R1810" t="s">
        <v>28</v>
      </c>
      <c r="S1810">
        <v>1</v>
      </c>
      <c r="T1810">
        <v>0</v>
      </c>
    </row>
    <row r="1811" spans="1:20" x14ac:dyDescent="0.25">
      <c r="A1811">
        <v>28304</v>
      </c>
      <c r="B1811" s="1">
        <v>37158</v>
      </c>
      <c r="C1811" s="1">
        <v>38108</v>
      </c>
      <c r="D1811" t="s">
        <v>27</v>
      </c>
      <c r="E1811" t="s">
        <v>28</v>
      </c>
      <c r="F1811" s="10">
        <v>-8456</v>
      </c>
      <c r="G1811" s="10">
        <v>-7742.95</v>
      </c>
      <c r="H1811">
        <v>3.0059999999999998</v>
      </c>
      <c r="I1811" s="11">
        <v>3.17</v>
      </c>
      <c r="K1811" s="9">
        <f t="shared" si="84"/>
        <v>-26805.52</v>
      </c>
      <c r="L1811" s="12">
        <f t="shared" si="85"/>
        <v>-1386.7840000000012</v>
      </c>
      <c r="M1811" s="12">
        <f t="shared" si="86"/>
        <v>-1269.843800000001</v>
      </c>
      <c r="N1811" t="s">
        <v>29</v>
      </c>
      <c r="O1811" t="s">
        <v>38</v>
      </c>
      <c r="P1811" t="s">
        <v>12</v>
      </c>
      <c r="Q1811" t="s">
        <v>27</v>
      </c>
      <c r="R1811" t="s">
        <v>28</v>
      </c>
      <c r="S1811">
        <v>0</v>
      </c>
      <c r="T1811">
        <v>0</v>
      </c>
    </row>
    <row r="1812" spans="1:20" x14ac:dyDescent="0.25">
      <c r="A1812">
        <v>24224</v>
      </c>
      <c r="B1812" s="1">
        <v>36999</v>
      </c>
      <c r="C1812" s="1">
        <v>38108</v>
      </c>
      <c r="D1812" t="s">
        <v>27</v>
      </c>
      <c r="E1812" t="s">
        <v>28</v>
      </c>
      <c r="F1812" s="10">
        <v>3627</v>
      </c>
      <c r="G1812" s="10">
        <v>3321.16</v>
      </c>
      <c r="H1812">
        <v>4.0549999999999997</v>
      </c>
      <c r="I1812" s="11">
        <v>3.21</v>
      </c>
      <c r="K1812" s="9">
        <f t="shared" si="84"/>
        <v>11642.67</v>
      </c>
      <c r="L1812" s="12">
        <f t="shared" si="85"/>
        <v>-3064.8149999999991</v>
      </c>
      <c r="M1812" s="12">
        <f t="shared" si="86"/>
        <v>-2806.3801999999991</v>
      </c>
      <c r="N1812" t="s">
        <v>29</v>
      </c>
      <c r="O1812" t="s">
        <v>38</v>
      </c>
      <c r="P1812" t="s">
        <v>12</v>
      </c>
      <c r="Q1812" t="s">
        <v>27</v>
      </c>
      <c r="R1812" t="s">
        <v>28</v>
      </c>
      <c r="S1812">
        <v>1</v>
      </c>
      <c r="T1812">
        <v>0</v>
      </c>
    </row>
    <row r="1813" spans="1:20" x14ac:dyDescent="0.25">
      <c r="A1813">
        <v>24455</v>
      </c>
      <c r="B1813" s="1">
        <v>37007</v>
      </c>
      <c r="C1813" s="1">
        <v>38108</v>
      </c>
      <c r="D1813" t="s">
        <v>27</v>
      </c>
      <c r="E1813" t="s">
        <v>28</v>
      </c>
      <c r="F1813" s="10">
        <v>6221</v>
      </c>
      <c r="G1813" s="10">
        <v>5696.42</v>
      </c>
      <c r="H1813">
        <v>4.1769999999999996</v>
      </c>
      <c r="I1813" s="11">
        <v>3.21</v>
      </c>
      <c r="K1813" s="9">
        <f t="shared" si="84"/>
        <v>19969.41</v>
      </c>
      <c r="L1813" s="12">
        <f t="shared" si="85"/>
        <v>-6015.7069999999976</v>
      </c>
      <c r="M1813" s="12">
        <f t="shared" si="86"/>
        <v>-5508.4381399999984</v>
      </c>
      <c r="N1813" t="s">
        <v>29</v>
      </c>
      <c r="O1813" t="s">
        <v>38</v>
      </c>
      <c r="P1813" t="s">
        <v>12</v>
      </c>
      <c r="Q1813" t="s">
        <v>27</v>
      </c>
      <c r="R1813" t="s">
        <v>28</v>
      </c>
      <c r="S1813">
        <v>1</v>
      </c>
      <c r="T1813">
        <v>0</v>
      </c>
    </row>
    <row r="1814" spans="1:20" x14ac:dyDescent="0.25">
      <c r="A1814">
        <v>24870</v>
      </c>
      <c r="B1814" s="1">
        <v>37035</v>
      </c>
      <c r="C1814" s="1">
        <v>38108</v>
      </c>
      <c r="D1814" t="s">
        <v>27</v>
      </c>
      <c r="E1814" t="s">
        <v>28</v>
      </c>
      <c r="F1814" s="10">
        <v>3872</v>
      </c>
      <c r="G1814" s="10">
        <v>3545.5</v>
      </c>
      <c r="H1814">
        <v>4.0118</v>
      </c>
      <c r="I1814" s="11">
        <v>3.21</v>
      </c>
      <c r="K1814" s="9">
        <f t="shared" si="84"/>
        <v>12429.119999999999</v>
      </c>
      <c r="L1814" s="12">
        <f t="shared" si="85"/>
        <v>-3104.5696000000003</v>
      </c>
      <c r="M1814" s="12">
        <f t="shared" si="86"/>
        <v>-2842.7819000000004</v>
      </c>
      <c r="N1814" t="s">
        <v>29</v>
      </c>
      <c r="O1814" t="s">
        <v>38</v>
      </c>
      <c r="P1814" t="s">
        <v>12</v>
      </c>
      <c r="Q1814" t="s">
        <v>27</v>
      </c>
      <c r="R1814" t="s">
        <v>28</v>
      </c>
      <c r="S1814">
        <v>1</v>
      </c>
      <c r="T1814">
        <v>0</v>
      </c>
    </row>
    <row r="1815" spans="1:20" x14ac:dyDescent="0.25">
      <c r="A1815">
        <v>25068</v>
      </c>
      <c r="B1815" s="1">
        <v>37048</v>
      </c>
      <c r="C1815" s="1">
        <v>38108</v>
      </c>
      <c r="D1815" t="s">
        <v>27</v>
      </c>
      <c r="E1815" t="s">
        <v>28</v>
      </c>
      <c r="F1815" s="10">
        <v>5482</v>
      </c>
      <c r="G1815" s="10">
        <v>5019.7299999999996</v>
      </c>
      <c r="H1815">
        <v>4.0549999999999997</v>
      </c>
      <c r="I1815" s="11">
        <v>3.21</v>
      </c>
      <c r="K1815" s="9">
        <f t="shared" si="84"/>
        <v>17597.22</v>
      </c>
      <c r="L1815" s="12">
        <f t="shared" si="85"/>
        <v>-4632.2899999999991</v>
      </c>
      <c r="M1815" s="12">
        <f t="shared" si="86"/>
        <v>-4241.6718499999988</v>
      </c>
      <c r="N1815" t="s">
        <v>29</v>
      </c>
      <c r="O1815" t="s">
        <v>38</v>
      </c>
      <c r="P1815" t="s">
        <v>12</v>
      </c>
      <c r="Q1815" t="s">
        <v>27</v>
      </c>
      <c r="R1815" t="s">
        <v>28</v>
      </c>
      <c r="S1815">
        <v>1</v>
      </c>
      <c r="T1815">
        <v>0</v>
      </c>
    </row>
    <row r="1816" spans="1:20" x14ac:dyDescent="0.25">
      <c r="A1816">
        <v>25071</v>
      </c>
      <c r="B1816" s="1">
        <v>37048</v>
      </c>
      <c r="C1816" s="1">
        <v>38108</v>
      </c>
      <c r="D1816" t="s">
        <v>27</v>
      </c>
      <c r="E1816" t="s">
        <v>28</v>
      </c>
      <c r="F1816" s="10">
        <v>1346</v>
      </c>
      <c r="G1816" s="10">
        <v>1232.5</v>
      </c>
      <c r="H1816">
        <v>4.1109999999999998</v>
      </c>
      <c r="I1816" s="11">
        <v>3.21</v>
      </c>
      <c r="K1816" s="9">
        <f t="shared" si="84"/>
        <v>4320.66</v>
      </c>
      <c r="L1816" s="12">
        <f t="shared" si="85"/>
        <v>-1212.7459999999996</v>
      </c>
      <c r="M1816" s="12">
        <f t="shared" si="86"/>
        <v>-1110.4824999999998</v>
      </c>
      <c r="N1816" t="s">
        <v>29</v>
      </c>
      <c r="O1816" t="s">
        <v>38</v>
      </c>
      <c r="P1816" t="s">
        <v>12</v>
      </c>
      <c r="Q1816" t="s">
        <v>27</v>
      </c>
      <c r="R1816" t="s">
        <v>28</v>
      </c>
      <c r="S1816">
        <v>1</v>
      </c>
      <c r="T1816">
        <v>0</v>
      </c>
    </row>
    <row r="1817" spans="1:20" x14ac:dyDescent="0.25">
      <c r="A1817">
        <v>26646</v>
      </c>
      <c r="B1817" s="1">
        <v>37081</v>
      </c>
      <c r="C1817" s="1">
        <v>38108</v>
      </c>
      <c r="D1817" t="s">
        <v>27</v>
      </c>
      <c r="E1817" t="s">
        <v>28</v>
      </c>
      <c r="F1817" s="10">
        <v>1938</v>
      </c>
      <c r="G1817" s="10">
        <v>1774.58</v>
      </c>
      <c r="H1817">
        <v>3.6659999999999999</v>
      </c>
      <c r="I1817" s="11">
        <v>3.21</v>
      </c>
      <c r="K1817" s="9">
        <f t="shared" si="84"/>
        <v>6220.98</v>
      </c>
      <c r="L1817" s="12">
        <f t="shared" si="85"/>
        <v>-883.72799999999995</v>
      </c>
      <c r="M1817" s="12">
        <f t="shared" si="86"/>
        <v>-809.20847999999989</v>
      </c>
      <c r="N1817" t="s">
        <v>29</v>
      </c>
      <c r="O1817" t="s">
        <v>38</v>
      </c>
      <c r="P1817" t="s">
        <v>12</v>
      </c>
      <c r="Q1817" t="s">
        <v>27</v>
      </c>
      <c r="R1817" t="s">
        <v>28</v>
      </c>
      <c r="S1817">
        <v>1</v>
      </c>
      <c r="T1817">
        <v>0</v>
      </c>
    </row>
    <row r="1818" spans="1:20" x14ac:dyDescent="0.25">
      <c r="A1818">
        <v>26851</v>
      </c>
      <c r="B1818" s="1">
        <v>37099</v>
      </c>
      <c r="C1818" s="1">
        <v>38108</v>
      </c>
      <c r="D1818" t="s">
        <v>27</v>
      </c>
      <c r="E1818" t="s">
        <v>28</v>
      </c>
      <c r="F1818" s="10">
        <v>1616</v>
      </c>
      <c r="G1818" s="10">
        <v>1479.73</v>
      </c>
      <c r="H1818">
        <v>3.444</v>
      </c>
      <c r="I1818" s="11">
        <v>3.21</v>
      </c>
      <c r="K1818" s="9">
        <f t="shared" si="84"/>
        <v>5187.3599999999997</v>
      </c>
      <c r="L1818" s="12">
        <f t="shared" si="85"/>
        <v>-378.14400000000001</v>
      </c>
      <c r="M1818" s="12">
        <f t="shared" si="86"/>
        <v>-346.25682</v>
      </c>
      <c r="N1818" t="s">
        <v>29</v>
      </c>
      <c r="O1818" t="s">
        <v>38</v>
      </c>
      <c r="P1818" t="s">
        <v>12</v>
      </c>
      <c r="Q1818" t="s">
        <v>27</v>
      </c>
      <c r="R1818" t="s">
        <v>28</v>
      </c>
      <c r="S1818">
        <v>1</v>
      </c>
      <c r="T1818">
        <v>0</v>
      </c>
    </row>
    <row r="1819" spans="1:20" x14ac:dyDescent="0.25">
      <c r="A1819">
        <v>28058</v>
      </c>
      <c r="B1819" s="1">
        <v>37144</v>
      </c>
      <c r="C1819" s="1">
        <v>38108</v>
      </c>
      <c r="D1819" t="s">
        <v>27</v>
      </c>
      <c r="E1819" t="s">
        <v>28</v>
      </c>
      <c r="F1819" s="10">
        <v>3458</v>
      </c>
      <c r="G1819" s="10">
        <v>3166.41</v>
      </c>
      <c r="H1819">
        <v>3.6840999999999999</v>
      </c>
      <c r="I1819" s="11">
        <v>3.21</v>
      </c>
      <c r="K1819" s="9">
        <f t="shared" si="84"/>
        <v>11100.18</v>
      </c>
      <c r="L1819" s="12">
        <f t="shared" si="85"/>
        <v>-1639.4377999999999</v>
      </c>
      <c r="M1819" s="12">
        <f t="shared" si="86"/>
        <v>-1501.1949809999999</v>
      </c>
      <c r="N1819" t="s">
        <v>29</v>
      </c>
      <c r="O1819" t="s">
        <v>38</v>
      </c>
      <c r="P1819" t="s">
        <v>12</v>
      </c>
      <c r="Q1819" t="s">
        <v>27</v>
      </c>
      <c r="R1819" t="s">
        <v>28</v>
      </c>
      <c r="S1819">
        <v>1</v>
      </c>
      <c r="T1819">
        <v>0</v>
      </c>
    </row>
    <row r="1820" spans="1:20" x14ac:dyDescent="0.25">
      <c r="A1820">
        <v>28134</v>
      </c>
      <c r="B1820" s="1">
        <v>37153</v>
      </c>
      <c r="C1820" s="1">
        <v>38108</v>
      </c>
      <c r="D1820" t="s">
        <v>27</v>
      </c>
      <c r="E1820" t="s">
        <v>28</v>
      </c>
      <c r="F1820" s="10">
        <v>8502</v>
      </c>
      <c r="G1820" s="10">
        <v>7785.08</v>
      </c>
      <c r="H1820">
        <v>3.5550000000000002</v>
      </c>
      <c r="I1820" s="11">
        <v>3.21</v>
      </c>
      <c r="K1820" s="9">
        <f t="shared" si="84"/>
        <v>27291.42</v>
      </c>
      <c r="L1820" s="12">
        <f t="shared" si="85"/>
        <v>-2933.1900000000019</v>
      </c>
      <c r="M1820" s="12">
        <f t="shared" si="86"/>
        <v>-2685.8526000000015</v>
      </c>
      <c r="N1820" t="s">
        <v>29</v>
      </c>
      <c r="O1820" t="s">
        <v>38</v>
      </c>
      <c r="P1820" t="s">
        <v>12</v>
      </c>
      <c r="Q1820" t="s">
        <v>27</v>
      </c>
      <c r="R1820" t="s">
        <v>28</v>
      </c>
      <c r="S1820">
        <v>1</v>
      </c>
      <c r="T1820">
        <v>0</v>
      </c>
    </row>
    <row r="1821" spans="1:20" x14ac:dyDescent="0.25">
      <c r="A1821">
        <v>28136</v>
      </c>
      <c r="B1821" s="1">
        <v>37153</v>
      </c>
      <c r="C1821" s="1">
        <v>38108</v>
      </c>
      <c r="D1821" t="s">
        <v>27</v>
      </c>
      <c r="E1821" t="s">
        <v>28</v>
      </c>
      <c r="F1821" s="10">
        <v>16643</v>
      </c>
      <c r="G1821" s="10">
        <v>15239.59</v>
      </c>
      <c r="H1821">
        <v>3.19</v>
      </c>
      <c r="I1821" s="11">
        <v>3.21</v>
      </c>
      <c r="K1821" s="9">
        <f t="shared" si="84"/>
        <v>53424.03</v>
      </c>
      <c r="L1821" s="12">
        <f t="shared" si="85"/>
        <v>332.8600000000003</v>
      </c>
      <c r="M1821" s="12">
        <f t="shared" si="86"/>
        <v>304.79180000000025</v>
      </c>
      <c r="N1821" t="s">
        <v>29</v>
      </c>
      <c r="O1821" t="s">
        <v>38</v>
      </c>
      <c r="P1821" t="s">
        <v>12</v>
      </c>
      <c r="Q1821" t="s">
        <v>27</v>
      </c>
      <c r="R1821" t="s">
        <v>28</v>
      </c>
      <c r="S1821">
        <v>1</v>
      </c>
      <c r="T1821">
        <v>0</v>
      </c>
    </row>
    <row r="1822" spans="1:20" x14ac:dyDescent="0.25">
      <c r="A1822">
        <v>28142</v>
      </c>
      <c r="B1822" s="1">
        <v>37153</v>
      </c>
      <c r="C1822" s="1">
        <v>38108</v>
      </c>
      <c r="D1822" t="s">
        <v>27</v>
      </c>
      <c r="E1822" t="s">
        <v>28</v>
      </c>
      <c r="F1822" s="10">
        <v>3194</v>
      </c>
      <c r="G1822" s="10">
        <v>2924.67</v>
      </c>
      <c r="H1822">
        <v>3.19</v>
      </c>
      <c r="I1822" s="11">
        <v>3.21</v>
      </c>
      <c r="K1822" s="9">
        <f t="shared" si="84"/>
        <v>10252.74</v>
      </c>
      <c r="L1822" s="12">
        <f t="shared" si="85"/>
        <v>63.880000000000059</v>
      </c>
      <c r="M1822" s="12">
        <f t="shared" si="86"/>
        <v>58.493400000000051</v>
      </c>
      <c r="N1822" t="s">
        <v>29</v>
      </c>
      <c r="O1822" t="s">
        <v>38</v>
      </c>
      <c r="P1822" t="s">
        <v>12</v>
      </c>
      <c r="Q1822" t="s">
        <v>27</v>
      </c>
      <c r="R1822" t="s">
        <v>28</v>
      </c>
      <c r="S1822">
        <v>1</v>
      </c>
      <c r="T1822">
        <v>0</v>
      </c>
    </row>
    <row r="1823" spans="1:20" x14ac:dyDescent="0.25">
      <c r="A1823">
        <v>28303</v>
      </c>
      <c r="B1823" s="1">
        <v>37158</v>
      </c>
      <c r="C1823" s="1">
        <v>38108</v>
      </c>
      <c r="D1823" t="s">
        <v>27</v>
      </c>
      <c r="E1823" t="s">
        <v>28</v>
      </c>
      <c r="F1823" s="10">
        <v>196</v>
      </c>
      <c r="G1823" s="10">
        <v>179.47</v>
      </c>
      <c r="H1823">
        <v>3.0059999999999998</v>
      </c>
      <c r="I1823" s="11">
        <v>3.21</v>
      </c>
      <c r="K1823" s="9">
        <f t="shared" si="84"/>
        <v>629.16</v>
      </c>
      <c r="L1823" s="12">
        <f t="shared" si="85"/>
        <v>39.984000000000037</v>
      </c>
      <c r="M1823" s="12">
        <f t="shared" si="86"/>
        <v>36.611880000000035</v>
      </c>
      <c r="N1823" t="s">
        <v>29</v>
      </c>
      <c r="O1823" t="s">
        <v>38</v>
      </c>
      <c r="P1823" t="s">
        <v>12</v>
      </c>
      <c r="Q1823" t="s">
        <v>27</v>
      </c>
      <c r="R1823" t="s">
        <v>28</v>
      </c>
      <c r="S1823">
        <v>1</v>
      </c>
      <c r="T1823">
        <v>0</v>
      </c>
    </row>
    <row r="1824" spans="1:20" x14ac:dyDescent="0.25">
      <c r="A1824">
        <v>27284</v>
      </c>
      <c r="B1824" s="1">
        <v>37123</v>
      </c>
      <c r="C1824" s="1">
        <v>38139</v>
      </c>
      <c r="D1824" t="s">
        <v>42</v>
      </c>
      <c r="E1824" t="s">
        <v>28</v>
      </c>
      <c r="F1824" s="10">
        <v>40864</v>
      </c>
      <c r="G1824" s="10">
        <v>37245.980000000003</v>
      </c>
      <c r="H1824">
        <v>-1.2500000000000001E-2</v>
      </c>
      <c r="I1824" s="11">
        <v>-5.0000000000000001E-3</v>
      </c>
      <c r="K1824" s="9">
        <f t="shared" si="84"/>
        <v>-204.32</v>
      </c>
      <c r="L1824" s="12">
        <f t="shared" si="85"/>
        <v>306.48</v>
      </c>
      <c r="M1824" s="12">
        <f t="shared" si="86"/>
        <v>279.34485000000006</v>
      </c>
      <c r="N1824" t="s">
        <v>37</v>
      </c>
      <c r="O1824" t="s">
        <v>38</v>
      </c>
      <c r="P1824" t="s">
        <v>27</v>
      </c>
      <c r="Q1824" t="s">
        <v>43</v>
      </c>
      <c r="R1824" t="s">
        <v>28</v>
      </c>
      <c r="S1824">
        <v>1</v>
      </c>
      <c r="T1824">
        <v>0</v>
      </c>
    </row>
    <row r="1825" spans="1:20" x14ac:dyDescent="0.25">
      <c r="A1825">
        <v>9941</v>
      </c>
      <c r="B1825" s="1">
        <v>36714</v>
      </c>
      <c r="C1825" s="1">
        <v>38139</v>
      </c>
      <c r="D1825" t="s">
        <v>44</v>
      </c>
      <c r="E1825" t="s">
        <v>28</v>
      </c>
      <c r="F1825" s="10">
        <v>-3840</v>
      </c>
      <c r="G1825" s="10">
        <v>-3500.01</v>
      </c>
      <c r="H1825">
        <v>-0.04</v>
      </c>
      <c r="I1825" s="11">
        <v>-0.04</v>
      </c>
      <c r="K1825" s="9">
        <f t="shared" si="84"/>
        <v>153.6</v>
      </c>
      <c r="L1825" s="12">
        <f t="shared" si="85"/>
        <v>0</v>
      </c>
      <c r="M1825" s="12">
        <f t="shared" si="86"/>
        <v>0</v>
      </c>
      <c r="N1825" t="s">
        <v>37</v>
      </c>
      <c r="O1825" t="s">
        <v>38</v>
      </c>
      <c r="P1825" t="s">
        <v>27</v>
      </c>
      <c r="Q1825" t="s">
        <v>45</v>
      </c>
      <c r="R1825" t="s">
        <v>28</v>
      </c>
      <c r="S1825">
        <v>0</v>
      </c>
      <c r="T1825">
        <v>0</v>
      </c>
    </row>
    <row r="1826" spans="1:20" x14ac:dyDescent="0.25">
      <c r="A1826">
        <v>9952</v>
      </c>
      <c r="B1826" s="1">
        <v>36714</v>
      </c>
      <c r="C1826" s="1">
        <v>38139</v>
      </c>
      <c r="D1826" t="s">
        <v>46</v>
      </c>
      <c r="E1826" t="s">
        <v>28</v>
      </c>
      <c r="F1826" s="10">
        <v>3480</v>
      </c>
      <c r="G1826" s="10">
        <v>3171.89</v>
      </c>
      <c r="H1826">
        <v>0.42</v>
      </c>
      <c r="I1826" s="11">
        <v>0.33500000000000002</v>
      </c>
      <c r="K1826" s="9">
        <f t="shared" si="84"/>
        <v>1165.8000000000002</v>
      </c>
      <c r="L1826" s="12">
        <f t="shared" si="85"/>
        <v>-295.7999999999999</v>
      </c>
      <c r="M1826" s="12">
        <f t="shared" si="86"/>
        <v>-269.61064999999985</v>
      </c>
      <c r="N1826" t="s">
        <v>37</v>
      </c>
      <c r="O1826" t="s">
        <v>38</v>
      </c>
      <c r="P1826" t="s">
        <v>27</v>
      </c>
      <c r="Q1826" t="s">
        <v>47</v>
      </c>
      <c r="R1826" t="s">
        <v>28</v>
      </c>
      <c r="S1826">
        <v>1</v>
      </c>
      <c r="T1826">
        <v>0</v>
      </c>
    </row>
    <row r="1827" spans="1:20" x14ac:dyDescent="0.25">
      <c r="A1827">
        <v>27285</v>
      </c>
      <c r="B1827" s="1">
        <v>37123</v>
      </c>
      <c r="C1827" s="1">
        <v>38139</v>
      </c>
      <c r="D1827" t="s">
        <v>48</v>
      </c>
      <c r="E1827" t="s">
        <v>28</v>
      </c>
      <c r="F1827" s="10">
        <v>10660</v>
      </c>
      <c r="G1827" s="10">
        <v>9716.18</v>
      </c>
      <c r="H1827">
        <v>7.2499999999999995E-2</v>
      </c>
      <c r="I1827" s="11">
        <v>0.08</v>
      </c>
      <c r="K1827" s="9">
        <f t="shared" si="84"/>
        <v>852.80000000000007</v>
      </c>
      <c r="L1827" s="12">
        <f t="shared" si="85"/>
        <v>79.950000000000074</v>
      </c>
      <c r="M1827" s="12">
        <f t="shared" si="86"/>
        <v>72.871350000000064</v>
      </c>
      <c r="N1827" t="s">
        <v>37</v>
      </c>
      <c r="O1827" t="s">
        <v>38</v>
      </c>
      <c r="P1827" t="s">
        <v>27</v>
      </c>
      <c r="Q1827" t="s">
        <v>49</v>
      </c>
      <c r="R1827" t="s">
        <v>28</v>
      </c>
      <c r="S1827">
        <v>1</v>
      </c>
      <c r="T1827">
        <v>0</v>
      </c>
    </row>
    <row r="1828" spans="1:20" x14ac:dyDescent="0.25">
      <c r="A1828">
        <v>28304</v>
      </c>
      <c r="B1828" s="1">
        <v>37158</v>
      </c>
      <c r="C1828" s="1">
        <v>38139</v>
      </c>
      <c r="D1828" t="s">
        <v>27</v>
      </c>
      <c r="E1828" t="s">
        <v>28</v>
      </c>
      <c r="F1828" s="10">
        <v>-6676</v>
      </c>
      <c r="G1828" s="10">
        <v>-6084.92</v>
      </c>
      <c r="H1828">
        <v>3.0379999999999998</v>
      </c>
      <c r="I1828" s="11">
        <v>3.23</v>
      </c>
      <c r="K1828" s="9">
        <f t="shared" si="84"/>
        <v>-21563.48</v>
      </c>
      <c r="L1828" s="12">
        <f t="shared" si="85"/>
        <v>-1281.7920000000011</v>
      </c>
      <c r="M1828" s="12">
        <f t="shared" si="86"/>
        <v>-1168.304640000001</v>
      </c>
      <c r="N1828" t="s">
        <v>29</v>
      </c>
      <c r="O1828" t="s">
        <v>38</v>
      </c>
      <c r="P1828" t="s">
        <v>12</v>
      </c>
      <c r="Q1828" t="s">
        <v>27</v>
      </c>
      <c r="R1828" t="s">
        <v>28</v>
      </c>
      <c r="S1828">
        <v>0</v>
      </c>
      <c r="T1828">
        <v>0</v>
      </c>
    </row>
    <row r="1829" spans="1:20" x14ac:dyDescent="0.25">
      <c r="A1829">
        <v>24455</v>
      </c>
      <c r="B1829" s="1">
        <v>37007</v>
      </c>
      <c r="C1829" s="1">
        <v>38139</v>
      </c>
      <c r="D1829" t="s">
        <v>27</v>
      </c>
      <c r="E1829" t="s">
        <v>28</v>
      </c>
      <c r="F1829" s="10">
        <v>8025</v>
      </c>
      <c r="G1829" s="10">
        <v>7314.48</v>
      </c>
      <c r="H1829">
        <v>4.2169999999999996</v>
      </c>
      <c r="I1829" s="11">
        <v>3.26</v>
      </c>
      <c r="K1829" s="9">
        <f t="shared" si="84"/>
        <v>26161.5</v>
      </c>
      <c r="L1829" s="12">
        <f t="shared" si="85"/>
        <v>-7679.9249999999984</v>
      </c>
      <c r="M1829" s="12">
        <f t="shared" si="86"/>
        <v>-6999.9573599999985</v>
      </c>
      <c r="N1829" t="s">
        <v>29</v>
      </c>
      <c r="O1829" t="s">
        <v>38</v>
      </c>
      <c r="P1829" t="s">
        <v>12</v>
      </c>
      <c r="Q1829" t="s">
        <v>27</v>
      </c>
      <c r="R1829" t="s">
        <v>28</v>
      </c>
      <c r="S1829">
        <v>1</v>
      </c>
      <c r="T1829">
        <v>0</v>
      </c>
    </row>
    <row r="1830" spans="1:20" x14ac:dyDescent="0.25">
      <c r="A1830">
        <v>24870</v>
      </c>
      <c r="B1830" s="1">
        <v>37035</v>
      </c>
      <c r="C1830" s="1">
        <v>38139</v>
      </c>
      <c r="D1830" t="s">
        <v>27</v>
      </c>
      <c r="E1830" t="s">
        <v>28</v>
      </c>
      <c r="F1830" s="10">
        <v>1532</v>
      </c>
      <c r="G1830" s="10">
        <v>1396.36</v>
      </c>
      <c r="H1830">
        <v>4.0987999999999998</v>
      </c>
      <c r="I1830" s="11">
        <v>3.26</v>
      </c>
      <c r="K1830" s="9">
        <f t="shared" si="84"/>
        <v>4994.32</v>
      </c>
      <c r="L1830" s="12">
        <f t="shared" si="85"/>
        <v>-1285.0416</v>
      </c>
      <c r="M1830" s="12">
        <f t="shared" si="86"/>
        <v>-1171.266768</v>
      </c>
      <c r="N1830" t="s">
        <v>29</v>
      </c>
      <c r="O1830" t="s">
        <v>38</v>
      </c>
      <c r="P1830" t="s">
        <v>12</v>
      </c>
      <c r="Q1830" t="s">
        <v>27</v>
      </c>
      <c r="R1830" t="s">
        <v>28</v>
      </c>
      <c r="S1830">
        <v>1</v>
      </c>
      <c r="T1830">
        <v>0</v>
      </c>
    </row>
    <row r="1831" spans="1:20" x14ac:dyDescent="0.25">
      <c r="A1831">
        <v>25068</v>
      </c>
      <c r="B1831" s="1">
        <v>37048</v>
      </c>
      <c r="C1831" s="1">
        <v>38139</v>
      </c>
      <c r="D1831" t="s">
        <v>27</v>
      </c>
      <c r="E1831" t="s">
        <v>28</v>
      </c>
      <c r="F1831" s="10">
        <v>2074</v>
      </c>
      <c r="G1831" s="10">
        <v>1890.37</v>
      </c>
      <c r="H1831">
        <v>4.0549999999999997</v>
      </c>
      <c r="I1831" s="11">
        <v>3.26</v>
      </c>
      <c r="K1831" s="9">
        <f t="shared" si="84"/>
        <v>6761.24</v>
      </c>
      <c r="L1831" s="12">
        <f t="shared" si="85"/>
        <v>-1648.83</v>
      </c>
      <c r="M1831" s="12">
        <f t="shared" si="86"/>
        <v>-1502.8441499999997</v>
      </c>
      <c r="N1831" t="s">
        <v>29</v>
      </c>
      <c r="O1831" t="s">
        <v>38</v>
      </c>
      <c r="P1831" t="s">
        <v>12</v>
      </c>
      <c r="Q1831" t="s">
        <v>27</v>
      </c>
      <c r="R1831" t="s">
        <v>28</v>
      </c>
      <c r="S1831">
        <v>1</v>
      </c>
      <c r="T1831">
        <v>0</v>
      </c>
    </row>
    <row r="1832" spans="1:20" x14ac:dyDescent="0.25">
      <c r="A1832">
        <v>25071</v>
      </c>
      <c r="B1832" s="1">
        <v>37048</v>
      </c>
      <c r="C1832" s="1">
        <v>38139</v>
      </c>
      <c r="D1832" t="s">
        <v>27</v>
      </c>
      <c r="E1832" t="s">
        <v>28</v>
      </c>
      <c r="F1832" s="10">
        <v>1151</v>
      </c>
      <c r="G1832" s="10">
        <v>1049.0899999999999</v>
      </c>
      <c r="H1832">
        <v>4.16</v>
      </c>
      <c r="I1832" s="11">
        <v>3.26</v>
      </c>
      <c r="K1832" s="9">
        <f t="shared" si="84"/>
        <v>3752.2599999999998</v>
      </c>
      <c r="L1832" s="12">
        <f t="shared" si="85"/>
        <v>-1035.9000000000003</v>
      </c>
      <c r="M1832" s="12">
        <f t="shared" si="86"/>
        <v>-944.18100000000027</v>
      </c>
      <c r="N1832" t="s">
        <v>29</v>
      </c>
      <c r="O1832" t="s">
        <v>38</v>
      </c>
      <c r="P1832" t="s">
        <v>12</v>
      </c>
      <c r="Q1832" t="s">
        <v>27</v>
      </c>
      <c r="R1832" t="s">
        <v>28</v>
      </c>
      <c r="S1832">
        <v>1</v>
      </c>
      <c r="T1832">
        <v>0</v>
      </c>
    </row>
    <row r="1833" spans="1:20" x14ac:dyDescent="0.25">
      <c r="A1833">
        <v>26646</v>
      </c>
      <c r="B1833" s="1">
        <v>37081</v>
      </c>
      <c r="C1833" s="1">
        <v>38139</v>
      </c>
      <c r="D1833" t="s">
        <v>27</v>
      </c>
      <c r="E1833" t="s">
        <v>28</v>
      </c>
      <c r="F1833" s="10">
        <v>2885</v>
      </c>
      <c r="G1833" s="10">
        <v>2629.57</v>
      </c>
      <c r="H1833">
        <v>3.702</v>
      </c>
      <c r="I1833" s="11">
        <v>3.26</v>
      </c>
      <c r="K1833" s="9">
        <f t="shared" si="84"/>
        <v>9405.0999999999985</v>
      </c>
      <c r="L1833" s="12">
        <f t="shared" si="85"/>
        <v>-1275.1700000000005</v>
      </c>
      <c r="M1833" s="12">
        <f t="shared" si="86"/>
        <v>-1162.2699400000006</v>
      </c>
      <c r="N1833" t="s">
        <v>29</v>
      </c>
      <c r="O1833" t="s">
        <v>38</v>
      </c>
      <c r="P1833" t="s">
        <v>12</v>
      </c>
      <c r="Q1833" t="s">
        <v>27</v>
      </c>
      <c r="R1833" t="s">
        <v>28</v>
      </c>
      <c r="S1833">
        <v>1</v>
      </c>
      <c r="T1833">
        <v>0</v>
      </c>
    </row>
    <row r="1834" spans="1:20" x14ac:dyDescent="0.25">
      <c r="A1834">
        <v>28058</v>
      </c>
      <c r="B1834" s="1">
        <v>37144</v>
      </c>
      <c r="C1834" s="1">
        <v>38139</v>
      </c>
      <c r="D1834" t="s">
        <v>27</v>
      </c>
      <c r="E1834" t="s">
        <v>28</v>
      </c>
      <c r="F1834" s="10">
        <v>2850</v>
      </c>
      <c r="G1834" s="10">
        <v>2597.67</v>
      </c>
      <c r="H1834">
        <v>3.7201</v>
      </c>
      <c r="I1834" s="11">
        <v>3.26</v>
      </c>
      <c r="K1834" s="9">
        <f t="shared" si="84"/>
        <v>9291</v>
      </c>
      <c r="L1834" s="12">
        <f t="shared" si="85"/>
        <v>-1311.2850000000005</v>
      </c>
      <c r="M1834" s="12">
        <f t="shared" si="86"/>
        <v>-1195.1879670000005</v>
      </c>
      <c r="N1834" t="s">
        <v>29</v>
      </c>
      <c r="O1834" t="s">
        <v>38</v>
      </c>
      <c r="P1834" t="s">
        <v>12</v>
      </c>
      <c r="Q1834" t="s">
        <v>27</v>
      </c>
      <c r="R1834" t="s">
        <v>28</v>
      </c>
      <c r="S1834">
        <v>1</v>
      </c>
      <c r="T1834">
        <v>0</v>
      </c>
    </row>
    <row r="1835" spans="1:20" x14ac:dyDescent="0.25">
      <c r="A1835">
        <v>28134</v>
      </c>
      <c r="B1835" s="1">
        <v>37153</v>
      </c>
      <c r="C1835" s="1">
        <v>38139</v>
      </c>
      <c r="D1835" t="s">
        <v>27</v>
      </c>
      <c r="E1835" t="s">
        <v>28</v>
      </c>
      <c r="F1835" s="10">
        <v>3993</v>
      </c>
      <c r="G1835" s="10">
        <v>3639.47</v>
      </c>
      <c r="H1835">
        <v>3.5880000000000001</v>
      </c>
      <c r="I1835" s="11">
        <v>3.26</v>
      </c>
      <c r="K1835" s="9">
        <f t="shared" si="84"/>
        <v>13017.179999999998</v>
      </c>
      <c r="L1835" s="12">
        <f t="shared" si="85"/>
        <v>-1309.7040000000011</v>
      </c>
      <c r="M1835" s="12">
        <f t="shared" si="86"/>
        <v>-1193.7461600000011</v>
      </c>
      <c r="N1835" t="s">
        <v>29</v>
      </c>
      <c r="O1835" t="s">
        <v>38</v>
      </c>
      <c r="P1835" t="s">
        <v>12</v>
      </c>
      <c r="Q1835" t="s">
        <v>27</v>
      </c>
      <c r="R1835" t="s">
        <v>28</v>
      </c>
      <c r="S1835">
        <v>1</v>
      </c>
      <c r="T1835">
        <v>0</v>
      </c>
    </row>
    <row r="1836" spans="1:20" x14ac:dyDescent="0.25">
      <c r="A1836">
        <v>28136</v>
      </c>
      <c r="B1836" s="1">
        <v>37153</v>
      </c>
      <c r="C1836" s="1">
        <v>38139</v>
      </c>
      <c r="D1836" t="s">
        <v>27</v>
      </c>
      <c r="E1836" t="s">
        <v>28</v>
      </c>
      <c r="F1836" s="10">
        <v>7294</v>
      </c>
      <c r="G1836" s="10">
        <v>6648.2</v>
      </c>
      <c r="H1836">
        <v>3.222</v>
      </c>
      <c r="I1836" s="11">
        <v>3.26</v>
      </c>
      <c r="K1836" s="9">
        <f t="shared" si="84"/>
        <v>23778.44</v>
      </c>
      <c r="L1836" s="12">
        <f t="shared" si="85"/>
        <v>277.1719999999986</v>
      </c>
      <c r="M1836" s="12">
        <f t="shared" si="86"/>
        <v>252.63159999999874</v>
      </c>
      <c r="N1836" t="s">
        <v>29</v>
      </c>
      <c r="O1836" t="s">
        <v>38</v>
      </c>
      <c r="P1836" t="s">
        <v>12</v>
      </c>
      <c r="Q1836" t="s">
        <v>27</v>
      </c>
      <c r="R1836" t="s">
        <v>28</v>
      </c>
      <c r="S1836">
        <v>1</v>
      </c>
      <c r="T1836">
        <v>0</v>
      </c>
    </row>
    <row r="1837" spans="1:20" x14ac:dyDescent="0.25">
      <c r="A1837">
        <v>28140</v>
      </c>
      <c r="B1837" s="1">
        <v>37153</v>
      </c>
      <c r="C1837" s="1">
        <v>38139</v>
      </c>
      <c r="D1837" t="s">
        <v>27</v>
      </c>
      <c r="E1837" t="s">
        <v>28</v>
      </c>
      <c r="F1837" s="10">
        <v>5824</v>
      </c>
      <c r="G1837" s="10">
        <v>5308.35</v>
      </c>
      <c r="H1837">
        <v>3.222</v>
      </c>
      <c r="I1837" s="11">
        <v>3.26</v>
      </c>
      <c r="K1837" s="9">
        <f t="shared" si="84"/>
        <v>18986.239999999998</v>
      </c>
      <c r="L1837" s="12">
        <f t="shared" si="85"/>
        <v>221.3119999999989</v>
      </c>
      <c r="M1837" s="12">
        <f t="shared" si="86"/>
        <v>201.71729999999903</v>
      </c>
      <c r="N1837" t="s">
        <v>29</v>
      </c>
      <c r="O1837" t="s">
        <v>38</v>
      </c>
      <c r="P1837" t="s">
        <v>12</v>
      </c>
      <c r="Q1837" t="s">
        <v>27</v>
      </c>
      <c r="R1837" t="s">
        <v>28</v>
      </c>
      <c r="S1837">
        <v>1</v>
      </c>
      <c r="T1837">
        <v>0</v>
      </c>
    </row>
    <row r="1838" spans="1:20" x14ac:dyDescent="0.25">
      <c r="A1838">
        <v>28142</v>
      </c>
      <c r="B1838" s="1">
        <v>37153</v>
      </c>
      <c r="C1838" s="1">
        <v>38139</v>
      </c>
      <c r="D1838" t="s">
        <v>27</v>
      </c>
      <c r="E1838" t="s">
        <v>28</v>
      </c>
      <c r="F1838" s="10">
        <v>1707</v>
      </c>
      <c r="G1838" s="10">
        <v>1555.87</v>
      </c>
      <c r="H1838">
        <v>3.222</v>
      </c>
      <c r="I1838" s="11">
        <v>3.26</v>
      </c>
      <c r="K1838" s="9">
        <f t="shared" si="84"/>
        <v>5564.82</v>
      </c>
      <c r="L1838" s="12">
        <f t="shared" si="85"/>
        <v>64.865999999999673</v>
      </c>
      <c r="M1838" s="12">
        <f t="shared" si="86"/>
        <v>59.123059999999704</v>
      </c>
      <c r="N1838" t="s">
        <v>29</v>
      </c>
      <c r="O1838" t="s">
        <v>38</v>
      </c>
      <c r="P1838" t="s">
        <v>12</v>
      </c>
      <c r="Q1838" t="s">
        <v>27</v>
      </c>
      <c r="R1838" t="s">
        <v>28</v>
      </c>
      <c r="S1838">
        <v>1</v>
      </c>
      <c r="T1838">
        <v>0</v>
      </c>
    </row>
    <row r="1839" spans="1:20" x14ac:dyDescent="0.25">
      <c r="A1839">
        <v>27284</v>
      </c>
      <c r="B1839" s="1">
        <v>37123</v>
      </c>
      <c r="C1839" s="1">
        <v>38169</v>
      </c>
      <c r="D1839" t="s">
        <v>42</v>
      </c>
      <c r="E1839" t="s">
        <v>28</v>
      </c>
      <c r="F1839" s="10">
        <v>38227</v>
      </c>
      <c r="G1839" s="10">
        <v>34686.269999999997</v>
      </c>
      <c r="H1839">
        <v>-1.2500000000000001E-2</v>
      </c>
      <c r="I1839" s="11">
        <v>-5.0000000000000001E-3</v>
      </c>
      <c r="K1839" s="9">
        <f t="shared" si="84"/>
        <v>-191.13499999999999</v>
      </c>
      <c r="L1839" s="12">
        <f t="shared" si="85"/>
        <v>286.70250000000004</v>
      </c>
      <c r="M1839" s="12">
        <f t="shared" si="86"/>
        <v>260.14702499999999</v>
      </c>
      <c r="N1839" t="s">
        <v>37</v>
      </c>
      <c r="O1839" t="s">
        <v>38</v>
      </c>
      <c r="P1839" t="s">
        <v>27</v>
      </c>
      <c r="Q1839" t="s">
        <v>43</v>
      </c>
      <c r="R1839" t="s">
        <v>28</v>
      </c>
      <c r="S1839">
        <v>1</v>
      </c>
      <c r="T1839">
        <v>0</v>
      </c>
    </row>
    <row r="1840" spans="1:20" x14ac:dyDescent="0.25">
      <c r="A1840">
        <v>9941</v>
      </c>
      <c r="B1840" s="1">
        <v>36714</v>
      </c>
      <c r="C1840" s="1">
        <v>38169</v>
      </c>
      <c r="D1840" t="s">
        <v>44</v>
      </c>
      <c r="E1840" t="s">
        <v>28</v>
      </c>
      <c r="F1840" s="10">
        <v>-3968</v>
      </c>
      <c r="G1840" s="10">
        <v>-3600.47</v>
      </c>
      <c r="H1840">
        <v>-0.04</v>
      </c>
      <c r="I1840" s="11">
        <v>-0.04</v>
      </c>
      <c r="K1840" s="9">
        <f t="shared" si="84"/>
        <v>158.72</v>
      </c>
      <c r="L1840" s="12">
        <f t="shared" si="85"/>
        <v>0</v>
      </c>
      <c r="M1840" s="12">
        <f t="shared" si="86"/>
        <v>0</v>
      </c>
      <c r="N1840" t="s">
        <v>37</v>
      </c>
      <c r="O1840" t="s">
        <v>38</v>
      </c>
      <c r="P1840" t="s">
        <v>27</v>
      </c>
      <c r="Q1840" t="s">
        <v>45</v>
      </c>
      <c r="R1840" t="s">
        <v>28</v>
      </c>
      <c r="S1840">
        <v>0</v>
      </c>
      <c r="T1840">
        <v>0</v>
      </c>
    </row>
    <row r="1841" spans="1:20" x14ac:dyDescent="0.25">
      <c r="A1841">
        <v>9952</v>
      </c>
      <c r="B1841" s="1">
        <v>36714</v>
      </c>
      <c r="C1841" s="1">
        <v>38169</v>
      </c>
      <c r="D1841" t="s">
        <v>46</v>
      </c>
      <c r="E1841" t="s">
        <v>28</v>
      </c>
      <c r="F1841" s="10">
        <v>3596</v>
      </c>
      <c r="G1841" s="10">
        <v>3262.92</v>
      </c>
      <c r="H1841">
        <v>0.42</v>
      </c>
      <c r="I1841" s="11">
        <v>0.35</v>
      </c>
      <c r="K1841" s="9">
        <f t="shared" si="84"/>
        <v>1258.5999999999999</v>
      </c>
      <c r="L1841" s="12">
        <f t="shared" si="85"/>
        <v>-251.72000000000003</v>
      </c>
      <c r="M1841" s="12">
        <f t="shared" si="86"/>
        <v>-228.40440000000004</v>
      </c>
      <c r="N1841" t="s">
        <v>37</v>
      </c>
      <c r="O1841" t="s">
        <v>38</v>
      </c>
      <c r="P1841" t="s">
        <v>27</v>
      </c>
      <c r="Q1841" t="s">
        <v>47</v>
      </c>
      <c r="R1841" t="s">
        <v>28</v>
      </c>
      <c r="S1841">
        <v>1</v>
      </c>
      <c r="T1841">
        <v>0</v>
      </c>
    </row>
    <row r="1842" spans="1:20" x14ac:dyDescent="0.25">
      <c r="A1842">
        <v>27285</v>
      </c>
      <c r="B1842" s="1">
        <v>37123</v>
      </c>
      <c r="C1842" s="1">
        <v>38169</v>
      </c>
      <c r="D1842" t="s">
        <v>48</v>
      </c>
      <c r="E1842" t="s">
        <v>28</v>
      </c>
      <c r="F1842" s="10">
        <v>9972</v>
      </c>
      <c r="G1842" s="10">
        <v>9048.36</v>
      </c>
      <c r="H1842">
        <v>7.2499999999999995E-2</v>
      </c>
      <c r="I1842" s="11">
        <v>0.08</v>
      </c>
      <c r="K1842" s="9">
        <f t="shared" si="84"/>
        <v>797.76</v>
      </c>
      <c r="L1842" s="12">
        <f t="shared" si="85"/>
        <v>74.790000000000063</v>
      </c>
      <c r="M1842" s="12">
        <f t="shared" si="86"/>
        <v>67.862700000000061</v>
      </c>
      <c r="N1842" t="s">
        <v>37</v>
      </c>
      <c r="O1842" t="s">
        <v>38</v>
      </c>
      <c r="P1842" t="s">
        <v>27</v>
      </c>
      <c r="Q1842" t="s">
        <v>49</v>
      </c>
      <c r="R1842" t="s">
        <v>28</v>
      </c>
      <c r="S1842">
        <v>1</v>
      </c>
      <c r="T1842">
        <v>0</v>
      </c>
    </row>
    <row r="1843" spans="1:20" x14ac:dyDescent="0.25">
      <c r="A1843">
        <v>28304</v>
      </c>
      <c r="B1843" s="1">
        <v>37158</v>
      </c>
      <c r="C1843" s="1">
        <v>38169</v>
      </c>
      <c r="D1843" t="s">
        <v>27</v>
      </c>
      <c r="E1843" t="s">
        <v>28</v>
      </c>
      <c r="F1843" s="10">
        <v>-6598</v>
      </c>
      <c r="G1843" s="10">
        <v>-5986.87</v>
      </c>
      <c r="H1843">
        <v>3.0880000000000001</v>
      </c>
      <c r="I1843" s="11">
        <v>3.28</v>
      </c>
      <c r="K1843" s="9">
        <f t="shared" si="84"/>
        <v>-21641.439999999999</v>
      </c>
      <c r="L1843" s="12">
        <f t="shared" si="85"/>
        <v>-1266.8159999999982</v>
      </c>
      <c r="M1843" s="12">
        <f t="shared" si="86"/>
        <v>-1149.4790399999983</v>
      </c>
      <c r="N1843" t="s">
        <v>29</v>
      </c>
      <c r="O1843" t="s">
        <v>38</v>
      </c>
      <c r="P1843" t="s">
        <v>12</v>
      </c>
      <c r="Q1843" t="s">
        <v>27</v>
      </c>
      <c r="R1843" t="s">
        <v>28</v>
      </c>
      <c r="S1843">
        <v>0</v>
      </c>
      <c r="T1843">
        <v>0</v>
      </c>
    </row>
    <row r="1844" spans="1:20" x14ac:dyDescent="0.25">
      <c r="A1844">
        <v>24455</v>
      </c>
      <c r="B1844" s="1">
        <v>37007</v>
      </c>
      <c r="C1844" s="1">
        <v>38169</v>
      </c>
      <c r="D1844" t="s">
        <v>27</v>
      </c>
      <c r="E1844" t="s">
        <v>28</v>
      </c>
      <c r="F1844" s="10">
        <v>4983</v>
      </c>
      <c r="G1844" s="10">
        <v>4521.46</v>
      </c>
      <c r="H1844">
        <v>4.2619999999999996</v>
      </c>
      <c r="I1844" s="11">
        <v>3.31</v>
      </c>
      <c r="K1844" s="9">
        <f t="shared" si="84"/>
        <v>16493.73</v>
      </c>
      <c r="L1844" s="12">
        <f t="shared" si="85"/>
        <v>-4743.815999999998</v>
      </c>
      <c r="M1844" s="12">
        <f t="shared" si="86"/>
        <v>-4304.4299199999978</v>
      </c>
      <c r="N1844" t="s">
        <v>29</v>
      </c>
      <c r="O1844" t="s">
        <v>38</v>
      </c>
      <c r="P1844" t="s">
        <v>12</v>
      </c>
      <c r="Q1844" t="s">
        <v>27</v>
      </c>
      <c r="R1844" t="s">
        <v>28</v>
      </c>
      <c r="S1844">
        <v>1</v>
      </c>
      <c r="T1844">
        <v>0</v>
      </c>
    </row>
    <row r="1845" spans="1:20" x14ac:dyDescent="0.25">
      <c r="A1845">
        <v>24870</v>
      </c>
      <c r="B1845" s="1">
        <v>37035</v>
      </c>
      <c r="C1845" s="1">
        <v>38169</v>
      </c>
      <c r="D1845" t="s">
        <v>27</v>
      </c>
      <c r="E1845" t="s">
        <v>28</v>
      </c>
      <c r="F1845" s="10">
        <v>2491</v>
      </c>
      <c r="G1845" s="10">
        <v>2260.27</v>
      </c>
      <c r="H1845">
        <v>4.1638000000000002</v>
      </c>
      <c r="I1845" s="11">
        <v>3.31</v>
      </c>
      <c r="K1845" s="9">
        <f t="shared" si="84"/>
        <v>8245.2100000000009</v>
      </c>
      <c r="L1845" s="12">
        <f t="shared" si="85"/>
        <v>-2126.8158000000003</v>
      </c>
      <c r="M1845" s="12">
        <f t="shared" si="86"/>
        <v>-1929.8185260000002</v>
      </c>
      <c r="N1845" t="s">
        <v>29</v>
      </c>
      <c r="O1845" t="s">
        <v>38</v>
      </c>
      <c r="P1845" t="s">
        <v>12</v>
      </c>
      <c r="Q1845" t="s">
        <v>27</v>
      </c>
      <c r="R1845" t="s">
        <v>28</v>
      </c>
      <c r="S1845">
        <v>1</v>
      </c>
      <c r="T1845">
        <v>0</v>
      </c>
    </row>
    <row r="1846" spans="1:20" x14ac:dyDescent="0.25">
      <c r="A1846">
        <v>25068</v>
      </c>
      <c r="B1846" s="1">
        <v>37048</v>
      </c>
      <c r="C1846" s="1">
        <v>38169</v>
      </c>
      <c r="D1846" t="s">
        <v>27</v>
      </c>
      <c r="E1846" t="s">
        <v>28</v>
      </c>
      <c r="F1846" s="10">
        <v>2356</v>
      </c>
      <c r="G1846" s="10">
        <v>2137.7800000000002</v>
      </c>
      <c r="H1846">
        <v>4.0549999999999997</v>
      </c>
      <c r="I1846" s="11">
        <v>3.31</v>
      </c>
      <c r="K1846" s="9">
        <f t="shared" si="84"/>
        <v>7798.36</v>
      </c>
      <c r="L1846" s="12">
        <f t="shared" si="85"/>
        <v>-1755.2199999999991</v>
      </c>
      <c r="M1846" s="12">
        <f t="shared" si="86"/>
        <v>-1592.6460999999995</v>
      </c>
      <c r="N1846" t="s">
        <v>29</v>
      </c>
      <c r="O1846" t="s">
        <v>38</v>
      </c>
      <c r="P1846" t="s">
        <v>12</v>
      </c>
      <c r="Q1846" t="s">
        <v>27</v>
      </c>
      <c r="R1846" t="s">
        <v>28</v>
      </c>
      <c r="S1846">
        <v>1</v>
      </c>
      <c r="T1846">
        <v>0</v>
      </c>
    </row>
    <row r="1847" spans="1:20" x14ac:dyDescent="0.25">
      <c r="A1847">
        <v>25071</v>
      </c>
      <c r="B1847" s="1">
        <v>37048</v>
      </c>
      <c r="C1847" s="1">
        <v>38169</v>
      </c>
      <c r="D1847" t="s">
        <v>27</v>
      </c>
      <c r="E1847" t="s">
        <v>28</v>
      </c>
      <c r="F1847" s="10">
        <v>802</v>
      </c>
      <c r="G1847" s="10">
        <v>727.72</v>
      </c>
      <c r="H1847">
        <v>4.22</v>
      </c>
      <c r="I1847" s="11">
        <v>3.31</v>
      </c>
      <c r="K1847" s="9">
        <f t="shared" si="84"/>
        <v>2654.62</v>
      </c>
      <c r="L1847" s="12">
        <f t="shared" si="85"/>
        <v>-729.81999999999971</v>
      </c>
      <c r="M1847" s="12">
        <f t="shared" si="86"/>
        <v>-662.22519999999986</v>
      </c>
      <c r="N1847" t="s">
        <v>29</v>
      </c>
      <c r="O1847" t="s">
        <v>38</v>
      </c>
      <c r="P1847" t="s">
        <v>12</v>
      </c>
      <c r="Q1847" t="s">
        <v>27</v>
      </c>
      <c r="R1847" t="s">
        <v>28</v>
      </c>
      <c r="S1847">
        <v>1</v>
      </c>
      <c r="T1847">
        <v>0</v>
      </c>
    </row>
    <row r="1848" spans="1:20" x14ac:dyDescent="0.25">
      <c r="A1848">
        <v>26646</v>
      </c>
      <c r="B1848" s="1">
        <v>37081</v>
      </c>
      <c r="C1848" s="1">
        <v>38169</v>
      </c>
      <c r="D1848" t="s">
        <v>27</v>
      </c>
      <c r="E1848" t="s">
        <v>28</v>
      </c>
      <c r="F1848" s="10">
        <v>2841</v>
      </c>
      <c r="G1848" s="10">
        <v>2577.86</v>
      </c>
      <c r="H1848">
        <v>3.72</v>
      </c>
      <c r="I1848" s="11">
        <v>3.31</v>
      </c>
      <c r="K1848" s="9">
        <f t="shared" si="84"/>
        <v>9403.7100000000009</v>
      </c>
      <c r="L1848" s="12">
        <f t="shared" si="85"/>
        <v>-1164.8100000000004</v>
      </c>
      <c r="M1848" s="12">
        <f t="shared" si="86"/>
        <v>-1056.9226000000003</v>
      </c>
      <c r="N1848" t="s">
        <v>29</v>
      </c>
      <c r="O1848" t="s">
        <v>38</v>
      </c>
      <c r="P1848" t="s">
        <v>12</v>
      </c>
      <c r="Q1848" t="s">
        <v>27</v>
      </c>
      <c r="R1848" t="s">
        <v>28</v>
      </c>
      <c r="S1848">
        <v>1</v>
      </c>
      <c r="T1848">
        <v>0</v>
      </c>
    </row>
    <row r="1849" spans="1:20" x14ac:dyDescent="0.25">
      <c r="A1849">
        <v>28058</v>
      </c>
      <c r="B1849" s="1">
        <v>37144</v>
      </c>
      <c r="C1849" s="1">
        <v>38169</v>
      </c>
      <c r="D1849" t="s">
        <v>27</v>
      </c>
      <c r="E1849" t="s">
        <v>28</v>
      </c>
      <c r="F1849" s="10">
        <v>2799</v>
      </c>
      <c r="G1849" s="10">
        <v>2539.75</v>
      </c>
      <c r="H1849">
        <v>3.7700999999999998</v>
      </c>
      <c r="I1849" s="11">
        <v>3.31</v>
      </c>
      <c r="K1849" s="9">
        <f t="shared" si="84"/>
        <v>9264.69</v>
      </c>
      <c r="L1849" s="12">
        <f t="shared" si="85"/>
        <v>-1287.8198999999993</v>
      </c>
      <c r="M1849" s="12">
        <f t="shared" si="86"/>
        <v>-1168.5389749999993</v>
      </c>
      <c r="N1849" t="s">
        <v>29</v>
      </c>
      <c r="O1849" t="s">
        <v>38</v>
      </c>
      <c r="P1849" t="s">
        <v>12</v>
      </c>
      <c r="Q1849" t="s">
        <v>27</v>
      </c>
      <c r="R1849" t="s">
        <v>28</v>
      </c>
      <c r="S1849">
        <v>1</v>
      </c>
      <c r="T1849">
        <v>0</v>
      </c>
    </row>
    <row r="1850" spans="1:20" x14ac:dyDescent="0.25">
      <c r="A1850">
        <v>28134</v>
      </c>
      <c r="B1850" s="1">
        <v>37153</v>
      </c>
      <c r="C1850" s="1">
        <v>38169</v>
      </c>
      <c r="D1850" t="s">
        <v>27</v>
      </c>
      <c r="E1850" t="s">
        <v>28</v>
      </c>
      <c r="F1850" s="10">
        <v>3761</v>
      </c>
      <c r="G1850" s="10">
        <v>3412.64</v>
      </c>
      <c r="H1850">
        <v>3.6429999999999998</v>
      </c>
      <c r="I1850" s="11">
        <v>3.31</v>
      </c>
      <c r="K1850" s="9">
        <f t="shared" si="84"/>
        <v>12448.91</v>
      </c>
      <c r="L1850" s="12">
        <f t="shared" si="85"/>
        <v>-1252.4129999999991</v>
      </c>
      <c r="M1850" s="12">
        <f t="shared" si="86"/>
        <v>-1136.4091199999991</v>
      </c>
      <c r="N1850" t="s">
        <v>29</v>
      </c>
      <c r="O1850" t="s">
        <v>38</v>
      </c>
      <c r="P1850" t="s">
        <v>12</v>
      </c>
      <c r="Q1850" t="s">
        <v>27</v>
      </c>
      <c r="R1850" t="s">
        <v>28</v>
      </c>
      <c r="S1850">
        <v>1</v>
      </c>
      <c r="T1850">
        <v>0</v>
      </c>
    </row>
    <row r="1851" spans="1:20" x14ac:dyDescent="0.25">
      <c r="A1851">
        <v>28136</v>
      </c>
      <c r="B1851" s="1">
        <v>37153</v>
      </c>
      <c r="C1851" s="1">
        <v>38169</v>
      </c>
      <c r="D1851" t="s">
        <v>27</v>
      </c>
      <c r="E1851" t="s">
        <v>28</v>
      </c>
      <c r="F1851" s="10">
        <v>3274</v>
      </c>
      <c r="G1851" s="10">
        <v>2970.75</v>
      </c>
      <c r="H1851">
        <v>3.2719999999999998</v>
      </c>
      <c r="I1851" s="11">
        <v>3.31</v>
      </c>
      <c r="K1851" s="9">
        <f t="shared" si="84"/>
        <v>10836.94</v>
      </c>
      <c r="L1851" s="12">
        <f t="shared" si="85"/>
        <v>124.41200000000083</v>
      </c>
      <c r="M1851" s="12">
        <f t="shared" si="86"/>
        <v>112.88850000000076</v>
      </c>
      <c r="N1851" t="s">
        <v>29</v>
      </c>
      <c r="O1851" t="s">
        <v>38</v>
      </c>
      <c r="P1851" t="s">
        <v>12</v>
      </c>
      <c r="Q1851" t="s">
        <v>27</v>
      </c>
      <c r="R1851" t="s">
        <v>28</v>
      </c>
      <c r="S1851">
        <v>1</v>
      </c>
      <c r="T1851">
        <v>0</v>
      </c>
    </row>
    <row r="1852" spans="1:20" x14ac:dyDescent="0.25">
      <c r="A1852">
        <v>28140</v>
      </c>
      <c r="B1852" s="1">
        <v>37153</v>
      </c>
      <c r="C1852" s="1">
        <v>38169</v>
      </c>
      <c r="D1852" t="s">
        <v>27</v>
      </c>
      <c r="E1852" t="s">
        <v>28</v>
      </c>
      <c r="F1852" s="10">
        <v>5219</v>
      </c>
      <c r="G1852" s="10">
        <v>4735.6000000000004</v>
      </c>
      <c r="H1852">
        <v>3.2719999999999998</v>
      </c>
      <c r="I1852" s="11">
        <v>3.31</v>
      </c>
      <c r="K1852" s="9">
        <f t="shared" si="84"/>
        <v>17274.89</v>
      </c>
      <c r="L1852" s="12">
        <f t="shared" si="85"/>
        <v>198.32200000000134</v>
      </c>
      <c r="M1852" s="12">
        <f t="shared" si="86"/>
        <v>179.95280000000122</v>
      </c>
      <c r="N1852" t="s">
        <v>29</v>
      </c>
      <c r="O1852" t="s">
        <v>38</v>
      </c>
      <c r="P1852" t="s">
        <v>12</v>
      </c>
      <c r="Q1852" t="s">
        <v>27</v>
      </c>
      <c r="R1852" t="s">
        <v>28</v>
      </c>
      <c r="S1852">
        <v>1</v>
      </c>
      <c r="T1852">
        <v>0</v>
      </c>
    </row>
    <row r="1853" spans="1:20" x14ac:dyDescent="0.25">
      <c r="A1853">
        <v>28142</v>
      </c>
      <c r="B1853" s="1">
        <v>37153</v>
      </c>
      <c r="C1853" s="1">
        <v>38169</v>
      </c>
      <c r="D1853" t="s">
        <v>27</v>
      </c>
      <c r="E1853" t="s">
        <v>28</v>
      </c>
      <c r="F1853" s="10">
        <v>1451</v>
      </c>
      <c r="G1853" s="10">
        <v>1316.6</v>
      </c>
      <c r="H1853">
        <v>3.2719999999999998</v>
      </c>
      <c r="I1853" s="11">
        <v>3.31</v>
      </c>
      <c r="K1853" s="9">
        <f t="shared" si="84"/>
        <v>4802.8100000000004</v>
      </c>
      <c r="L1853" s="12">
        <f t="shared" si="85"/>
        <v>55.138000000000375</v>
      </c>
      <c r="M1853" s="12">
        <f t="shared" si="86"/>
        <v>50.030800000000333</v>
      </c>
      <c r="N1853" t="s">
        <v>29</v>
      </c>
      <c r="O1853" t="s">
        <v>38</v>
      </c>
      <c r="P1853" t="s">
        <v>12</v>
      </c>
      <c r="Q1853" t="s">
        <v>27</v>
      </c>
      <c r="R1853" t="s">
        <v>28</v>
      </c>
      <c r="S1853">
        <v>1</v>
      </c>
      <c r="T1853">
        <v>0</v>
      </c>
    </row>
    <row r="1854" spans="1:20" x14ac:dyDescent="0.25">
      <c r="A1854">
        <v>27284</v>
      </c>
      <c r="B1854" s="1">
        <v>37123</v>
      </c>
      <c r="C1854" s="1">
        <v>38200</v>
      </c>
      <c r="D1854" t="s">
        <v>42</v>
      </c>
      <c r="E1854" t="s">
        <v>28</v>
      </c>
      <c r="F1854" s="10">
        <v>28561</v>
      </c>
      <c r="G1854" s="10">
        <v>25795.07</v>
      </c>
      <c r="H1854">
        <v>-1.2500000000000001E-2</v>
      </c>
      <c r="I1854" s="11">
        <v>-5.0000000000000001E-3</v>
      </c>
      <c r="K1854" s="9">
        <f t="shared" si="84"/>
        <v>-142.80500000000001</v>
      </c>
      <c r="L1854" s="12">
        <f t="shared" si="85"/>
        <v>214.20750000000001</v>
      </c>
      <c r="M1854" s="12">
        <f t="shared" si="86"/>
        <v>193.46302500000002</v>
      </c>
      <c r="N1854" t="s">
        <v>37</v>
      </c>
      <c r="O1854" t="s">
        <v>38</v>
      </c>
      <c r="P1854" t="s">
        <v>27</v>
      </c>
      <c r="Q1854" t="s">
        <v>43</v>
      </c>
      <c r="R1854" t="s">
        <v>28</v>
      </c>
      <c r="S1854">
        <v>1</v>
      </c>
      <c r="T1854">
        <v>0</v>
      </c>
    </row>
    <row r="1855" spans="1:20" x14ac:dyDescent="0.25">
      <c r="A1855">
        <v>9941</v>
      </c>
      <c r="B1855" s="1">
        <v>36714</v>
      </c>
      <c r="C1855" s="1">
        <v>38200</v>
      </c>
      <c r="D1855" t="s">
        <v>44</v>
      </c>
      <c r="E1855" t="s">
        <v>28</v>
      </c>
      <c r="F1855" s="10">
        <v>-3968</v>
      </c>
      <c r="G1855" s="10">
        <v>-3583.73</v>
      </c>
      <c r="H1855">
        <v>-0.04</v>
      </c>
      <c r="I1855" s="11">
        <v>-0.04</v>
      </c>
      <c r="K1855" s="9">
        <f t="shared" si="84"/>
        <v>158.72</v>
      </c>
      <c r="L1855" s="12">
        <f t="shared" si="85"/>
        <v>0</v>
      </c>
      <c r="M1855" s="12">
        <f t="shared" si="86"/>
        <v>0</v>
      </c>
      <c r="N1855" t="s">
        <v>37</v>
      </c>
      <c r="O1855" t="s">
        <v>38</v>
      </c>
      <c r="P1855" t="s">
        <v>27</v>
      </c>
      <c r="Q1855" t="s">
        <v>45</v>
      </c>
      <c r="R1855" t="s">
        <v>28</v>
      </c>
      <c r="S1855">
        <v>0</v>
      </c>
      <c r="T1855">
        <v>0</v>
      </c>
    </row>
    <row r="1856" spans="1:20" x14ac:dyDescent="0.25">
      <c r="A1856">
        <v>9952</v>
      </c>
      <c r="B1856" s="1">
        <v>36714</v>
      </c>
      <c r="C1856" s="1">
        <v>38200</v>
      </c>
      <c r="D1856" t="s">
        <v>46</v>
      </c>
      <c r="E1856" t="s">
        <v>28</v>
      </c>
      <c r="F1856" s="10">
        <v>3596</v>
      </c>
      <c r="G1856" s="10">
        <v>3247.75</v>
      </c>
      <c r="H1856">
        <v>0.42</v>
      </c>
      <c r="I1856" s="11">
        <v>0.35</v>
      </c>
      <c r="K1856" s="9">
        <f t="shared" si="84"/>
        <v>1258.5999999999999</v>
      </c>
      <c r="L1856" s="12">
        <f t="shared" si="85"/>
        <v>-251.72000000000003</v>
      </c>
      <c r="M1856" s="12">
        <f t="shared" si="86"/>
        <v>-227.34250000000003</v>
      </c>
      <c r="N1856" t="s">
        <v>37</v>
      </c>
      <c r="O1856" t="s">
        <v>38</v>
      </c>
      <c r="P1856" t="s">
        <v>27</v>
      </c>
      <c r="Q1856" t="s">
        <v>47</v>
      </c>
      <c r="R1856" t="s">
        <v>28</v>
      </c>
      <c r="S1856">
        <v>1</v>
      </c>
      <c r="T1856">
        <v>0</v>
      </c>
    </row>
    <row r="1857" spans="1:20" x14ac:dyDescent="0.25">
      <c r="A1857">
        <v>27285</v>
      </c>
      <c r="B1857" s="1">
        <v>37123</v>
      </c>
      <c r="C1857" s="1">
        <v>38200</v>
      </c>
      <c r="D1857" t="s">
        <v>48</v>
      </c>
      <c r="E1857" t="s">
        <v>28</v>
      </c>
      <c r="F1857" s="10">
        <v>7451</v>
      </c>
      <c r="G1857" s="10">
        <v>6729.42</v>
      </c>
      <c r="H1857">
        <v>7.2499999999999995E-2</v>
      </c>
      <c r="I1857" s="11">
        <v>0.08</v>
      </c>
      <c r="K1857" s="9">
        <f t="shared" si="84"/>
        <v>596.08000000000004</v>
      </c>
      <c r="L1857" s="12">
        <f t="shared" si="85"/>
        <v>55.88250000000005</v>
      </c>
      <c r="M1857" s="12">
        <f t="shared" si="86"/>
        <v>50.470650000000049</v>
      </c>
      <c r="N1857" t="s">
        <v>37</v>
      </c>
      <c r="O1857" t="s">
        <v>38</v>
      </c>
      <c r="P1857" t="s">
        <v>27</v>
      </c>
      <c r="Q1857" t="s">
        <v>49</v>
      </c>
      <c r="R1857" t="s">
        <v>28</v>
      </c>
      <c r="S1857">
        <v>1</v>
      </c>
      <c r="T1857">
        <v>0</v>
      </c>
    </row>
    <row r="1858" spans="1:20" x14ac:dyDescent="0.25">
      <c r="A1858">
        <v>28304</v>
      </c>
      <c r="B1858" s="1">
        <v>37158</v>
      </c>
      <c r="C1858" s="1">
        <v>38200</v>
      </c>
      <c r="D1858" t="s">
        <v>27</v>
      </c>
      <c r="E1858" t="s">
        <v>28</v>
      </c>
      <c r="F1858" s="10">
        <v>-6485</v>
      </c>
      <c r="G1858" s="10">
        <v>-5856.97</v>
      </c>
      <c r="H1858">
        <v>3.1219999999999999</v>
      </c>
      <c r="I1858" s="11">
        <v>3.32</v>
      </c>
      <c r="K1858" s="9">
        <f t="shared" ref="K1858:K1921" si="87">F1858*I1858</f>
        <v>-21530.2</v>
      </c>
      <c r="L1858" s="12">
        <f t="shared" ref="L1858:L1921" si="88">(+I1858-H1858)*F1858</f>
        <v>-1284.0299999999997</v>
      </c>
      <c r="M1858" s="12">
        <f t="shared" ref="M1858:M1921" si="89">(+I1858-H1858)*G1858</f>
        <v>-1159.6800599999997</v>
      </c>
      <c r="N1858" t="s">
        <v>29</v>
      </c>
      <c r="O1858" t="s">
        <v>38</v>
      </c>
      <c r="P1858" t="s">
        <v>12</v>
      </c>
      <c r="Q1858" t="s">
        <v>27</v>
      </c>
      <c r="R1858" t="s">
        <v>28</v>
      </c>
      <c r="S1858">
        <v>0</v>
      </c>
      <c r="T1858">
        <v>0</v>
      </c>
    </row>
    <row r="1859" spans="1:20" x14ac:dyDescent="0.25">
      <c r="A1859">
        <v>24870</v>
      </c>
      <c r="B1859" s="1">
        <v>37035</v>
      </c>
      <c r="C1859" s="1">
        <v>38200</v>
      </c>
      <c r="D1859" t="s">
        <v>27</v>
      </c>
      <c r="E1859" t="s">
        <v>28</v>
      </c>
      <c r="F1859" s="10">
        <v>1669</v>
      </c>
      <c r="G1859" s="10">
        <v>1507.37</v>
      </c>
      <c r="H1859">
        <v>4.2088000000000001</v>
      </c>
      <c r="I1859" s="11">
        <v>3.35</v>
      </c>
      <c r="K1859" s="9">
        <f t="shared" si="87"/>
        <v>5591.1500000000005</v>
      </c>
      <c r="L1859" s="12">
        <f t="shared" si="88"/>
        <v>-1433.3371999999999</v>
      </c>
      <c r="M1859" s="12">
        <f t="shared" si="89"/>
        <v>-1294.529356</v>
      </c>
      <c r="N1859" t="s">
        <v>29</v>
      </c>
      <c r="O1859" t="s">
        <v>38</v>
      </c>
      <c r="P1859" t="s">
        <v>12</v>
      </c>
      <c r="Q1859" t="s">
        <v>27</v>
      </c>
      <c r="R1859" t="s">
        <v>28</v>
      </c>
      <c r="S1859">
        <v>1</v>
      </c>
      <c r="T1859">
        <v>0</v>
      </c>
    </row>
    <row r="1860" spans="1:20" x14ac:dyDescent="0.25">
      <c r="A1860">
        <v>25068</v>
      </c>
      <c r="B1860" s="1">
        <v>37048</v>
      </c>
      <c r="C1860" s="1">
        <v>38200</v>
      </c>
      <c r="D1860" t="s">
        <v>27</v>
      </c>
      <c r="E1860" t="s">
        <v>28</v>
      </c>
      <c r="F1860" s="10">
        <v>2326</v>
      </c>
      <c r="G1860" s="10">
        <v>2100.7399999999998</v>
      </c>
      <c r="H1860">
        <v>4.0549999999999997</v>
      </c>
      <c r="I1860" s="11">
        <v>3.35</v>
      </c>
      <c r="K1860" s="9">
        <f t="shared" si="87"/>
        <v>7792.1</v>
      </c>
      <c r="L1860" s="12">
        <f t="shared" si="88"/>
        <v>-1639.8299999999992</v>
      </c>
      <c r="M1860" s="12">
        <f t="shared" si="89"/>
        <v>-1481.0216999999991</v>
      </c>
      <c r="N1860" t="s">
        <v>29</v>
      </c>
      <c r="O1860" t="s">
        <v>38</v>
      </c>
      <c r="P1860" t="s">
        <v>12</v>
      </c>
      <c r="Q1860" t="s">
        <v>27</v>
      </c>
      <c r="R1860" t="s">
        <v>28</v>
      </c>
      <c r="S1860">
        <v>1</v>
      </c>
      <c r="T1860">
        <v>0</v>
      </c>
    </row>
    <row r="1861" spans="1:20" x14ac:dyDescent="0.25">
      <c r="A1861">
        <v>26646</v>
      </c>
      <c r="B1861" s="1">
        <v>37081</v>
      </c>
      <c r="C1861" s="1">
        <v>38200</v>
      </c>
      <c r="D1861" t="s">
        <v>27</v>
      </c>
      <c r="E1861" t="s">
        <v>28</v>
      </c>
      <c r="F1861" s="10">
        <v>2458</v>
      </c>
      <c r="G1861" s="10">
        <v>2219.96</v>
      </c>
      <c r="H1861">
        <v>3.7829999999999999</v>
      </c>
      <c r="I1861" s="11">
        <v>3.35</v>
      </c>
      <c r="K1861" s="9">
        <f t="shared" si="87"/>
        <v>8234.3000000000011</v>
      </c>
      <c r="L1861" s="12">
        <f t="shared" si="88"/>
        <v>-1064.3139999999996</v>
      </c>
      <c r="M1861" s="12">
        <f t="shared" si="89"/>
        <v>-961.24267999999961</v>
      </c>
      <c r="N1861" t="s">
        <v>29</v>
      </c>
      <c r="O1861" t="s">
        <v>38</v>
      </c>
      <c r="P1861" t="s">
        <v>12</v>
      </c>
      <c r="Q1861" t="s">
        <v>27</v>
      </c>
      <c r="R1861" t="s">
        <v>28</v>
      </c>
      <c r="S1861">
        <v>1</v>
      </c>
      <c r="T1861">
        <v>0</v>
      </c>
    </row>
    <row r="1862" spans="1:20" x14ac:dyDescent="0.25">
      <c r="A1862">
        <v>28058</v>
      </c>
      <c r="B1862" s="1">
        <v>37144</v>
      </c>
      <c r="C1862" s="1">
        <v>38200</v>
      </c>
      <c r="D1862" t="s">
        <v>27</v>
      </c>
      <c r="E1862" t="s">
        <v>28</v>
      </c>
      <c r="F1862" s="10">
        <v>2352</v>
      </c>
      <c r="G1862" s="10">
        <v>2124.23</v>
      </c>
      <c r="H1862">
        <v>3.8001</v>
      </c>
      <c r="I1862" s="11">
        <v>3.35</v>
      </c>
      <c r="K1862" s="9">
        <f t="shared" si="87"/>
        <v>7879.2</v>
      </c>
      <c r="L1862" s="12">
        <f t="shared" si="88"/>
        <v>-1058.6351999999999</v>
      </c>
      <c r="M1862" s="12">
        <f t="shared" si="89"/>
        <v>-956.11592299999984</v>
      </c>
      <c r="N1862" t="s">
        <v>29</v>
      </c>
      <c r="O1862" t="s">
        <v>38</v>
      </c>
      <c r="P1862" t="s">
        <v>12</v>
      </c>
      <c r="Q1862" t="s">
        <v>27</v>
      </c>
      <c r="R1862" t="s">
        <v>28</v>
      </c>
      <c r="S1862">
        <v>1</v>
      </c>
      <c r="T1862">
        <v>0</v>
      </c>
    </row>
    <row r="1863" spans="1:20" x14ac:dyDescent="0.25">
      <c r="A1863">
        <v>28134</v>
      </c>
      <c r="B1863" s="1">
        <v>37153</v>
      </c>
      <c r="C1863" s="1">
        <v>38200</v>
      </c>
      <c r="D1863" t="s">
        <v>27</v>
      </c>
      <c r="E1863" t="s">
        <v>28</v>
      </c>
      <c r="F1863" s="10">
        <v>3736</v>
      </c>
      <c r="G1863" s="10">
        <v>3374.2</v>
      </c>
      <c r="H1863">
        <v>3.677</v>
      </c>
      <c r="I1863" s="11">
        <v>3.35</v>
      </c>
      <c r="K1863" s="9">
        <f t="shared" si="87"/>
        <v>12515.6</v>
      </c>
      <c r="L1863" s="12">
        <f t="shared" si="88"/>
        <v>-1221.6719999999998</v>
      </c>
      <c r="M1863" s="12">
        <f t="shared" si="89"/>
        <v>-1103.3633999999997</v>
      </c>
      <c r="N1863" t="s">
        <v>29</v>
      </c>
      <c r="O1863" t="s">
        <v>38</v>
      </c>
      <c r="P1863" t="s">
        <v>12</v>
      </c>
      <c r="Q1863" t="s">
        <v>27</v>
      </c>
      <c r="R1863" t="s">
        <v>28</v>
      </c>
      <c r="S1863">
        <v>1</v>
      </c>
      <c r="T1863">
        <v>0</v>
      </c>
    </row>
    <row r="1864" spans="1:20" x14ac:dyDescent="0.25">
      <c r="A1864">
        <v>28136</v>
      </c>
      <c r="B1864" s="1">
        <v>37153</v>
      </c>
      <c r="C1864" s="1">
        <v>38200</v>
      </c>
      <c r="D1864" t="s">
        <v>27</v>
      </c>
      <c r="E1864" t="s">
        <v>28</v>
      </c>
      <c r="F1864" s="10">
        <v>3834</v>
      </c>
      <c r="G1864" s="10">
        <v>3462.7</v>
      </c>
      <c r="H1864">
        <v>3.306</v>
      </c>
      <c r="I1864" s="11">
        <v>3.35</v>
      </c>
      <c r="K1864" s="9">
        <f t="shared" si="87"/>
        <v>12843.9</v>
      </c>
      <c r="L1864" s="12">
        <f t="shared" si="88"/>
        <v>168.69600000000014</v>
      </c>
      <c r="M1864" s="12">
        <f t="shared" si="89"/>
        <v>152.35880000000012</v>
      </c>
      <c r="N1864" t="s">
        <v>29</v>
      </c>
      <c r="O1864" t="s">
        <v>38</v>
      </c>
      <c r="P1864" t="s">
        <v>12</v>
      </c>
      <c r="Q1864" t="s">
        <v>27</v>
      </c>
      <c r="R1864" t="s">
        <v>28</v>
      </c>
      <c r="S1864">
        <v>1</v>
      </c>
      <c r="T1864">
        <v>0</v>
      </c>
    </row>
    <row r="1865" spans="1:20" x14ac:dyDescent="0.25">
      <c r="A1865">
        <v>28140</v>
      </c>
      <c r="B1865" s="1">
        <v>37153</v>
      </c>
      <c r="C1865" s="1">
        <v>38200</v>
      </c>
      <c r="D1865" t="s">
        <v>27</v>
      </c>
      <c r="E1865" t="s">
        <v>28</v>
      </c>
      <c r="F1865" s="10">
        <v>4630</v>
      </c>
      <c r="G1865" s="10">
        <v>4181.62</v>
      </c>
      <c r="H1865">
        <v>3.306</v>
      </c>
      <c r="I1865" s="11">
        <v>3.35</v>
      </c>
      <c r="K1865" s="9">
        <f t="shared" si="87"/>
        <v>15510.5</v>
      </c>
      <c r="L1865" s="12">
        <f t="shared" si="88"/>
        <v>203.72000000000017</v>
      </c>
      <c r="M1865" s="12">
        <f t="shared" si="89"/>
        <v>183.99128000000016</v>
      </c>
      <c r="N1865" t="s">
        <v>29</v>
      </c>
      <c r="O1865" t="s">
        <v>38</v>
      </c>
      <c r="P1865" t="s">
        <v>12</v>
      </c>
      <c r="Q1865" t="s">
        <v>27</v>
      </c>
      <c r="R1865" t="s">
        <v>28</v>
      </c>
      <c r="S1865">
        <v>1</v>
      </c>
      <c r="T1865">
        <v>0</v>
      </c>
    </row>
    <row r="1866" spans="1:20" x14ac:dyDescent="0.25">
      <c r="A1866">
        <v>28142</v>
      </c>
      <c r="B1866" s="1">
        <v>37153</v>
      </c>
      <c r="C1866" s="1">
        <v>38200</v>
      </c>
      <c r="D1866" t="s">
        <v>27</v>
      </c>
      <c r="E1866" t="s">
        <v>28</v>
      </c>
      <c r="F1866" s="10">
        <v>1559</v>
      </c>
      <c r="G1866" s="10">
        <v>1408.02</v>
      </c>
      <c r="H1866">
        <v>3.306</v>
      </c>
      <c r="I1866" s="11">
        <v>3.35</v>
      </c>
      <c r="K1866" s="9">
        <f t="shared" si="87"/>
        <v>5222.6500000000005</v>
      </c>
      <c r="L1866" s="12">
        <f t="shared" si="88"/>
        <v>68.59600000000006</v>
      </c>
      <c r="M1866" s="12">
        <f t="shared" si="89"/>
        <v>61.952880000000057</v>
      </c>
      <c r="N1866" t="s">
        <v>29</v>
      </c>
      <c r="O1866" t="s">
        <v>38</v>
      </c>
      <c r="P1866" t="s">
        <v>12</v>
      </c>
      <c r="Q1866" t="s">
        <v>27</v>
      </c>
      <c r="R1866" t="s">
        <v>28</v>
      </c>
      <c r="S1866">
        <v>1</v>
      </c>
      <c r="T1866">
        <v>0</v>
      </c>
    </row>
    <row r="1867" spans="1:20" x14ac:dyDescent="0.25">
      <c r="A1867">
        <v>27284</v>
      </c>
      <c r="B1867" s="1">
        <v>37123</v>
      </c>
      <c r="C1867" s="1">
        <v>38231</v>
      </c>
      <c r="D1867" t="s">
        <v>42</v>
      </c>
      <c r="E1867" t="s">
        <v>28</v>
      </c>
      <c r="F1867" s="10">
        <v>20548</v>
      </c>
      <c r="G1867" s="10">
        <v>18470.07</v>
      </c>
      <c r="H1867">
        <v>-1.2500000000000001E-2</v>
      </c>
      <c r="I1867" s="11">
        <v>-5.0000000000000001E-3</v>
      </c>
      <c r="K1867" s="9">
        <f t="shared" si="87"/>
        <v>-102.74000000000001</v>
      </c>
      <c r="L1867" s="12">
        <f t="shared" si="88"/>
        <v>154.11000000000001</v>
      </c>
      <c r="M1867" s="12">
        <f t="shared" si="89"/>
        <v>138.52552500000002</v>
      </c>
      <c r="N1867" t="s">
        <v>37</v>
      </c>
      <c r="O1867" t="s">
        <v>38</v>
      </c>
      <c r="P1867" t="s">
        <v>27</v>
      </c>
      <c r="Q1867" t="s">
        <v>43</v>
      </c>
      <c r="R1867" t="s">
        <v>28</v>
      </c>
      <c r="S1867">
        <v>1</v>
      </c>
      <c r="T1867">
        <v>0</v>
      </c>
    </row>
    <row r="1868" spans="1:20" x14ac:dyDescent="0.25">
      <c r="A1868">
        <v>9941</v>
      </c>
      <c r="B1868" s="1">
        <v>36714</v>
      </c>
      <c r="C1868" s="1">
        <v>38231</v>
      </c>
      <c r="D1868" t="s">
        <v>44</v>
      </c>
      <c r="E1868" t="s">
        <v>28</v>
      </c>
      <c r="F1868" s="10">
        <v>-3840</v>
      </c>
      <c r="G1868" s="10">
        <v>-3451.68</v>
      </c>
      <c r="H1868">
        <v>-0.04</v>
      </c>
      <c r="I1868" s="11">
        <v>-0.04</v>
      </c>
      <c r="K1868" s="9">
        <f t="shared" si="87"/>
        <v>153.6</v>
      </c>
      <c r="L1868" s="12">
        <f t="shared" si="88"/>
        <v>0</v>
      </c>
      <c r="M1868" s="12">
        <f t="shared" si="89"/>
        <v>0</v>
      </c>
      <c r="N1868" t="s">
        <v>37</v>
      </c>
      <c r="O1868" t="s">
        <v>38</v>
      </c>
      <c r="P1868" t="s">
        <v>27</v>
      </c>
      <c r="Q1868" t="s">
        <v>45</v>
      </c>
      <c r="R1868" t="s">
        <v>28</v>
      </c>
      <c r="S1868">
        <v>0</v>
      </c>
      <c r="T1868">
        <v>0</v>
      </c>
    </row>
    <row r="1869" spans="1:20" x14ac:dyDescent="0.25">
      <c r="A1869">
        <v>9952</v>
      </c>
      <c r="B1869" s="1">
        <v>36714</v>
      </c>
      <c r="C1869" s="1">
        <v>38231</v>
      </c>
      <c r="D1869" t="s">
        <v>46</v>
      </c>
      <c r="E1869" t="s">
        <v>28</v>
      </c>
      <c r="F1869" s="10">
        <v>3480</v>
      </c>
      <c r="G1869" s="10">
        <v>3128.08</v>
      </c>
      <c r="H1869">
        <v>0.42</v>
      </c>
      <c r="I1869" s="11">
        <v>0.315</v>
      </c>
      <c r="K1869" s="9">
        <f t="shared" si="87"/>
        <v>1096.2</v>
      </c>
      <c r="L1869" s="12">
        <f t="shared" si="88"/>
        <v>-365.39999999999992</v>
      </c>
      <c r="M1869" s="12">
        <f t="shared" si="89"/>
        <v>-328.44839999999994</v>
      </c>
      <c r="N1869" t="s">
        <v>37</v>
      </c>
      <c r="O1869" t="s">
        <v>38</v>
      </c>
      <c r="P1869" t="s">
        <v>27</v>
      </c>
      <c r="Q1869" t="s">
        <v>47</v>
      </c>
      <c r="R1869" t="s">
        <v>28</v>
      </c>
      <c r="S1869">
        <v>1</v>
      </c>
      <c r="T1869">
        <v>0</v>
      </c>
    </row>
    <row r="1870" spans="1:20" x14ac:dyDescent="0.25">
      <c r="A1870">
        <v>27285</v>
      </c>
      <c r="B1870" s="1">
        <v>37123</v>
      </c>
      <c r="C1870" s="1">
        <v>38231</v>
      </c>
      <c r="D1870" t="s">
        <v>48</v>
      </c>
      <c r="E1870" t="s">
        <v>28</v>
      </c>
      <c r="F1870" s="10">
        <v>5360</v>
      </c>
      <c r="G1870" s="10">
        <v>4817.97</v>
      </c>
      <c r="H1870">
        <v>7.2499999999999995E-2</v>
      </c>
      <c r="I1870" s="11">
        <v>0.08</v>
      </c>
      <c r="K1870" s="9">
        <f t="shared" si="87"/>
        <v>428.8</v>
      </c>
      <c r="L1870" s="12">
        <f t="shared" si="88"/>
        <v>40.200000000000038</v>
      </c>
      <c r="M1870" s="12">
        <f t="shared" si="89"/>
        <v>36.134775000000033</v>
      </c>
      <c r="N1870" t="s">
        <v>37</v>
      </c>
      <c r="O1870" t="s">
        <v>38</v>
      </c>
      <c r="P1870" t="s">
        <v>27</v>
      </c>
      <c r="Q1870" t="s">
        <v>49</v>
      </c>
      <c r="R1870" t="s">
        <v>28</v>
      </c>
      <c r="S1870">
        <v>1</v>
      </c>
      <c r="T1870">
        <v>0</v>
      </c>
    </row>
    <row r="1871" spans="1:20" x14ac:dyDescent="0.25">
      <c r="A1871">
        <v>28304</v>
      </c>
      <c r="B1871" s="1">
        <v>37158</v>
      </c>
      <c r="C1871" s="1">
        <v>38231</v>
      </c>
      <c r="D1871" t="s">
        <v>27</v>
      </c>
      <c r="E1871" t="s">
        <v>28</v>
      </c>
      <c r="F1871" s="10">
        <v>-6926</v>
      </c>
      <c r="G1871" s="10">
        <v>-6225.6</v>
      </c>
      <c r="H1871">
        <v>3.1349999999999998</v>
      </c>
      <c r="I1871" s="11">
        <v>3.28</v>
      </c>
      <c r="K1871" s="9">
        <f t="shared" si="87"/>
        <v>-22717.279999999999</v>
      </c>
      <c r="L1871" s="12">
        <f t="shared" si="88"/>
        <v>-1004.2700000000001</v>
      </c>
      <c r="M1871" s="12">
        <f t="shared" si="89"/>
        <v>-902.71200000000022</v>
      </c>
      <c r="N1871" t="s">
        <v>29</v>
      </c>
      <c r="O1871" t="s">
        <v>38</v>
      </c>
      <c r="P1871" t="s">
        <v>12</v>
      </c>
      <c r="Q1871" t="s">
        <v>27</v>
      </c>
      <c r="R1871" t="s">
        <v>28</v>
      </c>
      <c r="S1871">
        <v>0</v>
      </c>
      <c r="T1871">
        <v>0</v>
      </c>
    </row>
    <row r="1872" spans="1:20" x14ac:dyDescent="0.25">
      <c r="A1872">
        <v>25068</v>
      </c>
      <c r="B1872" s="1">
        <v>37048</v>
      </c>
      <c r="C1872" s="1">
        <v>38231</v>
      </c>
      <c r="D1872" t="s">
        <v>27</v>
      </c>
      <c r="E1872" t="s">
        <v>28</v>
      </c>
      <c r="F1872" s="10">
        <v>1166</v>
      </c>
      <c r="G1872" s="10">
        <v>1048.0899999999999</v>
      </c>
      <c r="H1872">
        <v>4.0549999999999997</v>
      </c>
      <c r="I1872" s="11">
        <v>3.31</v>
      </c>
      <c r="K1872" s="9">
        <f t="shared" si="87"/>
        <v>3859.46</v>
      </c>
      <c r="L1872" s="12">
        <f t="shared" si="88"/>
        <v>-868.66999999999962</v>
      </c>
      <c r="M1872" s="12">
        <f t="shared" si="89"/>
        <v>-780.82704999999953</v>
      </c>
      <c r="N1872" t="s">
        <v>29</v>
      </c>
      <c r="O1872" t="s">
        <v>38</v>
      </c>
      <c r="P1872" t="s">
        <v>12</v>
      </c>
      <c r="Q1872" t="s">
        <v>27</v>
      </c>
      <c r="R1872" t="s">
        <v>28</v>
      </c>
      <c r="S1872">
        <v>1</v>
      </c>
      <c r="T1872">
        <v>0</v>
      </c>
    </row>
    <row r="1873" spans="1:20" x14ac:dyDescent="0.25">
      <c r="A1873">
        <v>26646</v>
      </c>
      <c r="B1873" s="1">
        <v>37081</v>
      </c>
      <c r="C1873" s="1">
        <v>38231</v>
      </c>
      <c r="D1873" t="s">
        <v>27</v>
      </c>
      <c r="E1873" t="s">
        <v>28</v>
      </c>
      <c r="F1873" s="10">
        <v>1526</v>
      </c>
      <c r="G1873" s="10">
        <v>1371.68</v>
      </c>
      <c r="H1873">
        <v>3.798</v>
      </c>
      <c r="I1873" s="11">
        <v>3.31</v>
      </c>
      <c r="K1873" s="9">
        <f t="shared" si="87"/>
        <v>5051.0600000000004</v>
      </c>
      <c r="L1873" s="12">
        <f t="shared" si="88"/>
        <v>-744.68799999999999</v>
      </c>
      <c r="M1873" s="12">
        <f t="shared" si="89"/>
        <v>-669.37984000000006</v>
      </c>
      <c r="N1873" t="s">
        <v>29</v>
      </c>
      <c r="O1873" t="s">
        <v>38</v>
      </c>
      <c r="P1873" t="s">
        <v>12</v>
      </c>
      <c r="Q1873" t="s">
        <v>27</v>
      </c>
      <c r="R1873" t="s">
        <v>28</v>
      </c>
      <c r="S1873">
        <v>1</v>
      </c>
      <c r="T1873">
        <v>0</v>
      </c>
    </row>
    <row r="1874" spans="1:20" x14ac:dyDescent="0.25">
      <c r="A1874">
        <v>28058</v>
      </c>
      <c r="B1874" s="1">
        <v>37144</v>
      </c>
      <c r="C1874" s="1">
        <v>38231</v>
      </c>
      <c r="D1874" t="s">
        <v>27</v>
      </c>
      <c r="E1874" t="s">
        <v>28</v>
      </c>
      <c r="F1874" s="10">
        <v>1661</v>
      </c>
      <c r="G1874" s="10">
        <v>1493.03</v>
      </c>
      <c r="H1874">
        <v>3.8071000000000002</v>
      </c>
      <c r="I1874" s="11">
        <v>3.31</v>
      </c>
      <c r="K1874" s="9">
        <f t="shared" si="87"/>
        <v>5497.91</v>
      </c>
      <c r="L1874" s="12">
        <f t="shared" si="88"/>
        <v>-825.68310000000019</v>
      </c>
      <c r="M1874" s="12">
        <f t="shared" si="89"/>
        <v>-742.18521300000009</v>
      </c>
      <c r="N1874" t="s">
        <v>29</v>
      </c>
      <c r="O1874" t="s">
        <v>38</v>
      </c>
      <c r="P1874" t="s">
        <v>12</v>
      </c>
      <c r="Q1874" t="s">
        <v>27</v>
      </c>
      <c r="R1874" t="s">
        <v>28</v>
      </c>
      <c r="S1874">
        <v>1</v>
      </c>
      <c r="T1874">
        <v>0</v>
      </c>
    </row>
    <row r="1875" spans="1:20" x14ac:dyDescent="0.25">
      <c r="A1875">
        <v>28134</v>
      </c>
      <c r="B1875" s="1">
        <v>37153</v>
      </c>
      <c r="C1875" s="1">
        <v>38231</v>
      </c>
      <c r="D1875" t="s">
        <v>27</v>
      </c>
      <c r="E1875" t="s">
        <v>28</v>
      </c>
      <c r="F1875" s="10">
        <v>4931</v>
      </c>
      <c r="G1875" s="10">
        <v>4432.3500000000004</v>
      </c>
      <c r="H1875">
        <v>3.6680000000000001</v>
      </c>
      <c r="I1875" s="11">
        <v>3.31</v>
      </c>
      <c r="K1875" s="9">
        <f t="shared" si="87"/>
        <v>16321.61</v>
      </c>
      <c r="L1875" s="12">
        <f t="shared" si="88"/>
        <v>-1765.2980000000005</v>
      </c>
      <c r="M1875" s="12">
        <f t="shared" si="89"/>
        <v>-1586.7813000000006</v>
      </c>
      <c r="N1875" t="s">
        <v>29</v>
      </c>
      <c r="O1875" t="s">
        <v>38</v>
      </c>
      <c r="P1875" t="s">
        <v>12</v>
      </c>
      <c r="Q1875" t="s">
        <v>27</v>
      </c>
      <c r="R1875" t="s">
        <v>28</v>
      </c>
      <c r="S1875">
        <v>1</v>
      </c>
      <c r="T1875">
        <v>0</v>
      </c>
    </row>
    <row r="1876" spans="1:20" x14ac:dyDescent="0.25">
      <c r="A1876">
        <v>28136</v>
      </c>
      <c r="B1876" s="1">
        <v>37153</v>
      </c>
      <c r="C1876" s="1">
        <v>38231</v>
      </c>
      <c r="D1876" t="s">
        <v>27</v>
      </c>
      <c r="E1876" t="s">
        <v>28</v>
      </c>
      <c r="F1876" s="10">
        <v>7140</v>
      </c>
      <c r="G1876" s="10">
        <v>6417.96</v>
      </c>
      <c r="H1876">
        <v>3.319</v>
      </c>
      <c r="I1876" s="11">
        <v>3.31</v>
      </c>
      <c r="K1876" s="9">
        <f t="shared" si="87"/>
        <v>23633.4</v>
      </c>
      <c r="L1876" s="12">
        <f t="shared" si="88"/>
        <v>-64.259999999999266</v>
      </c>
      <c r="M1876" s="12">
        <f t="shared" si="89"/>
        <v>-57.761639999999339</v>
      </c>
      <c r="N1876" t="s">
        <v>29</v>
      </c>
      <c r="O1876" t="s">
        <v>38</v>
      </c>
      <c r="P1876" t="s">
        <v>12</v>
      </c>
      <c r="Q1876" t="s">
        <v>27</v>
      </c>
      <c r="R1876" t="s">
        <v>28</v>
      </c>
      <c r="S1876">
        <v>1</v>
      </c>
      <c r="T1876">
        <v>0</v>
      </c>
    </row>
    <row r="1877" spans="1:20" x14ac:dyDescent="0.25">
      <c r="A1877">
        <v>28140</v>
      </c>
      <c r="B1877" s="1">
        <v>37153</v>
      </c>
      <c r="C1877" s="1">
        <v>38231</v>
      </c>
      <c r="D1877" t="s">
        <v>27</v>
      </c>
      <c r="E1877" t="s">
        <v>28</v>
      </c>
      <c r="F1877" s="10">
        <v>3479</v>
      </c>
      <c r="G1877" s="10">
        <v>3127.18</v>
      </c>
      <c r="H1877">
        <v>3.319</v>
      </c>
      <c r="I1877" s="11">
        <v>3.31</v>
      </c>
      <c r="K1877" s="9">
        <f t="shared" si="87"/>
        <v>11515.49</v>
      </c>
      <c r="L1877" s="12">
        <f t="shared" si="88"/>
        <v>-31.310999999999641</v>
      </c>
      <c r="M1877" s="12">
        <f t="shared" si="89"/>
        <v>-28.144619999999676</v>
      </c>
      <c r="N1877" t="s">
        <v>29</v>
      </c>
      <c r="O1877" t="s">
        <v>38</v>
      </c>
      <c r="P1877" t="s">
        <v>12</v>
      </c>
      <c r="Q1877" t="s">
        <v>27</v>
      </c>
      <c r="R1877" t="s">
        <v>28</v>
      </c>
      <c r="S1877">
        <v>1</v>
      </c>
      <c r="T1877">
        <v>0</v>
      </c>
    </row>
    <row r="1878" spans="1:20" x14ac:dyDescent="0.25">
      <c r="A1878">
        <v>28142</v>
      </c>
      <c r="B1878" s="1">
        <v>37153</v>
      </c>
      <c r="C1878" s="1">
        <v>38231</v>
      </c>
      <c r="D1878" t="s">
        <v>27</v>
      </c>
      <c r="E1878" t="s">
        <v>28</v>
      </c>
      <c r="F1878" s="10">
        <v>1675</v>
      </c>
      <c r="G1878" s="10">
        <v>1505.61</v>
      </c>
      <c r="H1878">
        <v>3.319</v>
      </c>
      <c r="I1878" s="11">
        <v>3.31</v>
      </c>
      <c r="K1878" s="9">
        <f t="shared" si="87"/>
        <v>5544.25</v>
      </c>
      <c r="L1878" s="12">
        <f t="shared" si="88"/>
        <v>-15.074999999999827</v>
      </c>
      <c r="M1878" s="12">
        <f t="shared" si="89"/>
        <v>-13.550489999999844</v>
      </c>
      <c r="N1878" t="s">
        <v>29</v>
      </c>
      <c r="O1878" t="s">
        <v>38</v>
      </c>
      <c r="P1878" t="s">
        <v>12</v>
      </c>
      <c r="Q1878" t="s">
        <v>27</v>
      </c>
      <c r="R1878" t="s">
        <v>28</v>
      </c>
      <c r="S1878">
        <v>1</v>
      </c>
      <c r="T1878">
        <v>0</v>
      </c>
    </row>
    <row r="1879" spans="1:20" x14ac:dyDescent="0.25">
      <c r="A1879">
        <v>27284</v>
      </c>
      <c r="B1879" s="1">
        <v>37123</v>
      </c>
      <c r="C1879" s="1">
        <v>38261</v>
      </c>
      <c r="D1879" t="s">
        <v>42</v>
      </c>
      <c r="E1879" t="s">
        <v>28</v>
      </c>
      <c r="F1879" s="10">
        <v>18266</v>
      </c>
      <c r="G1879" s="10">
        <v>16343.26</v>
      </c>
      <c r="H1879">
        <v>-1.2500000000000001E-2</v>
      </c>
      <c r="I1879" s="11">
        <v>-5.0000000000000001E-3</v>
      </c>
      <c r="K1879" s="9">
        <f t="shared" si="87"/>
        <v>-91.33</v>
      </c>
      <c r="L1879" s="12">
        <f t="shared" si="88"/>
        <v>136.995</v>
      </c>
      <c r="M1879" s="12">
        <f t="shared" si="89"/>
        <v>122.57445000000001</v>
      </c>
      <c r="N1879" t="s">
        <v>37</v>
      </c>
      <c r="O1879" t="s">
        <v>38</v>
      </c>
      <c r="P1879" t="s">
        <v>27</v>
      </c>
      <c r="Q1879" t="s">
        <v>43</v>
      </c>
      <c r="R1879" t="s">
        <v>28</v>
      </c>
      <c r="S1879">
        <v>1</v>
      </c>
      <c r="T1879">
        <v>0</v>
      </c>
    </row>
    <row r="1880" spans="1:20" x14ac:dyDescent="0.25">
      <c r="A1880">
        <v>9941</v>
      </c>
      <c r="B1880" s="1">
        <v>36714</v>
      </c>
      <c r="C1880" s="1">
        <v>38261</v>
      </c>
      <c r="D1880" t="s">
        <v>44</v>
      </c>
      <c r="E1880" t="s">
        <v>28</v>
      </c>
      <c r="F1880" s="10">
        <v>-3968</v>
      </c>
      <c r="G1880" s="10">
        <v>-3550.32</v>
      </c>
      <c r="H1880">
        <v>-0.04</v>
      </c>
      <c r="I1880" s="11">
        <v>-0.04</v>
      </c>
      <c r="K1880" s="9">
        <f t="shared" si="87"/>
        <v>158.72</v>
      </c>
      <c r="L1880" s="12">
        <f t="shared" si="88"/>
        <v>0</v>
      </c>
      <c r="M1880" s="12">
        <f t="shared" si="89"/>
        <v>0</v>
      </c>
      <c r="N1880" t="s">
        <v>37</v>
      </c>
      <c r="O1880" t="s">
        <v>38</v>
      </c>
      <c r="P1880" t="s">
        <v>27</v>
      </c>
      <c r="Q1880" t="s">
        <v>45</v>
      </c>
      <c r="R1880" t="s">
        <v>28</v>
      </c>
      <c r="S1880">
        <v>0</v>
      </c>
      <c r="T1880">
        <v>0</v>
      </c>
    </row>
    <row r="1881" spans="1:20" x14ac:dyDescent="0.25">
      <c r="A1881">
        <v>9952</v>
      </c>
      <c r="B1881" s="1">
        <v>36714</v>
      </c>
      <c r="C1881" s="1">
        <v>38261</v>
      </c>
      <c r="D1881" t="s">
        <v>46</v>
      </c>
      <c r="E1881" t="s">
        <v>28</v>
      </c>
      <c r="F1881" s="10">
        <v>3596</v>
      </c>
      <c r="G1881" s="10">
        <v>3217.47</v>
      </c>
      <c r="H1881">
        <v>0.42</v>
      </c>
      <c r="I1881" s="11">
        <v>0.36</v>
      </c>
      <c r="K1881" s="9">
        <f t="shared" si="87"/>
        <v>1294.56</v>
      </c>
      <c r="L1881" s="12">
        <f t="shared" si="88"/>
        <v>-215.76</v>
      </c>
      <c r="M1881" s="12">
        <f t="shared" si="89"/>
        <v>-193.04819999999998</v>
      </c>
      <c r="N1881" t="s">
        <v>37</v>
      </c>
      <c r="O1881" t="s">
        <v>38</v>
      </c>
      <c r="P1881" t="s">
        <v>27</v>
      </c>
      <c r="Q1881" t="s">
        <v>47</v>
      </c>
      <c r="R1881" t="s">
        <v>28</v>
      </c>
      <c r="S1881">
        <v>1</v>
      </c>
      <c r="T1881">
        <v>0</v>
      </c>
    </row>
    <row r="1882" spans="1:20" x14ac:dyDescent="0.25">
      <c r="A1882">
        <v>27285</v>
      </c>
      <c r="B1882" s="1">
        <v>37123</v>
      </c>
      <c r="C1882" s="1">
        <v>38261</v>
      </c>
      <c r="D1882" t="s">
        <v>48</v>
      </c>
      <c r="E1882" t="s">
        <v>28</v>
      </c>
      <c r="F1882" s="10">
        <v>4765</v>
      </c>
      <c r="G1882" s="10">
        <v>4263.42</v>
      </c>
      <c r="H1882">
        <v>7.2499999999999995E-2</v>
      </c>
      <c r="I1882" s="11">
        <v>0.08</v>
      </c>
      <c r="K1882" s="9">
        <f t="shared" si="87"/>
        <v>381.2</v>
      </c>
      <c r="L1882" s="12">
        <f t="shared" si="88"/>
        <v>35.737500000000033</v>
      </c>
      <c r="M1882" s="12">
        <f t="shared" si="89"/>
        <v>31.97565000000003</v>
      </c>
      <c r="N1882" t="s">
        <v>37</v>
      </c>
      <c r="O1882" t="s">
        <v>38</v>
      </c>
      <c r="P1882" t="s">
        <v>27</v>
      </c>
      <c r="Q1882" t="s">
        <v>49</v>
      </c>
      <c r="R1882" t="s">
        <v>28</v>
      </c>
      <c r="S1882">
        <v>1</v>
      </c>
      <c r="T1882">
        <v>0</v>
      </c>
    </row>
    <row r="1883" spans="1:20" x14ac:dyDescent="0.25">
      <c r="A1883">
        <v>28304</v>
      </c>
      <c r="B1883" s="1">
        <v>37158</v>
      </c>
      <c r="C1883" s="1">
        <v>38261</v>
      </c>
      <c r="D1883" t="s">
        <v>27</v>
      </c>
      <c r="E1883" t="s">
        <v>28</v>
      </c>
      <c r="F1883" s="10">
        <v>-14099</v>
      </c>
      <c r="G1883" s="10">
        <v>-12614.89</v>
      </c>
      <c r="H1883">
        <v>3.137</v>
      </c>
      <c r="I1883" s="11">
        <v>3.33</v>
      </c>
      <c r="K1883" s="9">
        <f t="shared" si="87"/>
        <v>-46949.67</v>
      </c>
      <c r="L1883" s="12">
        <f t="shared" si="88"/>
        <v>-2721.1070000000009</v>
      </c>
      <c r="M1883" s="12">
        <f t="shared" si="89"/>
        <v>-2434.6737700000008</v>
      </c>
      <c r="N1883" t="s">
        <v>29</v>
      </c>
      <c r="O1883" t="s">
        <v>38</v>
      </c>
      <c r="P1883" t="s">
        <v>12</v>
      </c>
      <c r="Q1883" t="s">
        <v>27</v>
      </c>
      <c r="R1883" t="s">
        <v>28</v>
      </c>
      <c r="S1883">
        <v>0</v>
      </c>
      <c r="T1883">
        <v>0</v>
      </c>
    </row>
    <row r="1884" spans="1:20" x14ac:dyDescent="0.25">
      <c r="A1884">
        <v>28058</v>
      </c>
      <c r="B1884" s="1">
        <v>37144</v>
      </c>
      <c r="C1884" s="1">
        <v>38261</v>
      </c>
      <c r="D1884" t="s">
        <v>27</v>
      </c>
      <c r="E1884" t="s">
        <v>28</v>
      </c>
      <c r="F1884" s="10">
        <v>2640</v>
      </c>
      <c r="G1884" s="10">
        <v>2362.1</v>
      </c>
      <c r="H1884">
        <v>3.8220999999999998</v>
      </c>
      <c r="I1884" s="11">
        <v>3.36</v>
      </c>
      <c r="K1884" s="9">
        <f t="shared" si="87"/>
        <v>8870.4</v>
      </c>
      <c r="L1884" s="12">
        <f t="shared" si="88"/>
        <v>-1219.944</v>
      </c>
      <c r="M1884" s="12">
        <f t="shared" si="89"/>
        <v>-1091.5264099999999</v>
      </c>
      <c r="N1884" t="s">
        <v>29</v>
      </c>
      <c r="O1884" t="s">
        <v>38</v>
      </c>
      <c r="P1884" t="s">
        <v>12</v>
      </c>
      <c r="Q1884" t="s">
        <v>27</v>
      </c>
      <c r="R1884" t="s">
        <v>28</v>
      </c>
      <c r="S1884">
        <v>1</v>
      </c>
      <c r="T1884">
        <v>0</v>
      </c>
    </row>
    <row r="1885" spans="1:20" x14ac:dyDescent="0.25">
      <c r="A1885">
        <v>28134</v>
      </c>
      <c r="B1885" s="1">
        <v>37153</v>
      </c>
      <c r="C1885" s="1">
        <v>38261</v>
      </c>
      <c r="D1885" t="s">
        <v>27</v>
      </c>
      <c r="E1885" t="s">
        <v>28</v>
      </c>
      <c r="F1885" s="10">
        <v>6134</v>
      </c>
      <c r="G1885" s="10">
        <v>5488.31</v>
      </c>
      <c r="H1885">
        <v>3.681</v>
      </c>
      <c r="I1885" s="11">
        <v>3.36</v>
      </c>
      <c r="K1885" s="9">
        <f t="shared" si="87"/>
        <v>20610.239999999998</v>
      </c>
      <c r="L1885" s="12">
        <f t="shared" si="88"/>
        <v>-1969.014000000001</v>
      </c>
      <c r="M1885" s="12">
        <f t="shared" si="89"/>
        <v>-1761.7475100000011</v>
      </c>
      <c r="N1885" t="s">
        <v>29</v>
      </c>
      <c r="O1885" t="s">
        <v>38</v>
      </c>
      <c r="P1885" t="s">
        <v>12</v>
      </c>
      <c r="Q1885" t="s">
        <v>27</v>
      </c>
      <c r="R1885" t="s">
        <v>28</v>
      </c>
      <c r="S1885">
        <v>1</v>
      </c>
      <c r="T1885">
        <v>0</v>
      </c>
    </row>
    <row r="1886" spans="1:20" x14ac:dyDescent="0.25">
      <c r="A1886">
        <v>28136</v>
      </c>
      <c r="B1886" s="1">
        <v>37153</v>
      </c>
      <c r="C1886" s="1">
        <v>38261</v>
      </c>
      <c r="D1886" t="s">
        <v>27</v>
      </c>
      <c r="E1886" t="s">
        <v>28</v>
      </c>
      <c r="F1886" s="10">
        <v>11181</v>
      </c>
      <c r="G1886" s="10">
        <v>10004.049999999999</v>
      </c>
      <c r="H1886">
        <v>3.331</v>
      </c>
      <c r="I1886" s="11">
        <v>3.36</v>
      </c>
      <c r="K1886" s="9">
        <f t="shared" si="87"/>
        <v>37568.159999999996</v>
      </c>
      <c r="L1886" s="12">
        <f t="shared" si="88"/>
        <v>324.24899999999906</v>
      </c>
      <c r="M1886" s="12">
        <f t="shared" si="89"/>
        <v>290.11744999999911</v>
      </c>
      <c r="N1886" t="s">
        <v>29</v>
      </c>
      <c r="O1886" t="s">
        <v>38</v>
      </c>
      <c r="P1886" t="s">
        <v>12</v>
      </c>
      <c r="Q1886" t="s">
        <v>27</v>
      </c>
      <c r="R1886" t="s">
        <v>28</v>
      </c>
      <c r="S1886">
        <v>1</v>
      </c>
      <c r="T1886">
        <v>0</v>
      </c>
    </row>
    <row r="1887" spans="1:20" x14ac:dyDescent="0.25">
      <c r="A1887">
        <v>28140</v>
      </c>
      <c r="B1887" s="1">
        <v>37153</v>
      </c>
      <c r="C1887" s="1">
        <v>38261</v>
      </c>
      <c r="D1887" t="s">
        <v>27</v>
      </c>
      <c r="E1887" t="s">
        <v>28</v>
      </c>
      <c r="F1887" s="10">
        <v>8521</v>
      </c>
      <c r="G1887" s="10">
        <v>7624.05</v>
      </c>
      <c r="H1887">
        <v>3.331</v>
      </c>
      <c r="I1887" s="11">
        <v>3.36</v>
      </c>
      <c r="K1887" s="9">
        <f t="shared" si="87"/>
        <v>28630.559999999998</v>
      </c>
      <c r="L1887" s="12">
        <f t="shared" si="88"/>
        <v>247.10899999999927</v>
      </c>
      <c r="M1887" s="12">
        <f t="shared" si="89"/>
        <v>221.09744999999936</v>
      </c>
      <c r="N1887" t="s">
        <v>29</v>
      </c>
      <c r="O1887" t="s">
        <v>38</v>
      </c>
      <c r="P1887" t="s">
        <v>12</v>
      </c>
      <c r="Q1887" t="s">
        <v>27</v>
      </c>
      <c r="R1887" t="s">
        <v>28</v>
      </c>
      <c r="S1887">
        <v>1</v>
      </c>
      <c r="T1887">
        <v>0</v>
      </c>
    </row>
    <row r="1888" spans="1:20" x14ac:dyDescent="0.25">
      <c r="A1888">
        <v>28142</v>
      </c>
      <c r="B1888" s="1">
        <v>37153</v>
      </c>
      <c r="C1888" s="1">
        <v>38261</v>
      </c>
      <c r="D1888" t="s">
        <v>27</v>
      </c>
      <c r="E1888" t="s">
        <v>28</v>
      </c>
      <c r="F1888" s="10">
        <v>2411</v>
      </c>
      <c r="G1888" s="10">
        <v>2157.21</v>
      </c>
      <c r="H1888">
        <v>3.331</v>
      </c>
      <c r="I1888" s="11">
        <v>3.36</v>
      </c>
      <c r="K1888" s="9">
        <f t="shared" si="87"/>
        <v>8100.96</v>
      </c>
      <c r="L1888" s="12">
        <f t="shared" si="88"/>
        <v>69.918999999999798</v>
      </c>
      <c r="M1888" s="12">
        <f t="shared" si="89"/>
        <v>62.55908999999982</v>
      </c>
      <c r="N1888" t="s">
        <v>29</v>
      </c>
      <c r="O1888" t="s">
        <v>38</v>
      </c>
      <c r="P1888" t="s">
        <v>12</v>
      </c>
      <c r="Q1888" t="s">
        <v>27</v>
      </c>
      <c r="R1888" t="s">
        <v>28</v>
      </c>
      <c r="S1888">
        <v>1</v>
      </c>
      <c r="T1888">
        <v>0</v>
      </c>
    </row>
    <row r="1889" spans="1:20" x14ac:dyDescent="0.25">
      <c r="A1889">
        <v>27284</v>
      </c>
      <c r="B1889" s="1">
        <v>37123</v>
      </c>
      <c r="C1889" s="1">
        <v>38292</v>
      </c>
      <c r="D1889" t="s">
        <v>42</v>
      </c>
      <c r="E1889" t="s">
        <v>28</v>
      </c>
      <c r="F1889" s="10">
        <v>3238</v>
      </c>
      <c r="G1889" s="10">
        <v>2883.34</v>
      </c>
      <c r="H1889">
        <v>-1.2500000000000001E-2</v>
      </c>
      <c r="I1889" s="11">
        <v>0</v>
      </c>
      <c r="K1889" s="9">
        <f t="shared" si="87"/>
        <v>0</v>
      </c>
      <c r="L1889" s="12">
        <f t="shared" si="88"/>
        <v>40.475000000000001</v>
      </c>
      <c r="M1889" s="12">
        <f t="shared" si="89"/>
        <v>36.04175</v>
      </c>
      <c r="N1889" t="s">
        <v>37</v>
      </c>
      <c r="O1889" t="s">
        <v>38</v>
      </c>
      <c r="P1889" t="s">
        <v>27</v>
      </c>
      <c r="Q1889" t="s">
        <v>43</v>
      </c>
      <c r="R1889" t="s">
        <v>28</v>
      </c>
      <c r="S1889">
        <v>1</v>
      </c>
      <c r="T1889">
        <v>0</v>
      </c>
    </row>
    <row r="1890" spans="1:20" x14ac:dyDescent="0.25">
      <c r="A1890">
        <v>9941</v>
      </c>
      <c r="B1890" s="1">
        <v>36714</v>
      </c>
      <c r="C1890" s="1">
        <v>38292</v>
      </c>
      <c r="D1890" t="s">
        <v>44</v>
      </c>
      <c r="E1890" t="s">
        <v>28</v>
      </c>
      <c r="F1890" s="10">
        <v>-3840</v>
      </c>
      <c r="G1890" s="10">
        <v>-3419.4</v>
      </c>
      <c r="H1890">
        <v>-4.4999999999999998E-2</v>
      </c>
      <c r="I1890" s="11">
        <v>-0.04</v>
      </c>
      <c r="K1890" s="9">
        <f t="shared" si="87"/>
        <v>153.6</v>
      </c>
      <c r="L1890" s="12">
        <f t="shared" si="88"/>
        <v>-19.199999999999989</v>
      </c>
      <c r="M1890" s="12">
        <f t="shared" si="89"/>
        <v>-17.096999999999991</v>
      </c>
      <c r="N1890" t="s">
        <v>37</v>
      </c>
      <c r="O1890" t="s">
        <v>38</v>
      </c>
      <c r="P1890" t="s">
        <v>27</v>
      </c>
      <c r="Q1890" t="s">
        <v>45</v>
      </c>
      <c r="R1890" t="s">
        <v>28</v>
      </c>
      <c r="S1890">
        <v>0</v>
      </c>
      <c r="T1890">
        <v>0</v>
      </c>
    </row>
    <row r="1891" spans="1:20" x14ac:dyDescent="0.25">
      <c r="A1891">
        <v>9952</v>
      </c>
      <c r="B1891" s="1">
        <v>36714</v>
      </c>
      <c r="C1891" s="1">
        <v>38292</v>
      </c>
      <c r="D1891" t="s">
        <v>46</v>
      </c>
      <c r="E1891" t="s">
        <v>28</v>
      </c>
      <c r="F1891" s="10">
        <v>3480</v>
      </c>
      <c r="G1891" s="10">
        <v>3098.83</v>
      </c>
      <c r="H1891">
        <v>0.87</v>
      </c>
      <c r="I1891" s="11">
        <v>0.5</v>
      </c>
      <c r="K1891" s="9">
        <f t="shared" si="87"/>
        <v>1740</v>
      </c>
      <c r="L1891" s="12">
        <f t="shared" si="88"/>
        <v>-1287.5999999999999</v>
      </c>
      <c r="M1891" s="12">
        <f t="shared" si="89"/>
        <v>-1146.5671</v>
      </c>
      <c r="N1891" t="s">
        <v>37</v>
      </c>
      <c r="O1891" t="s">
        <v>38</v>
      </c>
      <c r="P1891" t="s">
        <v>27</v>
      </c>
      <c r="Q1891" t="s">
        <v>47</v>
      </c>
      <c r="R1891" t="s">
        <v>28</v>
      </c>
      <c r="S1891">
        <v>1</v>
      </c>
      <c r="T1891">
        <v>0</v>
      </c>
    </row>
    <row r="1892" spans="1:20" x14ac:dyDescent="0.25">
      <c r="A1892">
        <v>27285</v>
      </c>
      <c r="B1892" s="1">
        <v>37123</v>
      </c>
      <c r="C1892" s="1">
        <v>38292</v>
      </c>
      <c r="D1892" t="s">
        <v>48</v>
      </c>
      <c r="E1892" t="s">
        <v>28</v>
      </c>
      <c r="F1892" s="10">
        <v>845</v>
      </c>
      <c r="G1892" s="10">
        <v>752.45</v>
      </c>
      <c r="H1892">
        <v>7.2499999999999995E-2</v>
      </c>
      <c r="I1892" s="11">
        <v>8.5000000000000006E-2</v>
      </c>
      <c r="K1892" s="9">
        <f t="shared" si="87"/>
        <v>71.825000000000003</v>
      </c>
      <c r="L1892" s="12">
        <f t="shared" si="88"/>
        <v>10.562500000000009</v>
      </c>
      <c r="M1892" s="12">
        <f t="shared" si="89"/>
        <v>9.4056250000000095</v>
      </c>
      <c r="N1892" t="s">
        <v>37</v>
      </c>
      <c r="O1892" t="s">
        <v>38</v>
      </c>
      <c r="P1892" t="s">
        <v>27</v>
      </c>
      <c r="Q1892" t="s">
        <v>49</v>
      </c>
      <c r="R1892" t="s">
        <v>28</v>
      </c>
      <c r="S1892">
        <v>1</v>
      </c>
      <c r="T1892">
        <v>0</v>
      </c>
    </row>
    <row r="1893" spans="1:20" x14ac:dyDescent="0.25">
      <c r="A1893">
        <v>28304</v>
      </c>
      <c r="B1893" s="1">
        <v>37158</v>
      </c>
      <c r="C1893" s="1">
        <v>38292</v>
      </c>
      <c r="D1893" t="s">
        <v>27</v>
      </c>
      <c r="E1893" t="s">
        <v>28</v>
      </c>
      <c r="F1893" s="10">
        <v>-26906</v>
      </c>
      <c r="G1893" s="10">
        <v>-23958.97</v>
      </c>
      <c r="H1893">
        <v>3.3069999999999999</v>
      </c>
      <c r="I1893" s="11">
        <v>3.46</v>
      </c>
      <c r="K1893" s="9">
        <f t="shared" si="87"/>
        <v>-93094.76</v>
      </c>
      <c r="L1893" s="12">
        <f t="shared" si="88"/>
        <v>-4116.6180000000004</v>
      </c>
      <c r="M1893" s="12">
        <f t="shared" si="89"/>
        <v>-3665.7224100000008</v>
      </c>
      <c r="N1893" t="s">
        <v>29</v>
      </c>
      <c r="O1893" t="s">
        <v>38</v>
      </c>
      <c r="P1893" t="s">
        <v>12</v>
      </c>
      <c r="Q1893" t="s">
        <v>27</v>
      </c>
      <c r="R1893" t="s">
        <v>28</v>
      </c>
      <c r="S1893">
        <v>0</v>
      </c>
      <c r="T1893">
        <v>0</v>
      </c>
    </row>
    <row r="1894" spans="1:20" x14ac:dyDescent="0.25">
      <c r="A1894">
        <v>28136</v>
      </c>
      <c r="B1894" s="1">
        <v>37153</v>
      </c>
      <c r="C1894" s="1">
        <v>38292</v>
      </c>
      <c r="D1894" t="s">
        <v>27</v>
      </c>
      <c r="E1894" t="s">
        <v>28</v>
      </c>
      <c r="F1894" s="10">
        <v>5479</v>
      </c>
      <c r="G1894" s="10">
        <v>4878.88</v>
      </c>
      <c r="H1894">
        <v>3.476</v>
      </c>
      <c r="I1894" s="11">
        <v>3.49</v>
      </c>
      <c r="K1894" s="9">
        <f t="shared" si="87"/>
        <v>19121.710000000003</v>
      </c>
      <c r="L1894" s="12">
        <f t="shared" si="88"/>
        <v>76.706000000001282</v>
      </c>
      <c r="M1894" s="12">
        <f t="shared" si="89"/>
        <v>68.304320000001141</v>
      </c>
      <c r="N1894" t="s">
        <v>29</v>
      </c>
      <c r="O1894" t="s">
        <v>38</v>
      </c>
      <c r="P1894" t="s">
        <v>12</v>
      </c>
      <c r="Q1894" t="s">
        <v>27</v>
      </c>
      <c r="R1894" t="s">
        <v>28</v>
      </c>
      <c r="S1894">
        <v>1</v>
      </c>
      <c r="T1894">
        <v>0</v>
      </c>
    </row>
    <row r="1895" spans="1:20" x14ac:dyDescent="0.25">
      <c r="A1895">
        <v>28140</v>
      </c>
      <c r="B1895" s="1">
        <v>37153</v>
      </c>
      <c r="C1895" s="1">
        <v>38292</v>
      </c>
      <c r="D1895" t="s">
        <v>27</v>
      </c>
      <c r="E1895" t="s">
        <v>28</v>
      </c>
      <c r="F1895" s="10">
        <v>28208</v>
      </c>
      <c r="G1895" s="10">
        <v>25118.36</v>
      </c>
      <c r="H1895">
        <v>3.476</v>
      </c>
      <c r="I1895" s="11">
        <v>3.49</v>
      </c>
      <c r="K1895" s="9">
        <f t="shared" si="87"/>
        <v>98445.920000000013</v>
      </c>
      <c r="L1895" s="12">
        <f t="shared" si="88"/>
        <v>394.91200000000663</v>
      </c>
      <c r="M1895" s="12">
        <f t="shared" si="89"/>
        <v>351.65704000000591</v>
      </c>
      <c r="N1895" t="s">
        <v>29</v>
      </c>
      <c r="O1895" t="s">
        <v>38</v>
      </c>
      <c r="P1895" t="s">
        <v>12</v>
      </c>
      <c r="Q1895" t="s">
        <v>27</v>
      </c>
      <c r="R1895" t="s">
        <v>28</v>
      </c>
      <c r="S1895">
        <v>1</v>
      </c>
      <c r="T1895">
        <v>0</v>
      </c>
    </row>
    <row r="1896" spans="1:20" x14ac:dyDescent="0.25">
      <c r="A1896">
        <v>28142</v>
      </c>
      <c r="B1896" s="1">
        <v>37153</v>
      </c>
      <c r="C1896" s="1">
        <v>38292</v>
      </c>
      <c r="D1896" t="s">
        <v>27</v>
      </c>
      <c r="E1896" t="s">
        <v>28</v>
      </c>
      <c r="F1896" s="10">
        <v>2510</v>
      </c>
      <c r="G1896" s="10">
        <v>2235.08</v>
      </c>
      <c r="H1896">
        <v>3.476</v>
      </c>
      <c r="I1896" s="11">
        <v>3.49</v>
      </c>
      <c r="K1896" s="9">
        <f t="shared" si="87"/>
        <v>8759.9</v>
      </c>
      <c r="L1896" s="12">
        <f t="shared" si="88"/>
        <v>35.14000000000059</v>
      </c>
      <c r="M1896" s="12">
        <f t="shared" si="89"/>
        <v>31.291120000000522</v>
      </c>
      <c r="N1896" t="s">
        <v>29</v>
      </c>
      <c r="O1896" t="s">
        <v>38</v>
      </c>
      <c r="P1896" t="s">
        <v>12</v>
      </c>
      <c r="Q1896" t="s">
        <v>27</v>
      </c>
      <c r="R1896" t="s">
        <v>28</v>
      </c>
      <c r="S1896">
        <v>1</v>
      </c>
      <c r="T1896">
        <v>0</v>
      </c>
    </row>
    <row r="1897" spans="1:20" x14ac:dyDescent="0.25">
      <c r="A1897">
        <v>27284</v>
      </c>
      <c r="B1897" s="1">
        <v>37123</v>
      </c>
      <c r="C1897" s="1">
        <v>38322</v>
      </c>
      <c r="D1897" t="s">
        <v>42</v>
      </c>
      <c r="E1897" t="s">
        <v>28</v>
      </c>
      <c r="F1897" s="10">
        <v>3245</v>
      </c>
      <c r="G1897" s="10">
        <v>2876.01</v>
      </c>
      <c r="H1897">
        <v>-1.2500000000000001E-2</v>
      </c>
      <c r="I1897" s="11">
        <v>0</v>
      </c>
      <c r="K1897" s="9">
        <f t="shared" si="87"/>
        <v>0</v>
      </c>
      <c r="L1897" s="12">
        <f t="shared" si="88"/>
        <v>40.5625</v>
      </c>
      <c r="M1897" s="12">
        <f t="shared" si="89"/>
        <v>35.950125000000007</v>
      </c>
      <c r="N1897" t="s">
        <v>37</v>
      </c>
      <c r="O1897" t="s">
        <v>38</v>
      </c>
      <c r="P1897" t="s">
        <v>27</v>
      </c>
      <c r="Q1897" t="s">
        <v>43</v>
      </c>
      <c r="R1897" t="s">
        <v>28</v>
      </c>
      <c r="S1897">
        <v>1</v>
      </c>
      <c r="T1897">
        <v>0</v>
      </c>
    </row>
    <row r="1898" spans="1:20" x14ac:dyDescent="0.25">
      <c r="A1898">
        <v>9941</v>
      </c>
      <c r="B1898" s="1">
        <v>36714</v>
      </c>
      <c r="C1898" s="1">
        <v>38322</v>
      </c>
      <c r="D1898" t="s">
        <v>44</v>
      </c>
      <c r="E1898" t="s">
        <v>28</v>
      </c>
      <c r="F1898" s="10">
        <v>-3968</v>
      </c>
      <c r="G1898" s="10">
        <v>-3516.79</v>
      </c>
      <c r="H1898">
        <v>-4.4999999999999998E-2</v>
      </c>
      <c r="I1898" s="11">
        <v>-0.04</v>
      </c>
      <c r="K1898" s="9">
        <f t="shared" si="87"/>
        <v>158.72</v>
      </c>
      <c r="L1898" s="12">
        <f t="shared" si="88"/>
        <v>-19.839999999999989</v>
      </c>
      <c r="M1898" s="12">
        <f t="shared" si="89"/>
        <v>-17.583949999999991</v>
      </c>
      <c r="N1898" t="s">
        <v>37</v>
      </c>
      <c r="O1898" t="s">
        <v>38</v>
      </c>
      <c r="P1898" t="s">
        <v>27</v>
      </c>
      <c r="Q1898" t="s">
        <v>45</v>
      </c>
      <c r="R1898" t="s">
        <v>28</v>
      </c>
      <c r="S1898">
        <v>0</v>
      </c>
      <c r="T1898">
        <v>0</v>
      </c>
    </row>
    <row r="1899" spans="1:20" x14ac:dyDescent="0.25">
      <c r="A1899">
        <v>9952</v>
      </c>
      <c r="B1899" s="1">
        <v>36714</v>
      </c>
      <c r="C1899" s="1">
        <v>38322</v>
      </c>
      <c r="D1899" t="s">
        <v>46</v>
      </c>
      <c r="E1899" t="s">
        <v>28</v>
      </c>
      <c r="F1899" s="10">
        <v>3596</v>
      </c>
      <c r="G1899" s="10">
        <v>3187.09</v>
      </c>
      <c r="H1899">
        <v>0.87</v>
      </c>
      <c r="I1899" s="11">
        <v>0.87</v>
      </c>
      <c r="K1899" s="9">
        <f t="shared" si="87"/>
        <v>3128.52</v>
      </c>
      <c r="L1899" s="12">
        <f t="shared" si="88"/>
        <v>0</v>
      </c>
      <c r="M1899" s="12">
        <f t="shared" si="89"/>
        <v>0</v>
      </c>
      <c r="N1899" t="s">
        <v>37</v>
      </c>
      <c r="O1899" t="s">
        <v>38</v>
      </c>
      <c r="P1899" t="s">
        <v>27</v>
      </c>
      <c r="Q1899" t="s">
        <v>47</v>
      </c>
      <c r="R1899" t="s">
        <v>28</v>
      </c>
      <c r="S1899">
        <v>1</v>
      </c>
      <c r="T1899">
        <v>0</v>
      </c>
    </row>
    <row r="1900" spans="1:20" x14ac:dyDescent="0.25">
      <c r="A1900">
        <v>27285</v>
      </c>
      <c r="B1900" s="1">
        <v>37123</v>
      </c>
      <c r="C1900" s="1">
        <v>38322</v>
      </c>
      <c r="D1900" t="s">
        <v>48</v>
      </c>
      <c r="E1900" t="s">
        <v>28</v>
      </c>
      <c r="F1900" s="10">
        <v>847</v>
      </c>
      <c r="G1900" s="10">
        <v>750.69</v>
      </c>
      <c r="H1900">
        <v>7.2499999999999995E-2</v>
      </c>
      <c r="I1900" s="11">
        <v>8.5000000000000006E-2</v>
      </c>
      <c r="K1900" s="9">
        <f t="shared" si="87"/>
        <v>71.995000000000005</v>
      </c>
      <c r="L1900" s="12">
        <f t="shared" si="88"/>
        <v>10.587500000000009</v>
      </c>
      <c r="M1900" s="12">
        <f t="shared" si="89"/>
        <v>9.3836250000000092</v>
      </c>
      <c r="N1900" t="s">
        <v>37</v>
      </c>
      <c r="O1900" t="s">
        <v>38</v>
      </c>
      <c r="P1900" t="s">
        <v>27</v>
      </c>
      <c r="Q1900" t="s">
        <v>49</v>
      </c>
      <c r="R1900" t="s">
        <v>28</v>
      </c>
      <c r="S1900">
        <v>1</v>
      </c>
      <c r="T1900">
        <v>0</v>
      </c>
    </row>
    <row r="1901" spans="1:20" x14ac:dyDescent="0.25">
      <c r="A1901">
        <v>28304</v>
      </c>
      <c r="B1901" s="1">
        <v>37158</v>
      </c>
      <c r="C1901" s="1">
        <v>38322</v>
      </c>
      <c r="D1901" t="s">
        <v>27</v>
      </c>
      <c r="E1901" t="s">
        <v>28</v>
      </c>
      <c r="F1901" s="10">
        <v>-52564</v>
      </c>
      <c r="G1901" s="10">
        <v>-46586.86</v>
      </c>
      <c r="H1901">
        <v>3.4820000000000002</v>
      </c>
      <c r="I1901" s="11">
        <v>3.61</v>
      </c>
      <c r="K1901" s="9">
        <f t="shared" si="87"/>
        <v>-189756.03999999998</v>
      </c>
      <c r="L1901" s="12">
        <f t="shared" si="88"/>
        <v>-6728.1919999999827</v>
      </c>
      <c r="M1901" s="12">
        <f t="shared" si="89"/>
        <v>-5963.1180799999847</v>
      </c>
      <c r="N1901" t="s">
        <v>29</v>
      </c>
      <c r="O1901" t="s">
        <v>38</v>
      </c>
      <c r="P1901" t="s">
        <v>12</v>
      </c>
      <c r="Q1901" t="s">
        <v>27</v>
      </c>
      <c r="R1901" t="s">
        <v>28</v>
      </c>
      <c r="S1901">
        <v>0</v>
      </c>
      <c r="T1901">
        <v>0</v>
      </c>
    </row>
    <row r="1902" spans="1:20" x14ac:dyDescent="0.25">
      <c r="A1902">
        <v>28136</v>
      </c>
      <c r="B1902" s="1">
        <v>37153</v>
      </c>
      <c r="C1902" s="1">
        <v>38322</v>
      </c>
      <c r="D1902" t="s">
        <v>27</v>
      </c>
      <c r="E1902" t="s">
        <v>28</v>
      </c>
      <c r="F1902" s="10">
        <v>8106</v>
      </c>
      <c r="G1902" s="10">
        <v>7184.25</v>
      </c>
      <c r="H1902">
        <v>3.6269999999999998</v>
      </c>
      <c r="I1902" s="11">
        <v>3.64</v>
      </c>
      <c r="K1902" s="9">
        <f t="shared" si="87"/>
        <v>29505.84</v>
      </c>
      <c r="L1902" s="12">
        <f t="shared" si="88"/>
        <v>105.3780000000028</v>
      </c>
      <c r="M1902" s="12">
        <f t="shared" si="89"/>
        <v>93.395250000002477</v>
      </c>
      <c r="N1902" t="s">
        <v>29</v>
      </c>
      <c r="O1902" t="s">
        <v>38</v>
      </c>
      <c r="P1902" t="s">
        <v>12</v>
      </c>
      <c r="Q1902" t="s">
        <v>27</v>
      </c>
      <c r="R1902" t="s">
        <v>28</v>
      </c>
      <c r="S1902">
        <v>1</v>
      </c>
      <c r="T1902">
        <v>0</v>
      </c>
    </row>
    <row r="1903" spans="1:20" x14ac:dyDescent="0.25">
      <c r="A1903">
        <v>28140</v>
      </c>
      <c r="B1903" s="1">
        <v>37153</v>
      </c>
      <c r="C1903" s="1">
        <v>38322</v>
      </c>
      <c r="D1903" t="s">
        <v>27</v>
      </c>
      <c r="E1903" t="s">
        <v>28</v>
      </c>
      <c r="F1903" s="10">
        <v>47781</v>
      </c>
      <c r="G1903" s="10">
        <v>42347.75</v>
      </c>
      <c r="H1903">
        <v>3.6269999999999998</v>
      </c>
      <c r="I1903" s="11">
        <v>3.64</v>
      </c>
      <c r="K1903" s="9">
        <f t="shared" si="87"/>
        <v>173922.84</v>
      </c>
      <c r="L1903" s="12">
        <f t="shared" si="88"/>
        <v>621.1530000000165</v>
      </c>
      <c r="M1903" s="12">
        <f t="shared" si="89"/>
        <v>550.52075000001457</v>
      </c>
      <c r="N1903" t="s">
        <v>29</v>
      </c>
      <c r="O1903" t="s">
        <v>38</v>
      </c>
      <c r="P1903" t="s">
        <v>12</v>
      </c>
      <c r="Q1903" t="s">
        <v>27</v>
      </c>
      <c r="R1903" t="s">
        <v>28</v>
      </c>
      <c r="S1903">
        <v>1</v>
      </c>
      <c r="T1903">
        <v>0</v>
      </c>
    </row>
    <row r="1904" spans="1:20" x14ac:dyDescent="0.25">
      <c r="A1904">
        <v>28142</v>
      </c>
      <c r="B1904" s="1">
        <v>37153</v>
      </c>
      <c r="C1904" s="1">
        <v>38322</v>
      </c>
      <c r="D1904" t="s">
        <v>27</v>
      </c>
      <c r="E1904" t="s">
        <v>28</v>
      </c>
      <c r="F1904" s="10">
        <v>1288</v>
      </c>
      <c r="G1904" s="10">
        <v>1141.54</v>
      </c>
      <c r="H1904">
        <v>3.6269999999999998</v>
      </c>
      <c r="I1904" s="11">
        <v>3.64</v>
      </c>
      <c r="K1904" s="9">
        <f t="shared" si="87"/>
        <v>4688.32</v>
      </c>
      <c r="L1904" s="12">
        <f t="shared" si="88"/>
        <v>16.744000000000444</v>
      </c>
      <c r="M1904" s="12">
        <f t="shared" si="89"/>
        <v>14.840020000000393</v>
      </c>
      <c r="N1904" t="s">
        <v>29</v>
      </c>
      <c r="O1904" t="s">
        <v>38</v>
      </c>
      <c r="P1904" t="s">
        <v>12</v>
      </c>
      <c r="Q1904" t="s">
        <v>27</v>
      </c>
      <c r="R1904" t="s">
        <v>28</v>
      </c>
      <c r="S1904">
        <v>1</v>
      </c>
      <c r="T1904">
        <v>0</v>
      </c>
    </row>
    <row r="1905" spans="1:20" x14ac:dyDescent="0.25">
      <c r="A1905">
        <v>27284</v>
      </c>
      <c r="B1905" s="1">
        <v>37123</v>
      </c>
      <c r="C1905" s="1">
        <v>38353</v>
      </c>
      <c r="D1905" t="s">
        <v>42</v>
      </c>
      <c r="E1905" t="s">
        <v>28</v>
      </c>
      <c r="F1905" s="10">
        <v>3677</v>
      </c>
      <c r="G1905" s="10">
        <v>3243.02</v>
      </c>
      <c r="H1905">
        <v>-1.2500000000000001E-2</v>
      </c>
      <c r="I1905" s="11">
        <v>0</v>
      </c>
      <c r="K1905" s="9">
        <f t="shared" si="87"/>
        <v>0</v>
      </c>
      <c r="L1905" s="12">
        <f t="shared" si="88"/>
        <v>45.962500000000006</v>
      </c>
      <c r="M1905" s="12">
        <f t="shared" si="89"/>
        <v>40.537750000000003</v>
      </c>
      <c r="N1905" t="s">
        <v>37</v>
      </c>
      <c r="O1905" t="s">
        <v>38</v>
      </c>
      <c r="P1905" t="s">
        <v>27</v>
      </c>
      <c r="Q1905" t="s">
        <v>43</v>
      </c>
      <c r="R1905" t="s">
        <v>28</v>
      </c>
      <c r="S1905">
        <v>1</v>
      </c>
      <c r="T1905">
        <v>0</v>
      </c>
    </row>
    <row r="1906" spans="1:20" x14ac:dyDescent="0.25">
      <c r="A1906">
        <v>9941</v>
      </c>
      <c r="B1906" s="1">
        <v>36714</v>
      </c>
      <c r="C1906" s="1">
        <v>38353</v>
      </c>
      <c r="D1906" t="s">
        <v>44</v>
      </c>
      <c r="E1906" t="s">
        <v>28</v>
      </c>
      <c r="F1906" s="10">
        <v>-3968</v>
      </c>
      <c r="G1906" s="10">
        <v>-3499.67</v>
      </c>
      <c r="H1906">
        <v>-0.04</v>
      </c>
      <c r="I1906" s="11">
        <v>-0.04</v>
      </c>
      <c r="K1906" s="9">
        <f t="shared" si="87"/>
        <v>158.72</v>
      </c>
      <c r="L1906" s="12">
        <f t="shared" si="88"/>
        <v>0</v>
      </c>
      <c r="M1906" s="12">
        <f t="shared" si="89"/>
        <v>0</v>
      </c>
      <c r="N1906" t="s">
        <v>37</v>
      </c>
      <c r="O1906" t="s">
        <v>38</v>
      </c>
      <c r="P1906" t="s">
        <v>27</v>
      </c>
      <c r="Q1906" t="s">
        <v>45</v>
      </c>
      <c r="R1906" t="s">
        <v>28</v>
      </c>
      <c r="S1906">
        <v>0</v>
      </c>
      <c r="T1906">
        <v>0</v>
      </c>
    </row>
    <row r="1907" spans="1:20" x14ac:dyDescent="0.25">
      <c r="A1907">
        <v>9952</v>
      </c>
      <c r="B1907" s="1">
        <v>36714</v>
      </c>
      <c r="C1907" s="1">
        <v>38353</v>
      </c>
      <c r="D1907" t="s">
        <v>46</v>
      </c>
      <c r="E1907" t="s">
        <v>28</v>
      </c>
      <c r="F1907" s="10">
        <v>3596</v>
      </c>
      <c r="G1907" s="10">
        <v>3171.58</v>
      </c>
      <c r="H1907">
        <v>0.42</v>
      </c>
      <c r="I1907" s="11">
        <v>1.2</v>
      </c>
      <c r="K1907" s="9">
        <f t="shared" si="87"/>
        <v>4315.2</v>
      </c>
      <c r="L1907" s="12">
        <f t="shared" si="88"/>
        <v>2804.88</v>
      </c>
      <c r="M1907" s="12">
        <f t="shared" si="89"/>
        <v>2473.8324000000002</v>
      </c>
      <c r="N1907" t="s">
        <v>37</v>
      </c>
      <c r="O1907" t="s">
        <v>38</v>
      </c>
      <c r="P1907" t="s">
        <v>27</v>
      </c>
      <c r="Q1907" t="s">
        <v>47</v>
      </c>
      <c r="R1907" t="s">
        <v>28</v>
      </c>
      <c r="S1907">
        <v>1</v>
      </c>
      <c r="T1907">
        <v>0</v>
      </c>
    </row>
    <row r="1908" spans="1:20" x14ac:dyDescent="0.25">
      <c r="A1908">
        <v>27285</v>
      </c>
      <c r="B1908" s="1">
        <v>37123</v>
      </c>
      <c r="C1908" s="1">
        <v>38353</v>
      </c>
      <c r="D1908" t="s">
        <v>48</v>
      </c>
      <c r="E1908" t="s">
        <v>28</v>
      </c>
      <c r="F1908" s="10">
        <v>959</v>
      </c>
      <c r="G1908" s="10">
        <v>845.81</v>
      </c>
      <c r="H1908">
        <v>7.2499999999999995E-2</v>
      </c>
      <c r="I1908" s="11">
        <v>8.5000000000000006E-2</v>
      </c>
      <c r="K1908" s="9">
        <f t="shared" si="87"/>
        <v>81.515000000000001</v>
      </c>
      <c r="L1908" s="12">
        <f t="shared" si="88"/>
        <v>11.987500000000011</v>
      </c>
      <c r="M1908" s="12">
        <f t="shared" si="89"/>
        <v>10.572625000000009</v>
      </c>
      <c r="N1908" t="s">
        <v>37</v>
      </c>
      <c r="O1908" t="s">
        <v>38</v>
      </c>
      <c r="P1908" t="s">
        <v>27</v>
      </c>
      <c r="Q1908" t="s">
        <v>49</v>
      </c>
      <c r="R1908" t="s">
        <v>28</v>
      </c>
      <c r="S1908">
        <v>1</v>
      </c>
      <c r="T1908">
        <v>0</v>
      </c>
    </row>
    <row r="1909" spans="1:20" x14ac:dyDescent="0.25">
      <c r="A1909">
        <v>27284</v>
      </c>
      <c r="B1909" s="1">
        <v>37123</v>
      </c>
      <c r="C1909" s="1">
        <v>38384</v>
      </c>
      <c r="D1909" t="s">
        <v>42</v>
      </c>
      <c r="E1909" t="s">
        <v>28</v>
      </c>
      <c r="F1909" s="10">
        <v>2874</v>
      </c>
      <c r="G1909" s="10">
        <v>2522.39</v>
      </c>
      <c r="H1909">
        <v>-1.2500000000000001E-2</v>
      </c>
      <c r="I1909" s="11">
        <v>0</v>
      </c>
      <c r="K1909" s="9">
        <f t="shared" si="87"/>
        <v>0</v>
      </c>
      <c r="L1909" s="12">
        <f t="shared" si="88"/>
        <v>35.925000000000004</v>
      </c>
      <c r="M1909" s="12">
        <f t="shared" si="89"/>
        <v>31.529875000000001</v>
      </c>
      <c r="N1909" t="s">
        <v>37</v>
      </c>
      <c r="O1909" t="s">
        <v>38</v>
      </c>
      <c r="P1909" t="s">
        <v>27</v>
      </c>
      <c r="Q1909" t="s">
        <v>43</v>
      </c>
      <c r="R1909" t="s">
        <v>28</v>
      </c>
      <c r="S1909">
        <v>1</v>
      </c>
      <c r="T1909">
        <v>0</v>
      </c>
    </row>
    <row r="1910" spans="1:20" x14ac:dyDescent="0.25">
      <c r="A1910">
        <v>9941</v>
      </c>
      <c r="B1910" s="1">
        <v>36714</v>
      </c>
      <c r="C1910" s="1">
        <v>38384</v>
      </c>
      <c r="D1910" t="s">
        <v>44</v>
      </c>
      <c r="E1910" t="s">
        <v>28</v>
      </c>
      <c r="F1910" s="10">
        <v>-3584</v>
      </c>
      <c r="G1910" s="10">
        <v>-3145.53</v>
      </c>
      <c r="H1910">
        <v>-0.04</v>
      </c>
      <c r="I1910" s="11">
        <v>-0.04</v>
      </c>
      <c r="K1910" s="9">
        <f t="shared" si="87"/>
        <v>143.36000000000001</v>
      </c>
      <c r="L1910" s="12">
        <f t="shared" si="88"/>
        <v>0</v>
      </c>
      <c r="M1910" s="12">
        <f t="shared" si="89"/>
        <v>0</v>
      </c>
      <c r="N1910" t="s">
        <v>37</v>
      </c>
      <c r="O1910" t="s">
        <v>38</v>
      </c>
      <c r="P1910" t="s">
        <v>27</v>
      </c>
      <c r="Q1910" t="s">
        <v>45</v>
      </c>
      <c r="R1910" t="s">
        <v>28</v>
      </c>
      <c r="S1910">
        <v>0</v>
      </c>
      <c r="T1910">
        <v>0</v>
      </c>
    </row>
    <row r="1911" spans="1:20" x14ac:dyDescent="0.25">
      <c r="A1911">
        <v>9952</v>
      </c>
      <c r="B1911" s="1">
        <v>36714</v>
      </c>
      <c r="C1911" s="1">
        <v>38384</v>
      </c>
      <c r="D1911" t="s">
        <v>46</v>
      </c>
      <c r="E1911" t="s">
        <v>28</v>
      </c>
      <c r="F1911" s="10">
        <v>3248</v>
      </c>
      <c r="G1911" s="10">
        <v>2850.63</v>
      </c>
      <c r="H1911">
        <v>0.42</v>
      </c>
      <c r="I1911" s="11">
        <v>1.1499999999999999</v>
      </c>
      <c r="K1911" s="9">
        <f t="shared" si="87"/>
        <v>3735.2</v>
      </c>
      <c r="L1911" s="12">
        <f t="shared" si="88"/>
        <v>2371.04</v>
      </c>
      <c r="M1911" s="12">
        <f t="shared" si="89"/>
        <v>2080.9598999999998</v>
      </c>
      <c r="N1911" t="s">
        <v>37</v>
      </c>
      <c r="O1911" t="s">
        <v>38</v>
      </c>
      <c r="P1911" t="s">
        <v>27</v>
      </c>
      <c r="Q1911" t="s">
        <v>47</v>
      </c>
      <c r="R1911" t="s">
        <v>28</v>
      </c>
      <c r="S1911">
        <v>1</v>
      </c>
      <c r="T1911">
        <v>0</v>
      </c>
    </row>
    <row r="1912" spans="1:20" x14ac:dyDescent="0.25">
      <c r="A1912">
        <v>27285</v>
      </c>
      <c r="B1912" s="1">
        <v>37123</v>
      </c>
      <c r="C1912" s="1">
        <v>38384</v>
      </c>
      <c r="D1912" t="s">
        <v>48</v>
      </c>
      <c r="E1912" t="s">
        <v>28</v>
      </c>
      <c r="F1912" s="10">
        <v>750</v>
      </c>
      <c r="G1912" s="10">
        <v>658.24</v>
      </c>
      <c r="H1912">
        <v>7.2499999999999995E-2</v>
      </c>
      <c r="I1912" s="11">
        <v>8.5000000000000006E-2</v>
      </c>
      <c r="K1912" s="9">
        <f t="shared" si="87"/>
        <v>63.750000000000007</v>
      </c>
      <c r="L1912" s="12">
        <f t="shared" si="88"/>
        <v>9.3750000000000089</v>
      </c>
      <c r="M1912" s="12">
        <f t="shared" si="89"/>
        <v>8.2280000000000069</v>
      </c>
      <c r="N1912" t="s">
        <v>37</v>
      </c>
      <c r="O1912" t="s">
        <v>38</v>
      </c>
      <c r="P1912" t="s">
        <v>27</v>
      </c>
      <c r="Q1912" t="s">
        <v>49</v>
      </c>
      <c r="R1912" t="s">
        <v>28</v>
      </c>
      <c r="S1912">
        <v>1</v>
      </c>
      <c r="T1912">
        <v>0</v>
      </c>
    </row>
    <row r="1913" spans="1:20" x14ac:dyDescent="0.25">
      <c r="A1913">
        <v>27284</v>
      </c>
      <c r="B1913" s="1">
        <v>37123</v>
      </c>
      <c r="C1913" s="1">
        <v>38412</v>
      </c>
      <c r="D1913" t="s">
        <v>42</v>
      </c>
      <c r="E1913" t="s">
        <v>28</v>
      </c>
      <c r="F1913" s="10">
        <v>2003</v>
      </c>
      <c r="G1913" s="10">
        <v>1750.06</v>
      </c>
      <c r="H1913">
        <v>-1.2500000000000001E-2</v>
      </c>
      <c r="I1913" s="11">
        <v>0</v>
      </c>
      <c r="K1913" s="9">
        <f t="shared" si="87"/>
        <v>0</v>
      </c>
      <c r="L1913" s="12">
        <f t="shared" si="88"/>
        <v>25.037500000000001</v>
      </c>
      <c r="M1913" s="12">
        <f t="shared" si="89"/>
        <v>21.87575</v>
      </c>
      <c r="N1913" t="s">
        <v>37</v>
      </c>
      <c r="O1913" t="s">
        <v>38</v>
      </c>
      <c r="P1913" t="s">
        <v>27</v>
      </c>
      <c r="Q1913" t="s">
        <v>43</v>
      </c>
      <c r="R1913" t="s">
        <v>28</v>
      </c>
      <c r="S1913">
        <v>1</v>
      </c>
      <c r="T1913">
        <v>0</v>
      </c>
    </row>
    <row r="1914" spans="1:20" x14ac:dyDescent="0.25">
      <c r="A1914">
        <v>9941</v>
      </c>
      <c r="B1914" s="1">
        <v>36714</v>
      </c>
      <c r="C1914" s="1">
        <v>38412</v>
      </c>
      <c r="D1914" t="s">
        <v>44</v>
      </c>
      <c r="E1914" t="s">
        <v>28</v>
      </c>
      <c r="F1914" s="10">
        <v>-3968</v>
      </c>
      <c r="G1914" s="10">
        <v>-3466.92</v>
      </c>
      <c r="H1914">
        <v>-0.04</v>
      </c>
      <c r="I1914" s="11">
        <v>-0.04</v>
      </c>
      <c r="K1914" s="9">
        <f t="shared" si="87"/>
        <v>158.72</v>
      </c>
      <c r="L1914" s="12">
        <f t="shared" si="88"/>
        <v>0</v>
      </c>
      <c r="M1914" s="12">
        <f t="shared" si="89"/>
        <v>0</v>
      </c>
      <c r="N1914" t="s">
        <v>37</v>
      </c>
      <c r="O1914" t="s">
        <v>38</v>
      </c>
      <c r="P1914" t="s">
        <v>27</v>
      </c>
      <c r="Q1914" t="s">
        <v>45</v>
      </c>
      <c r="R1914" t="s">
        <v>28</v>
      </c>
      <c r="S1914">
        <v>0</v>
      </c>
      <c r="T1914">
        <v>0</v>
      </c>
    </row>
    <row r="1915" spans="1:20" x14ac:dyDescent="0.25">
      <c r="A1915">
        <v>9952</v>
      </c>
      <c r="B1915" s="1">
        <v>36714</v>
      </c>
      <c r="C1915" s="1">
        <v>38412</v>
      </c>
      <c r="D1915" t="s">
        <v>46</v>
      </c>
      <c r="E1915" t="s">
        <v>28</v>
      </c>
      <c r="F1915" s="10">
        <v>3596</v>
      </c>
      <c r="G1915" s="10">
        <v>3141.9</v>
      </c>
      <c r="H1915">
        <v>0.42</v>
      </c>
      <c r="I1915" s="11">
        <v>0.59</v>
      </c>
      <c r="K1915" s="9">
        <f t="shared" si="87"/>
        <v>2121.64</v>
      </c>
      <c r="L1915" s="12">
        <f t="shared" si="88"/>
        <v>611.31999999999994</v>
      </c>
      <c r="M1915" s="12">
        <f t="shared" si="89"/>
        <v>534.12299999999993</v>
      </c>
      <c r="N1915" t="s">
        <v>37</v>
      </c>
      <c r="O1915" t="s">
        <v>38</v>
      </c>
      <c r="P1915" t="s">
        <v>27</v>
      </c>
      <c r="Q1915" t="s">
        <v>47</v>
      </c>
      <c r="R1915" t="s">
        <v>28</v>
      </c>
      <c r="S1915">
        <v>1</v>
      </c>
      <c r="T1915">
        <v>0</v>
      </c>
    </row>
    <row r="1916" spans="1:20" x14ac:dyDescent="0.25">
      <c r="A1916">
        <v>27285</v>
      </c>
      <c r="B1916" s="1">
        <v>37123</v>
      </c>
      <c r="C1916" s="1">
        <v>38412</v>
      </c>
      <c r="D1916" t="s">
        <v>48</v>
      </c>
      <c r="E1916" t="s">
        <v>28</v>
      </c>
      <c r="F1916" s="10">
        <v>523</v>
      </c>
      <c r="G1916" s="10">
        <v>456.96</v>
      </c>
      <c r="H1916">
        <v>7.2499999999999995E-2</v>
      </c>
      <c r="I1916" s="11">
        <v>8.5000000000000006E-2</v>
      </c>
      <c r="K1916" s="9">
        <f t="shared" si="87"/>
        <v>44.455000000000005</v>
      </c>
      <c r="L1916" s="12">
        <f t="shared" si="88"/>
        <v>6.5375000000000059</v>
      </c>
      <c r="M1916" s="12">
        <f t="shared" si="89"/>
        <v>5.7120000000000051</v>
      </c>
      <c r="N1916" t="s">
        <v>37</v>
      </c>
      <c r="O1916" t="s">
        <v>38</v>
      </c>
      <c r="P1916" t="s">
        <v>27</v>
      </c>
      <c r="Q1916" t="s">
        <v>49</v>
      </c>
      <c r="R1916" t="s">
        <v>28</v>
      </c>
      <c r="S1916">
        <v>1</v>
      </c>
      <c r="T1916">
        <v>0</v>
      </c>
    </row>
    <row r="1917" spans="1:20" x14ac:dyDescent="0.25">
      <c r="A1917">
        <v>27284</v>
      </c>
      <c r="B1917" s="1">
        <v>37123</v>
      </c>
      <c r="C1917" s="1">
        <v>38443</v>
      </c>
      <c r="D1917" t="s">
        <v>42</v>
      </c>
      <c r="E1917" t="s">
        <v>28</v>
      </c>
      <c r="F1917" s="10">
        <v>1027</v>
      </c>
      <c r="G1917" s="10">
        <v>892.88</v>
      </c>
      <c r="H1917">
        <v>-1.2500000000000001E-2</v>
      </c>
      <c r="I1917" s="11">
        <v>0</v>
      </c>
      <c r="K1917" s="9">
        <f t="shared" si="87"/>
        <v>0</v>
      </c>
      <c r="L1917" s="12">
        <f t="shared" si="88"/>
        <v>12.8375</v>
      </c>
      <c r="M1917" s="12">
        <f t="shared" si="89"/>
        <v>11.161000000000001</v>
      </c>
      <c r="N1917" t="s">
        <v>37</v>
      </c>
      <c r="O1917" t="s">
        <v>38</v>
      </c>
      <c r="P1917" t="s">
        <v>27</v>
      </c>
      <c r="Q1917" t="s">
        <v>43</v>
      </c>
      <c r="R1917" t="s">
        <v>28</v>
      </c>
      <c r="S1917">
        <v>1</v>
      </c>
      <c r="T1917">
        <v>0</v>
      </c>
    </row>
    <row r="1918" spans="1:20" x14ac:dyDescent="0.25">
      <c r="A1918">
        <v>9941</v>
      </c>
      <c r="B1918" s="1">
        <v>36714</v>
      </c>
      <c r="C1918" s="1">
        <v>38443</v>
      </c>
      <c r="D1918" t="s">
        <v>44</v>
      </c>
      <c r="E1918" t="s">
        <v>28</v>
      </c>
      <c r="F1918" s="10">
        <v>-3840</v>
      </c>
      <c r="G1918" s="10">
        <v>-3338.54</v>
      </c>
      <c r="H1918">
        <v>-3.5000000000000003E-2</v>
      </c>
      <c r="I1918" s="11">
        <v>-0.04</v>
      </c>
      <c r="K1918" s="9">
        <f t="shared" si="87"/>
        <v>153.6</v>
      </c>
      <c r="L1918" s="12">
        <f t="shared" si="88"/>
        <v>19.199999999999989</v>
      </c>
      <c r="M1918" s="12">
        <f t="shared" si="89"/>
        <v>16.692699999999991</v>
      </c>
      <c r="N1918" t="s">
        <v>37</v>
      </c>
      <c r="O1918" t="s">
        <v>38</v>
      </c>
      <c r="P1918" t="s">
        <v>27</v>
      </c>
      <c r="Q1918" t="s">
        <v>45</v>
      </c>
      <c r="R1918" t="s">
        <v>28</v>
      </c>
      <c r="S1918">
        <v>0</v>
      </c>
      <c r="T1918">
        <v>0</v>
      </c>
    </row>
    <row r="1919" spans="1:20" x14ac:dyDescent="0.25">
      <c r="A1919">
        <v>9952</v>
      </c>
      <c r="B1919" s="1">
        <v>36714</v>
      </c>
      <c r="C1919" s="1">
        <v>38443</v>
      </c>
      <c r="D1919" t="s">
        <v>46</v>
      </c>
      <c r="E1919" t="s">
        <v>28</v>
      </c>
      <c r="F1919" s="10">
        <v>3480</v>
      </c>
      <c r="G1919" s="10">
        <v>3025.55</v>
      </c>
      <c r="H1919">
        <v>-0.03</v>
      </c>
      <c r="I1919" s="11">
        <v>0.36</v>
      </c>
      <c r="K1919" s="9">
        <f t="shared" si="87"/>
        <v>1252.8</v>
      </c>
      <c r="L1919" s="12">
        <f t="shared" si="88"/>
        <v>1357.2</v>
      </c>
      <c r="M1919" s="12">
        <f t="shared" si="89"/>
        <v>1179.9645</v>
      </c>
      <c r="N1919" t="s">
        <v>37</v>
      </c>
      <c r="O1919" t="s">
        <v>38</v>
      </c>
      <c r="P1919" t="s">
        <v>27</v>
      </c>
      <c r="Q1919" t="s">
        <v>47</v>
      </c>
      <c r="R1919" t="s">
        <v>28</v>
      </c>
      <c r="S1919">
        <v>1</v>
      </c>
      <c r="T1919">
        <v>0</v>
      </c>
    </row>
    <row r="1920" spans="1:20" x14ac:dyDescent="0.25">
      <c r="A1920">
        <v>27285</v>
      </c>
      <c r="B1920" s="1">
        <v>37123</v>
      </c>
      <c r="C1920" s="1">
        <v>38443</v>
      </c>
      <c r="D1920" t="s">
        <v>48</v>
      </c>
      <c r="E1920" t="s">
        <v>28</v>
      </c>
      <c r="F1920" s="10">
        <v>268</v>
      </c>
      <c r="G1920" s="10">
        <v>233</v>
      </c>
      <c r="H1920">
        <v>7.2499999999999995E-2</v>
      </c>
      <c r="I1920" s="11">
        <v>0.09</v>
      </c>
      <c r="K1920" s="9">
        <f t="shared" si="87"/>
        <v>24.119999999999997</v>
      </c>
      <c r="L1920" s="12">
        <f t="shared" si="88"/>
        <v>4.6900000000000004</v>
      </c>
      <c r="M1920" s="12">
        <f t="shared" si="89"/>
        <v>4.0775000000000006</v>
      </c>
      <c r="N1920" t="s">
        <v>37</v>
      </c>
      <c r="O1920" t="s">
        <v>38</v>
      </c>
      <c r="P1920" t="s">
        <v>27</v>
      </c>
      <c r="Q1920" t="s">
        <v>49</v>
      </c>
      <c r="R1920" t="s">
        <v>28</v>
      </c>
      <c r="S1920">
        <v>1</v>
      </c>
      <c r="T1920">
        <v>0</v>
      </c>
    </row>
    <row r="1921" spans="1:20" x14ac:dyDescent="0.25">
      <c r="A1921">
        <v>27284</v>
      </c>
      <c r="B1921" s="1">
        <v>37123</v>
      </c>
      <c r="C1921" s="1">
        <v>38473</v>
      </c>
      <c r="D1921" t="s">
        <v>42</v>
      </c>
      <c r="E1921" t="s">
        <v>28</v>
      </c>
      <c r="F1921" s="10">
        <v>555</v>
      </c>
      <c r="G1921" s="10">
        <v>480.23</v>
      </c>
      <c r="H1921">
        <v>-1.2500000000000001E-2</v>
      </c>
      <c r="I1921" s="11">
        <v>0</v>
      </c>
      <c r="K1921" s="9">
        <f t="shared" si="87"/>
        <v>0</v>
      </c>
      <c r="L1921" s="12">
        <f t="shared" si="88"/>
        <v>6.9375</v>
      </c>
      <c r="M1921" s="12">
        <f t="shared" si="89"/>
        <v>6.0028750000000004</v>
      </c>
      <c r="N1921" t="s">
        <v>37</v>
      </c>
      <c r="O1921" t="s">
        <v>38</v>
      </c>
      <c r="P1921" t="s">
        <v>27</v>
      </c>
      <c r="Q1921" t="s">
        <v>43</v>
      </c>
      <c r="R1921" t="s">
        <v>28</v>
      </c>
      <c r="S1921">
        <v>1</v>
      </c>
      <c r="T1921">
        <v>0</v>
      </c>
    </row>
    <row r="1922" spans="1:20" x14ac:dyDescent="0.25">
      <c r="A1922">
        <v>9941</v>
      </c>
      <c r="B1922" s="1">
        <v>36714</v>
      </c>
      <c r="C1922" s="1">
        <v>38473</v>
      </c>
      <c r="D1922" t="s">
        <v>44</v>
      </c>
      <c r="E1922" t="s">
        <v>28</v>
      </c>
      <c r="F1922" s="10">
        <v>-3968</v>
      </c>
      <c r="G1922" s="10">
        <v>-3433.44</v>
      </c>
      <c r="H1922">
        <v>-0.04</v>
      </c>
      <c r="I1922" s="11">
        <v>-3.5000000000000003E-2</v>
      </c>
      <c r="K1922" s="9">
        <f t="shared" ref="K1922:K1966" si="90">F1922*I1922</f>
        <v>138.88000000000002</v>
      </c>
      <c r="L1922" s="12">
        <f t="shared" ref="L1922:L1966" si="91">(+I1922-H1922)*F1922</f>
        <v>-19.839999999999989</v>
      </c>
      <c r="M1922" s="12">
        <f t="shared" ref="M1922:M1966" si="92">(+I1922-H1922)*G1922</f>
        <v>-17.16719999999999</v>
      </c>
      <c r="N1922" t="s">
        <v>37</v>
      </c>
      <c r="O1922" t="s">
        <v>38</v>
      </c>
      <c r="P1922" t="s">
        <v>27</v>
      </c>
      <c r="Q1922" t="s">
        <v>45</v>
      </c>
      <c r="R1922" t="s">
        <v>28</v>
      </c>
      <c r="S1922">
        <v>0</v>
      </c>
      <c r="T1922">
        <v>0</v>
      </c>
    </row>
    <row r="1923" spans="1:20" x14ac:dyDescent="0.25">
      <c r="A1923">
        <v>9952</v>
      </c>
      <c r="B1923" s="1">
        <v>36714</v>
      </c>
      <c r="C1923" s="1">
        <v>38473</v>
      </c>
      <c r="D1923" t="s">
        <v>46</v>
      </c>
      <c r="E1923" t="s">
        <v>28</v>
      </c>
      <c r="F1923" s="10">
        <v>3596</v>
      </c>
      <c r="G1923" s="10">
        <v>3111.56</v>
      </c>
      <c r="H1923">
        <v>0.42</v>
      </c>
      <c r="I1923" s="11">
        <v>0.32500000000000001</v>
      </c>
      <c r="K1923" s="9">
        <f t="shared" si="90"/>
        <v>1168.7</v>
      </c>
      <c r="L1923" s="12">
        <f t="shared" si="91"/>
        <v>-341.61999999999989</v>
      </c>
      <c r="M1923" s="12">
        <f t="shared" si="92"/>
        <v>-295.59819999999991</v>
      </c>
      <c r="N1923" t="s">
        <v>37</v>
      </c>
      <c r="O1923" t="s">
        <v>38</v>
      </c>
      <c r="P1923" t="s">
        <v>27</v>
      </c>
      <c r="Q1923" t="s">
        <v>47</v>
      </c>
      <c r="R1923" t="s">
        <v>28</v>
      </c>
      <c r="S1923">
        <v>1</v>
      </c>
      <c r="T1923">
        <v>0</v>
      </c>
    </row>
    <row r="1924" spans="1:20" x14ac:dyDescent="0.25">
      <c r="A1924">
        <v>27285</v>
      </c>
      <c r="B1924" s="1">
        <v>37123</v>
      </c>
      <c r="C1924" s="1">
        <v>38473</v>
      </c>
      <c r="D1924" t="s">
        <v>48</v>
      </c>
      <c r="E1924" t="s">
        <v>28</v>
      </c>
      <c r="F1924" s="10">
        <v>145</v>
      </c>
      <c r="G1924" s="10">
        <v>125.47</v>
      </c>
      <c r="H1924">
        <v>7.2499999999999995E-2</v>
      </c>
      <c r="I1924" s="11">
        <v>0.09</v>
      </c>
      <c r="K1924" s="9">
        <f t="shared" si="90"/>
        <v>13.049999999999999</v>
      </c>
      <c r="L1924" s="12">
        <f t="shared" si="91"/>
        <v>2.5375000000000001</v>
      </c>
      <c r="M1924" s="12">
        <f t="shared" si="92"/>
        <v>2.1957250000000004</v>
      </c>
      <c r="N1924" t="s">
        <v>37</v>
      </c>
      <c r="O1924" t="s">
        <v>38</v>
      </c>
      <c r="P1924" t="s">
        <v>27</v>
      </c>
      <c r="Q1924" t="s">
        <v>49</v>
      </c>
      <c r="R1924" t="s">
        <v>28</v>
      </c>
      <c r="S1924">
        <v>1</v>
      </c>
      <c r="T1924">
        <v>0</v>
      </c>
    </row>
    <row r="1925" spans="1:20" x14ac:dyDescent="0.25">
      <c r="A1925">
        <v>27284</v>
      </c>
      <c r="B1925" s="1">
        <v>37123</v>
      </c>
      <c r="C1925" s="1">
        <v>38504</v>
      </c>
      <c r="D1925" t="s">
        <v>42</v>
      </c>
      <c r="E1925" t="s">
        <v>28</v>
      </c>
      <c r="F1925" s="10">
        <v>438</v>
      </c>
      <c r="G1925" s="10">
        <v>377.11</v>
      </c>
      <c r="H1925">
        <v>-1.2500000000000001E-2</v>
      </c>
      <c r="I1925" s="11">
        <v>0</v>
      </c>
      <c r="K1925" s="9">
        <f t="shared" si="90"/>
        <v>0</v>
      </c>
      <c r="L1925" s="12">
        <f t="shared" si="91"/>
        <v>5.4750000000000005</v>
      </c>
      <c r="M1925" s="12">
        <f t="shared" si="92"/>
        <v>4.7138750000000007</v>
      </c>
      <c r="N1925" t="s">
        <v>37</v>
      </c>
      <c r="O1925" t="s">
        <v>38</v>
      </c>
      <c r="P1925" t="s">
        <v>27</v>
      </c>
      <c r="Q1925" t="s">
        <v>43</v>
      </c>
      <c r="R1925" t="s">
        <v>28</v>
      </c>
      <c r="S1925">
        <v>1</v>
      </c>
      <c r="T1925">
        <v>0</v>
      </c>
    </row>
    <row r="1926" spans="1:20" x14ac:dyDescent="0.25">
      <c r="A1926">
        <v>9941</v>
      </c>
      <c r="B1926" s="1">
        <v>36714</v>
      </c>
      <c r="C1926" s="1">
        <v>38504</v>
      </c>
      <c r="D1926" t="s">
        <v>44</v>
      </c>
      <c r="E1926" t="s">
        <v>28</v>
      </c>
      <c r="F1926" s="10">
        <v>-3840</v>
      </c>
      <c r="G1926" s="10">
        <v>-3306.17</v>
      </c>
      <c r="H1926">
        <v>-0.04</v>
      </c>
      <c r="I1926" s="11">
        <v>-3.5000000000000003E-2</v>
      </c>
      <c r="K1926" s="9">
        <f t="shared" si="90"/>
        <v>134.4</v>
      </c>
      <c r="L1926" s="12">
        <f t="shared" si="91"/>
        <v>-19.199999999999989</v>
      </c>
      <c r="M1926" s="12">
        <f t="shared" si="92"/>
        <v>-16.530849999999994</v>
      </c>
      <c r="N1926" t="s">
        <v>37</v>
      </c>
      <c r="O1926" t="s">
        <v>38</v>
      </c>
      <c r="P1926" t="s">
        <v>27</v>
      </c>
      <c r="Q1926" t="s">
        <v>45</v>
      </c>
      <c r="R1926" t="s">
        <v>28</v>
      </c>
      <c r="S1926">
        <v>0</v>
      </c>
      <c r="T1926">
        <v>0</v>
      </c>
    </row>
    <row r="1927" spans="1:20" x14ac:dyDescent="0.25">
      <c r="A1927">
        <v>9952</v>
      </c>
      <c r="B1927" s="1">
        <v>36714</v>
      </c>
      <c r="C1927" s="1">
        <v>38504</v>
      </c>
      <c r="D1927" t="s">
        <v>46</v>
      </c>
      <c r="E1927" t="s">
        <v>28</v>
      </c>
      <c r="F1927" s="10">
        <v>3480</v>
      </c>
      <c r="G1927" s="10">
        <v>2996.22</v>
      </c>
      <c r="H1927">
        <v>0.42</v>
      </c>
      <c r="I1927" s="11">
        <v>0.33500000000000002</v>
      </c>
      <c r="K1927" s="9">
        <f t="shared" si="90"/>
        <v>1165.8000000000002</v>
      </c>
      <c r="L1927" s="12">
        <f t="shared" si="91"/>
        <v>-295.7999999999999</v>
      </c>
      <c r="M1927" s="12">
        <f t="shared" si="92"/>
        <v>-254.67869999999988</v>
      </c>
      <c r="N1927" t="s">
        <v>37</v>
      </c>
      <c r="O1927" t="s">
        <v>38</v>
      </c>
      <c r="P1927" t="s">
        <v>27</v>
      </c>
      <c r="Q1927" t="s">
        <v>47</v>
      </c>
      <c r="R1927" t="s">
        <v>28</v>
      </c>
      <c r="S1927">
        <v>1</v>
      </c>
      <c r="T1927">
        <v>0</v>
      </c>
    </row>
    <row r="1928" spans="1:20" x14ac:dyDescent="0.25">
      <c r="A1928">
        <v>27285</v>
      </c>
      <c r="B1928" s="1">
        <v>37123</v>
      </c>
      <c r="C1928" s="1">
        <v>38504</v>
      </c>
      <c r="D1928" t="s">
        <v>48</v>
      </c>
      <c r="E1928" t="s">
        <v>28</v>
      </c>
      <c r="F1928" s="10">
        <v>114</v>
      </c>
      <c r="G1928" s="10">
        <v>98.15</v>
      </c>
      <c r="H1928">
        <v>7.2499999999999995E-2</v>
      </c>
      <c r="I1928" s="11">
        <v>0.09</v>
      </c>
      <c r="K1928" s="9">
        <f t="shared" si="90"/>
        <v>10.26</v>
      </c>
      <c r="L1928" s="12">
        <f t="shared" si="91"/>
        <v>1.9950000000000001</v>
      </c>
      <c r="M1928" s="12">
        <f t="shared" si="92"/>
        <v>1.7176250000000002</v>
      </c>
      <c r="N1928" t="s">
        <v>37</v>
      </c>
      <c r="O1928" t="s">
        <v>38</v>
      </c>
      <c r="P1928" t="s">
        <v>27</v>
      </c>
      <c r="Q1928" t="s">
        <v>49</v>
      </c>
      <c r="R1928" t="s">
        <v>28</v>
      </c>
      <c r="S1928">
        <v>1</v>
      </c>
      <c r="T1928">
        <v>0</v>
      </c>
    </row>
    <row r="1929" spans="1:20" x14ac:dyDescent="0.25">
      <c r="A1929">
        <v>27284</v>
      </c>
      <c r="B1929" s="1">
        <v>37123</v>
      </c>
      <c r="C1929" s="1">
        <v>38534</v>
      </c>
      <c r="D1929" t="s">
        <v>42</v>
      </c>
      <c r="E1929" t="s">
        <v>28</v>
      </c>
      <c r="F1929" s="10">
        <v>433</v>
      </c>
      <c r="G1929" s="10">
        <v>371.01</v>
      </c>
      <c r="H1929">
        <v>-1.2500000000000001E-2</v>
      </c>
      <c r="I1929" s="11">
        <v>0</v>
      </c>
      <c r="K1929" s="9">
        <f t="shared" si="90"/>
        <v>0</v>
      </c>
      <c r="L1929" s="12">
        <f t="shared" si="91"/>
        <v>5.4125000000000005</v>
      </c>
      <c r="M1929" s="12">
        <f t="shared" si="92"/>
        <v>4.6376249999999999</v>
      </c>
      <c r="N1929" t="s">
        <v>37</v>
      </c>
      <c r="O1929" t="s">
        <v>38</v>
      </c>
      <c r="P1929" t="s">
        <v>27</v>
      </c>
      <c r="Q1929" t="s">
        <v>43</v>
      </c>
      <c r="R1929" t="s">
        <v>28</v>
      </c>
      <c r="S1929">
        <v>1</v>
      </c>
      <c r="T1929">
        <v>0</v>
      </c>
    </row>
    <row r="1930" spans="1:20" x14ac:dyDescent="0.25">
      <c r="A1930">
        <v>9941</v>
      </c>
      <c r="B1930" s="1">
        <v>36714</v>
      </c>
      <c r="C1930" s="1">
        <v>38534</v>
      </c>
      <c r="D1930" t="s">
        <v>44</v>
      </c>
      <c r="E1930" t="s">
        <v>28</v>
      </c>
      <c r="F1930" s="10">
        <v>-3968</v>
      </c>
      <c r="G1930" s="10">
        <v>-3399.94</v>
      </c>
      <c r="H1930">
        <v>-0.04</v>
      </c>
      <c r="I1930" s="11">
        <v>-3.5000000000000003E-2</v>
      </c>
      <c r="K1930" s="9">
        <f t="shared" si="90"/>
        <v>138.88000000000002</v>
      </c>
      <c r="L1930" s="12">
        <f t="shared" si="91"/>
        <v>-19.839999999999989</v>
      </c>
      <c r="M1930" s="12">
        <f t="shared" si="92"/>
        <v>-16.99969999999999</v>
      </c>
      <c r="N1930" t="s">
        <v>37</v>
      </c>
      <c r="O1930" t="s">
        <v>38</v>
      </c>
      <c r="P1930" t="s">
        <v>27</v>
      </c>
      <c r="Q1930" t="s">
        <v>45</v>
      </c>
      <c r="R1930" t="s">
        <v>28</v>
      </c>
      <c r="S1930">
        <v>0</v>
      </c>
      <c r="T1930">
        <v>0</v>
      </c>
    </row>
    <row r="1931" spans="1:20" x14ac:dyDescent="0.25">
      <c r="A1931">
        <v>9952</v>
      </c>
      <c r="B1931" s="1">
        <v>36714</v>
      </c>
      <c r="C1931" s="1">
        <v>38534</v>
      </c>
      <c r="D1931" t="s">
        <v>46</v>
      </c>
      <c r="E1931" t="s">
        <v>28</v>
      </c>
      <c r="F1931" s="10">
        <v>3596</v>
      </c>
      <c r="G1931" s="10">
        <v>3081.19</v>
      </c>
      <c r="H1931">
        <v>0.42</v>
      </c>
      <c r="I1931" s="11">
        <v>0.35</v>
      </c>
      <c r="K1931" s="9">
        <f t="shared" si="90"/>
        <v>1258.5999999999999</v>
      </c>
      <c r="L1931" s="12">
        <f t="shared" si="91"/>
        <v>-251.72000000000003</v>
      </c>
      <c r="M1931" s="12">
        <f t="shared" si="92"/>
        <v>-215.68330000000003</v>
      </c>
      <c r="N1931" t="s">
        <v>37</v>
      </c>
      <c r="O1931" t="s">
        <v>38</v>
      </c>
      <c r="P1931" t="s">
        <v>27</v>
      </c>
      <c r="Q1931" t="s">
        <v>47</v>
      </c>
      <c r="R1931" t="s">
        <v>28</v>
      </c>
      <c r="S1931">
        <v>1</v>
      </c>
      <c r="T1931">
        <v>0</v>
      </c>
    </row>
    <row r="1932" spans="1:20" x14ac:dyDescent="0.25">
      <c r="A1932">
        <v>27285</v>
      </c>
      <c r="B1932" s="1">
        <v>37123</v>
      </c>
      <c r="C1932" s="1">
        <v>38534</v>
      </c>
      <c r="D1932" t="s">
        <v>48</v>
      </c>
      <c r="E1932" t="s">
        <v>28</v>
      </c>
      <c r="F1932" s="10">
        <v>113</v>
      </c>
      <c r="G1932" s="10">
        <v>96.82</v>
      </c>
      <c r="H1932">
        <v>7.2499999999999995E-2</v>
      </c>
      <c r="I1932" s="11">
        <v>0.09</v>
      </c>
      <c r="K1932" s="9">
        <f t="shared" si="90"/>
        <v>10.17</v>
      </c>
      <c r="L1932" s="12">
        <f t="shared" si="91"/>
        <v>1.9775000000000003</v>
      </c>
      <c r="M1932" s="12">
        <f t="shared" si="92"/>
        <v>1.69435</v>
      </c>
      <c r="N1932" t="s">
        <v>37</v>
      </c>
      <c r="O1932" t="s">
        <v>38</v>
      </c>
      <c r="P1932" t="s">
        <v>27</v>
      </c>
      <c r="Q1932" t="s">
        <v>49</v>
      </c>
      <c r="R1932" t="s">
        <v>28</v>
      </c>
      <c r="S1932">
        <v>1</v>
      </c>
      <c r="T1932">
        <v>0</v>
      </c>
    </row>
    <row r="1933" spans="1:20" x14ac:dyDescent="0.25">
      <c r="A1933">
        <v>27284</v>
      </c>
      <c r="B1933" s="1">
        <v>37123</v>
      </c>
      <c r="C1933" s="1">
        <v>38565</v>
      </c>
      <c r="D1933" t="s">
        <v>42</v>
      </c>
      <c r="E1933" t="s">
        <v>28</v>
      </c>
      <c r="F1933" s="10">
        <v>388</v>
      </c>
      <c r="G1933" s="10">
        <v>330.8</v>
      </c>
      <c r="H1933">
        <v>-1.2500000000000001E-2</v>
      </c>
      <c r="I1933" s="11">
        <v>0</v>
      </c>
      <c r="K1933" s="9">
        <f t="shared" si="90"/>
        <v>0</v>
      </c>
      <c r="L1933" s="12">
        <f t="shared" si="91"/>
        <v>4.8500000000000005</v>
      </c>
      <c r="M1933" s="12">
        <f t="shared" si="92"/>
        <v>4.1350000000000007</v>
      </c>
      <c r="N1933" t="s">
        <v>37</v>
      </c>
      <c r="O1933" t="s">
        <v>38</v>
      </c>
      <c r="P1933" t="s">
        <v>27</v>
      </c>
      <c r="Q1933" t="s">
        <v>43</v>
      </c>
      <c r="R1933" t="s">
        <v>28</v>
      </c>
      <c r="S1933">
        <v>1</v>
      </c>
      <c r="T1933">
        <v>0</v>
      </c>
    </row>
    <row r="1934" spans="1:20" x14ac:dyDescent="0.25">
      <c r="A1934">
        <v>9941</v>
      </c>
      <c r="B1934" s="1">
        <v>36714</v>
      </c>
      <c r="C1934" s="1">
        <v>38565</v>
      </c>
      <c r="D1934" t="s">
        <v>44</v>
      </c>
      <c r="E1934" t="s">
        <v>28</v>
      </c>
      <c r="F1934" s="10">
        <v>-3968</v>
      </c>
      <c r="G1934" s="10">
        <v>-3383.03</v>
      </c>
      <c r="H1934">
        <v>-0.04</v>
      </c>
      <c r="I1934" s="11">
        <v>-3.5000000000000003E-2</v>
      </c>
      <c r="K1934" s="9">
        <f t="shared" si="90"/>
        <v>138.88000000000002</v>
      </c>
      <c r="L1934" s="12">
        <f t="shared" si="91"/>
        <v>-19.839999999999989</v>
      </c>
      <c r="M1934" s="12">
        <f t="shared" si="92"/>
        <v>-16.915149999999993</v>
      </c>
      <c r="N1934" t="s">
        <v>37</v>
      </c>
      <c r="O1934" t="s">
        <v>38</v>
      </c>
      <c r="P1934" t="s">
        <v>27</v>
      </c>
      <c r="Q1934" t="s">
        <v>45</v>
      </c>
      <c r="R1934" t="s">
        <v>28</v>
      </c>
      <c r="S1934">
        <v>0</v>
      </c>
      <c r="T1934">
        <v>0</v>
      </c>
    </row>
    <row r="1935" spans="1:20" x14ac:dyDescent="0.25">
      <c r="A1935">
        <v>9952</v>
      </c>
      <c r="B1935" s="1">
        <v>36714</v>
      </c>
      <c r="C1935" s="1">
        <v>38565</v>
      </c>
      <c r="D1935" t="s">
        <v>46</v>
      </c>
      <c r="E1935" t="s">
        <v>28</v>
      </c>
      <c r="F1935" s="10">
        <v>3596</v>
      </c>
      <c r="G1935" s="10">
        <v>3065.87</v>
      </c>
      <c r="H1935">
        <v>0.42</v>
      </c>
      <c r="I1935" s="11">
        <v>0.35</v>
      </c>
      <c r="K1935" s="9">
        <f t="shared" si="90"/>
        <v>1258.5999999999999</v>
      </c>
      <c r="L1935" s="12">
        <f t="shared" si="91"/>
        <v>-251.72000000000003</v>
      </c>
      <c r="M1935" s="12">
        <f t="shared" si="92"/>
        <v>-214.61090000000002</v>
      </c>
      <c r="N1935" t="s">
        <v>37</v>
      </c>
      <c r="O1935" t="s">
        <v>38</v>
      </c>
      <c r="P1935" t="s">
        <v>27</v>
      </c>
      <c r="Q1935" t="s">
        <v>47</v>
      </c>
      <c r="R1935" t="s">
        <v>28</v>
      </c>
      <c r="S1935">
        <v>1</v>
      </c>
      <c r="T1935">
        <v>0</v>
      </c>
    </row>
    <row r="1936" spans="1:20" x14ac:dyDescent="0.25">
      <c r="A1936">
        <v>27285</v>
      </c>
      <c r="B1936" s="1">
        <v>37123</v>
      </c>
      <c r="C1936" s="1">
        <v>38565</v>
      </c>
      <c r="D1936" t="s">
        <v>48</v>
      </c>
      <c r="E1936" t="s">
        <v>28</v>
      </c>
      <c r="F1936" s="10">
        <v>101</v>
      </c>
      <c r="G1936" s="10">
        <v>86.11</v>
      </c>
      <c r="H1936">
        <v>7.2499999999999995E-2</v>
      </c>
      <c r="I1936" s="11">
        <v>0.09</v>
      </c>
      <c r="K1936" s="9">
        <f t="shared" si="90"/>
        <v>9.09</v>
      </c>
      <c r="L1936" s="12">
        <f t="shared" si="91"/>
        <v>1.7675000000000001</v>
      </c>
      <c r="M1936" s="12">
        <f t="shared" si="92"/>
        <v>1.5069250000000001</v>
      </c>
      <c r="N1936" t="s">
        <v>37</v>
      </c>
      <c r="O1936" t="s">
        <v>38</v>
      </c>
      <c r="P1936" t="s">
        <v>27</v>
      </c>
      <c r="Q1936" t="s">
        <v>49</v>
      </c>
      <c r="R1936" t="s">
        <v>28</v>
      </c>
      <c r="S1936">
        <v>1</v>
      </c>
      <c r="T1936">
        <v>0</v>
      </c>
    </row>
    <row r="1937" spans="1:20" x14ac:dyDescent="0.25">
      <c r="A1937">
        <v>27284</v>
      </c>
      <c r="B1937" s="1">
        <v>37123</v>
      </c>
      <c r="C1937" s="1">
        <v>38596</v>
      </c>
      <c r="D1937" t="s">
        <v>42</v>
      </c>
      <c r="E1937" t="s">
        <v>28</v>
      </c>
      <c r="F1937" s="10">
        <v>156</v>
      </c>
      <c r="G1937" s="10">
        <v>132.33000000000001</v>
      </c>
      <c r="H1937">
        <v>-1.2500000000000001E-2</v>
      </c>
      <c r="I1937" s="11">
        <v>0</v>
      </c>
      <c r="K1937" s="9">
        <f t="shared" si="90"/>
        <v>0</v>
      </c>
      <c r="L1937" s="12">
        <f t="shared" si="91"/>
        <v>1.9500000000000002</v>
      </c>
      <c r="M1937" s="12">
        <f t="shared" si="92"/>
        <v>1.6541250000000003</v>
      </c>
      <c r="N1937" t="s">
        <v>37</v>
      </c>
      <c r="O1937" t="s">
        <v>38</v>
      </c>
      <c r="P1937" t="s">
        <v>27</v>
      </c>
      <c r="Q1937" t="s">
        <v>43</v>
      </c>
      <c r="R1937" t="s">
        <v>28</v>
      </c>
      <c r="S1937">
        <v>1</v>
      </c>
      <c r="T1937">
        <v>0</v>
      </c>
    </row>
    <row r="1938" spans="1:20" x14ac:dyDescent="0.25">
      <c r="A1938">
        <v>9941</v>
      </c>
      <c r="B1938" s="1">
        <v>36714</v>
      </c>
      <c r="C1938" s="1">
        <v>38596</v>
      </c>
      <c r="D1938" t="s">
        <v>44</v>
      </c>
      <c r="E1938" t="s">
        <v>28</v>
      </c>
      <c r="F1938" s="10">
        <v>-3840</v>
      </c>
      <c r="G1938" s="10">
        <v>-3257.43</v>
      </c>
      <c r="H1938">
        <v>-0.04</v>
      </c>
      <c r="I1938" s="11">
        <v>-3.5000000000000003E-2</v>
      </c>
      <c r="K1938" s="9">
        <f t="shared" si="90"/>
        <v>134.4</v>
      </c>
      <c r="L1938" s="12">
        <f t="shared" si="91"/>
        <v>-19.199999999999989</v>
      </c>
      <c r="M1938" s="12">
        <f t="shared" si="92"/>
        <v>-16.28714999999999</v>
      </c>
      <c r="N1938" t="s">
        <v>37</v>
      </c>
      <c r="O1938" t="s">
        <v>38</v>
      </c>
      <c r="P1938" t="s">
        <v>27</v>
      </c>
      <c r="Q1938" t="s">
        <v>45</v>
      </c>
      <c r="R1938" t="s">
        <v>28</v>
      </c>
      <c r="S1938">
        <v>0</v>
      </c>
      <c r="T1938">
        <v>0</v>
      </c>
    </row>
    <row r="1939" spans="1:20" x14ac:dyDescent="0.25">
      <c r="A1939">
        <v>9952</v>
      </c>
      <c r="B1939" s="1">
        <v>36714</v>
      </c>
      <c r="C1939" s="1">
        <v>38596</v>
      </c>
      <c r="D1939" t="s">
        <v>46</v>
      </c>
      <c r="E1939" t="s">
        <v>28</v>
      </c>
      <c r="F1939" s="10">
        <v>3480</v>
      </c>
      <c r="G1939" s="10">
        <v>2952.04</v>
      </c>
      <c r="H1939">
        <v>0.42</v>
      </c>
      <c r="I1939" s="11">
        <v>0.315</v>
      </c>
      <c r="K1939" s="9">
        <f t="shared" si="90"/>
        <v>1096.2</v>
      </c>
      <c r="L1939" s="12">
        <f t="shared" si="91"/>
        <v>-365.39999999999992</v>
      </c>
      <c r="M1939" s="12">
        <f t="shared" si="92"/>
        <v>-309.96419999999995</v>
      </c>
      <c r="N1939" t="s">
        <v>37</v>
      </c>
      <c r="O1939" t="s">
        <v>38</v>
      </c>
      <c r="P1939" t="s">
        <v>27</v>
      </c>
      <c r="Q1939" t="s">
        <v>47</v>
      </c>
      <c r="R1939" t="s">
        <v>28</v>
      </c>
      <c r="S1939">
        <v>1</v>
      </c>
      <c r="T1939">
        <v>0</v>
      </c>
    </row>
    <row r="1940" spans="1:20" x14ac:dyDescent="0.25">
      <c r="A1940">
        <v>27285</v>
      </c>
      <c r="B1940" s="1">
        <v>37123</v>
      </c>
      <c r="C1940" s="1">
        <v>38596</v>
      </c>
      <c r="D1940" t="s">
        <v>48</v>
      </c>
      <c r="E1940" t="s">
        <v>28</v>
      </c>
      <c r="F1940" s="10">
        <v>41</v>
      </c>
      <c r="G1940" s="10">
        <v>34.78</v>
      </c>
      <c r="H1940">
        <v>7.2499999999999995E-2</v>
      </c>
      <c r="I1940" s="11">
        <v>0.09</v>
      </c>
      <c r="K1940" s="9">
        <f t="shared" si="90"/>
        <v>3.69</v>
      </c>
      <c r="L1940" s="12">
        <f t="shared" si="91"/>
        <v>0.71750000000000003</v>
      </c>
      <c r="M1940" s="12">
        <f t="shared" si="92"/>
        <v>0.60865000000000002</v>
      </c>
      <c r="N1940" t="s">
        <v>37</v>
      </c>
      <c r="O1940" t="s">
        <v>38</v>
      </c>
      <c r="P1940" t="s">
        <v>27</v>
      </c>
      <c r="Q1940" t="s">
        <v>49</v>
      </c>
      <c r="R1940" t="s">
        <v>28</v>
      </c>
      <c r="S1940">
        <v>1</v>
      </c>
      <c r="T1940">
        <v>0</v>
      </c>
    </row>
    <row r="1941" spans="1:20" x14ac:dyDescent="0.25">
      <c r="A1941">
        <v>9941</v>
      </c>
      <c r="B1941" s="1">
        <v>36714</v>
      </c>
      <c r="C1941" s="1">
        <v>38626</v>
      </c>
      <c r="D1941" t="s">
        <v>44</v>
      </c>
      <c r="E1941" t="s">
        <v>28</v>
      </c>
      <c r="F1941" s="10">
        <v>-3968</v>
      </c>
      <c r="G1941" s="10">
        <v>-3349.56</v>
      </c>
      <c r="H1941">
        <v>-0.04</v>
      </c>
      <c r="I1941" s="11">
        <v>-3.5000000000000003E-2</v>
      </c>
      <c r="K1941" s="9">
        <f t="shared" si="90"/>
        <v>138.88000000000002</v>
      </c>
      <c r="L1941" s="12">
        <f t="shared" si="91"/>
        <v>-19.839999999999989</v>
      </c>
      <c r="M1941" s="12">
        <f t="shared" si="92"/>
        <v>-16.747799999999991</v>
      </c>
      <c r="N1941" t="s">
        <v>37</v>
      </c>
      <c r="O1941" t="s">
        <v>38</v>
      </c>
      <c r="P1941" t="s">
        <v>27</v>
      </c>
      <c r="Q1941" t="s">
        <v>45</v>
      </c>
      <c r="R1941" t="s">
        <v>28</v>
      </c>
      <c r="S1941">
        <v>0</v>
      </c>
      <c r="T1941">
        <v>0</v>
      </c>
    </row>
    <row r="1942" spans="1:20" x14ac:dyDescent="0.25">
      <c r="A1942">
        <v>9952</v>
      </c>
      <c r="B1942" s="1">
        <v>36714</v>
      </c>
      <c r="C1942" s="1">
        <v>38626</v>
      </c>
      <c r="D1942" t="s">
        <v>46</v>
      </c>
      <c r="E1942" t="s">
        <v>28</v>
      </c>
      <c r="F1942" s="10">
        <v>3596</v>
      </c>
      <c r="G1942" s="10">
        <v>3035.54</v>
      </c>
      <c r="H1942">
        <v>0.42</v>
      </c>
      <c r="I1942" s="11">
        <v>0.36</v>
      </c>
      <c r="K1942" s="9">
        <f t="shared" si="90"/>
        <v>1294.56</v>
      </c>
      <c r="L1942" s="12">
        <f t="shared" si="91"/>
        <v>-215.76</v>
      </c>
      <c r="M1942" s="12">
        <f t="shared" si="92"/>
        <v>-182.13239999999999</v>
      </c>
      <c r="N1942" t="s">
        <v>37</v>
      </c>
      <c r="O1942" t="s">
        <v>38</v>
      </c>
      <c r="P1942" t="s">
        <v>27</v>
      </c>
      <c r="Q1942" t="s">
        <v>47</v>
      </c>
      <c r="R1942" t="s">
        <v>28</v>
      </c>
      <c r="S1942">
        <v>1</v>
      </c>
      <c r="T1942">
        <v>0</v>
      </c>
    </row>
    <row r="1943" spans="1:20" x14ac:dyDescent="0.25">
      <c r="A1943">
        <v>9941</v>
      </c>
      <c r="B1943" s="1">
        <v>36714</v>
      </c>
      <c r="C1943" s="1">
        <v>38657</v>
      </c>
      <c r="D1943" t="s">
        <v>44</v>
      </c>
      <c r="E1943" t="s">
        <v>28</v>
      </c>
      <c r="F1943" s="10">
        <v>-3840</v>
      </c>
      <c r="G1943" s="10">
        <v>-3225.23</v>
      </c>
      <c r="H1943">
        <v>-4.4999999999999998E-2</v>
      </c>
      <c r="I1943" s="11">
        <v>-3.5000000000000003E-2</v>
      </c>
      <c r="K1943" s="9">
        <f t="shared" si="90"/>
        <v>134.4</v>
      </c>
      <c r="L1943" s="12">
        <f t="shared" si="91"/>
        <v>-38.399999999999977</v>
      </c>
      <c r="M1943" s="12">
        <f t="shared" si="92"/>
        <v>-32.252299999999984</v>
      </c>
      <c r="N1943" t="s">
        <v>37</v>
      </c>
      <c r="O1943" t="s">
        <v>38</v>
      </c>
      <c r="P1943" t="s">
        <v>27</v>
      </c>
      <c r="Q1943" t="s">
        <v>45</v>
      </c>
      <c r="R1943" t="s">
        <v>28</v>
      </c>
      <c r="S1943">
        <v>0</v>
      </c>
      <c r="T1943">
        <v>0</v>
      </c>
    </row>
    <row r="1944" spans="1:20" x14ac:dyDescent="0.25">
      <c r="A1944">
        <v>9952</v>
      </c>
      <c r="B1944" s="1">
        <v>36714</v>
      </c>
      <c r="C1944" s="1">
        <v>38657</v>
      </c>
      <c r="D1944" t="s">
        <v>46</v>
      </c>
      <c r="E1944" t="s">
        <v>28</v>
      </c>
      <c r="F1944" s="10">
        <v>3480</v>
      </c>
      <c r="G1944" s="10">
        <v>2922.86</v>
      </c>
      <c r="H1944">
        <v>0.87</v>
      </c>
      <c r="I1944" s="11">
        <v>0.52</v>
      </c>
      <c r="K1944" s="9">
        <f t="shared" si="90"/>
        <v>1809.6000000000001</v>
      </c>
      <c r="L1944" s="12">
        <f t="shared" si="91"/>
        <v>-1218</v>
      </c>
      <c r="M1944" s="12">
        <f t="shared" si="92"/>
        <v>-1023.001</v>
      </c>
      <c r="N1944" t="s">
        <v>37</v>
      </c>
      <c r="O1944" t="s">
        <v>38</v>
      </c>
      <c r="P1944" t="s">
        <v>27</v>
      </c>
      <c r="Q1944" t="s">
        <v>47</v>
      </c>
      <c r="R1944" t="s">
        <v>28</v>
      </c>
      <c r="S1944">
        <v>1</v>
      </c>
      <c r="T1944">
        <v>0</v>
      </c>
    </row>
    <row r="1945" spans="1:20" x14ac:dyDescent="0.25">
      <c r="A1945">
        <v>9941</v>
      </c>
      <c r="B1945" s="1">
        <v>36714</v>
      </c>
      <c r="C1945" s="1">
        <v>38687</v>
      </c>
      <c r="D1945" t="s">
        <v>44</v>
      </c>
      <c r="E1945" t="s">
        <v>28</v>
      </c>
      <c r="F1945" s="10">
        <v>-3968</v>
      </c>
      <c r="G1945" s="10">
        <v>-3316.36</v>
      </c>
      <c r="H1945">
        <v>-0.04</v>
      </c>
      <c r="I1945" s="11">
        <v>-3.5000000000000003E-2</v>
      </c>
      <c r="K1945" s="9">
        <f t="shared" si="90"/>
        <v>138.88000000000002</v>
      </c>
      <c r="L1945" s="12">
        <f t="shared" si="91"/>
        <v>-19.839999999999989</v>
      </c>
      <c r="M1945" s="12">
        <f t="shared" si="92"/>
        <v>-16.581799999999994</v>
      </c>
      <c r="N1945" t="s">
        <v>37</v>
      </c>
      <c r="O1945" t="s">
        <v>38</v>
      </c>
      <c r="P1945" t="s">
        <v>27</v>
      </c>
      <c r="Q1945" t="s">
        <v>45</v>
      </c>
      <c r="R1945" t="s">
        <v>28</v>
      </c>
      <c r="S1945">
        <v>0</v>
      </c>
      <c r="T1945">
        <v>0</v>
      </c>
    </row>
    <row r="1946" spans="1:20" x14ac:dyDescent="0.25">
      <c r="A1946">
        <v>9952</v>
      </c>
      <c r="B1946" s="1">
        <v>36714</v>
      </c>
      <c r="C1946" s="1">
        <v>38687</v>
      </c>
      <c r="D1946" t="s">
        <v>46</v>
      </c>
      <c r="E1946" t="s">
        <v>28</v>
      </c>
      <c r="F1946" s="10">
        <v>3596</v>
      </c>
      <c r="G1946" s="10">
        <v>3005.46</v>
      </c>
      <c r="H1946">
        <v>0.42</v>
      </c>
      <c r="I1946" s="11">
        <v>1</v>
      </c>
      <c r="K1946" s="9">
        <f t="shared" si="90"/>
        <v>3596</v>
      </c>
      <c r="L1946" s="12">
        <f t="shared" si="91"/>
        <v>2085.6800000000003</v>
      </c>
      <c r="M1946" s="12">
        <f t="shared" si="92"/>
        <v>1743.1668000000002</v>
      </c>
      <c r="N1946" t="s">
        <v>37</v>
      </c>
      <c r="O1946" t="s">
        <v>38</v>
      </c>
      <c r="P1946" t="s">
        <v>27</v>
      </c>
      <c r="Q1946" t="s">
        <v>47</v>
      </c>
      <c r="R1946" t="s">
        <v>28</v>
      </c>
      <c r="S1946">
        <v>1</v>
      </c>
      <c r="T1946">
        <v>0</v>
      </c>
    </row>
    <row r="1947" spans="1:20" x14ac:dyDescent="0.25">
      <c r="A1947">
        <v>9941</v>
      </c>
      <c r="B1947" s="1">
        <v>36714</v>
      </c>
      <c r="C1947" s="1">
        <v>38718</v>
      </c>
      <c r="D1947" t="s">
        <v>44</v>
      </c>
      <c r="E1947" t="s">
        <v>28</v>
      </c>
      <c r="F1947" s="10">
        <v>-3968</v>
      </c>
      <c r="G1947" s="10">
        <v>-3299.76</v>
      </c>
      <c r="H1947">
        <v>-0.04</v>
      </c>
      <c r="I1947" s="11">
        <v>-3.5000000000000003E-2</v>
      </c>
      <c r="K1947" s="9">
        <f t="shared" si="90"/>
        <v>138.88000000000002</v>
      </c>
      <c r="L1947" s="12">
        <f t="shared" si="91"/>
        <v>-19.839999999999989</v>
      </c>
      <c r="M1947" s="12">
        <f t="shared" si="92"/>
        <v>-16.498799999999992</v>
      </c>
      <c r="N1947" t="s">
        <v>37</v>
      </c>
      <c r="O1947" t="s">
        <v>38</v>
      </c>
      <c r="P1947" t="s">
        <v>27</v>
      </c>
      <c r="Q1947" t="s">
        <v>45</v>
      </c>
      <c r="R1947" t="s">
        <v>28</v>
      </c>
      <c r="S1947">
        <v>0</v>
      </c>
      <c r="T1947">
        <v>0</v>
      </c>
    </row>
    <row r="1948" spans="1:20" x14ac:dyDescent="0.25">
      <c r="A1948">
        <v>9952</v>
      </c>
      <c r="B1948" s="1">
        <v>36714</v>
      </c>
      <c r="C1948" s="1">
        <v>38718</v>
      </c>
      <c r="D1948" t="s">
        <v>46</v>
      </c>
      <c r="E1948" t="s">
        <v>28</v>
      </c>
      <c r="F1948" s="10">
        <v>3596</v>
      </c>
      <c r="G1948" s="10">
        <v>2990.41</v>
      </c>
      <c r="H1948">
        <v>0.42</v>
      </c>
      <c r="I1948" s="11">
        <v>1.2</v>
      </c>
      <c r="K1948" s="9">
        <f t="shared" si="90"/>
        <v>4315.2</v>
      </c>
      <c r="L1948" s="12">
        <f t="shared" si="91"/>
        <v>2804.88</v>
      </c>
      <c r="M1948" s="12">
        <f t="shared" si="92"/>
        <v>2332.5198</v>
      </c>
      <c r="N1948" t="s">
        <v>37</v>
      </c>
      <c r="O1948" t="s">
        <v>38</v>
      </c>
      <c r="P1948" t="s">
        <v>27</v>
      </c>
      <c r="Q1948" t="s">
        <v>47</v>
      </c>
      <c r="R1948" t="s">
        <v>28</v>
      </c>
      <c r="S1948">
        <v>1</v>
      </c>
      <c r="T1948">
        <v>0</v>
      </c>
    </row>
    <row r="1949" spans="1:20" x14ac:dyDescent="0.25">
      <c r="A1949">
        <v>9941</v>
      </c>
      <c r="B1949" s="1">
        <v>36714</v>
      </c>
      <c r="C1949" s="1">
        <v>38749</v>
      </c>
      <c r="D1949" t="s">
        <v>44</v>
      </c>
      <c r="E1949" t="s">
        <v>28</v>
      </c>
      <c r="F1949" s="10">
        <v>-3584</v>
      </c>
      <c r="G1949" s="10">
        <v>-2966.06</v>
      </c>
      <c r="H1949">
        <v>-0.04</v>
      </c>
      <c r="I1949" s="11">
        <v>-3.5000000000000003E-2</v>
      </c>
      <c r="K1949" s="9">
        <f t="shared" si="90"/>
        <v>125.44000000000001</v>
      </c>
      <c r="L1949" s="12">
        <f t="shared" si="91"/>
        <v>-17.919999999999991</v>
      </c>
      <c r="M1949" s="12">
        <f t="shared" si="92"/>
        <v>-14.830299999999992</v>
      </c>
      <c r="N1949" t="s">
        <v>37</v>
      </c>
      <c r="O1949" t="s">
        <v>38</v>
      </c>
      <c r="P1949" t="s">
        <v>27</v>
      </c>
      <c r="Q1949" t="s">
        <v>45</v>
      </c>
      <c r="R1949" t="s">
        <v>28</v>
      </c>
      <c r="S1949">
        <v>0</v>
      </c>
      <c r="T1949">
        <v>0</v>
      </c>
    </row>
    <row r="1950" spans="1:20" x14ac:dyDescent="0.25">
      <c r="A1950">
        <v>9952</v>
      </c>
      <c r="B1950" s="1">
        <v>36714</v>
      </c>
      <c r="C1950" s="1">
        <v>38749</v>
      </c>
      <c r="D1950" t="s">
        <v>46</v>
      </c>
      <c r="E1950" t="s">
        <v>28</v>
      </c>
      <c r="F1950" s="10">
        <v>3248</v>
      </c>
      <c r="G1950" s="10">
        <v>2687.99</v>
      </c>
      <c r="H1950">
        <v>0.42</v>
      </c>
      <c r="I1950" s="11">
        <v>1.18</v>
      </c>
      <c r="K1950" s="9">
        <f t="shared" si="90"/>
        <v>3832.64</v>
      </c>
      <c r="L1950" s="12">
        <f t="shared" si="91"/>
        <v>2468.48</v>
      </c>
      <c r="M1950" s="12">
        <f t="shared" si="92"/>
        <v>2042.8724</v>
      </c>
      <c r="N1950" t="s">
        <v>37</v>
      </c>
      <c r="O1950" t="s">
        <v>38</v>
      </c>
      <c r="P1950" t="s">
        <v>27</v>
      </c>
      <c r="Q1950" t="s">
        <v>47</v>
      </c>
      <c r="R1950" t="s">
        <v>28</v>
      </c>
      <c r="S1950">
        <v>1</v>
      </c>
      <c r="T1950">
        <v>0</v>
      </c>
    </row>
    <row r="1951" spans="1:20" x14ac:dyDescent="0.25">
      <c r="A1951">
        <v>9941</v>
      </c>
      <c r="B1951" s="1">
        <v>36714</v>
      </c>
      <c r="C1951" s="1">
        <v>38777</v>
      </c>
      <c r="D1951" t="s">
        <v>44</v>
      </c>
      <c r="E1951" t="s">
        <v>28</v>
      </c>
      <c r="F1951" s="10">
        <v>-3968</v>
      </c>
      <c r="G1951" s="10">
        <v>-3269.42</v>
      </c>
      <c r="H1951">
        <v>-0.04</v>
      </c>
      <c r="I1951" s="11">
        <v>-3.5000000000000003E-2</v>
      </c>
      <c r="K1951" s="9">
        <f t="shared" si="90"/>
        <v>138.88000000000002</v>
      </c>
      <c r="L1951" s="12">
        <f t="shared" si="91"/>
        <v>-19.839999999999989</v>
      </c>
      <c r="M1951" s="12">
        <f t="shared" si="92"/>
        <v>-16.347099999999994</v>
      </c>
      <c r="N1951" t="s">
        <v>37</v>
      </c>
      <c r="O1951" t="s">
        <v>38</v>
      </c>
      <c r="P1951" t="s">
        <v>27</v>
      </c>
      <c r="Q1951" t="s">
        <v>45</v>
      </c>
      <c r="R1951" t="s">
        <v>28</v>
      </c>
      <c r="S1951">
        <v>0</v>
      </c>
      <c r="T1951">
        <v>0</v>
      </c>
    </row>
    <row r="1952" spans="1:20" x14ac:dyDescent="0.25">
      <c r="A1952">
        <v>9952</v>
      </c>
      <c r="B1952" s="1">
        <v>36714</v>
      </c>
      <c r="C1952" s="1">
        <v>38777</v>
      </c>
      <c r="D1952" t="s">
        <v>46</v>
      </c>
      <c r="E1952" t="s">
        <v>28</v>
      </c>
      <c r="F1952" s="10">
        <v>3596</v>
      </c>
      <c r="G1952" s="10">
        <v>2962.91</v>
      </c>
      <c r="H1952">
        <v>0.42</v>
      </c>
      <c r="I1952" s="11">
        <v>0.6</v>
      </c>
      <c r="K1952" s="9">
        <f t="shared" si="90"/>
        <v>2157.6</v>
      </c>
      <c r="L1952" s="12">
        <f t="shared" si="91"/>
        <v>647.28</v>
      </c>
      <c r="M1952" s="12">
        <f t="shared" si="92"/>
        <v>533.32380000000001</v>
      </c>
      <c r="N1952" t="s">
        <v>37</v>
      </c>
      <c r="O1952" t="s">
        <v>38</v>
      </c>
      <c r="P1952" t="s">
        <v>27</v>
      </c>
      <c r="Q1952" t="s">
        <v>47</v>
      </c>
      <c r="R1952" t="s">
        <v>28</v>
      </c>
      <c r="S1952">
        <v>1</v>
      </c>
      <c r="T1952">
        <v>0</v>
      </c>
    </row>
    <row r="1953" spans="1:20" x14ac:dyDescent="0.25">
      <c r="A1953">
        <v>9941</v>
      </c>
      <c r="B1953" s="1">
        <v>36714</v>
      </c>
      <c r="C1953" s="1">
        <v>38808</v>
      </c>
      <c r="D1953" t="s">
        <v>44</v>
      </c>
      <c r="E1953" t="s">
        <v>28</v>
      </c>
      <c r="F1953" s="10">
        <v>-3840</v>
      </c>
      <c r="G1953" s="10">
        <v>-3148.45</v>
      </c>
      <c r="H1953">
        <v>-0.04</v>
      </c>
      <c r="I1953" s="11">
        <v>-3.5000000000000003E-2</v>
      </c>
      <c r="K1953" s="9">
        <f t="shared" si="90"/>
        <v>134.4</v>
      </c>
      <c r="L1953" s="12">
        <f t="shared" si="91"/>
        <v>-19.199999999999989</v>
      </c>
      <c r="M1953" s="12">
        <f t="shared" si="92"/>
        <v>-15.742249999999991</v>
      </c>
      <c r="N1953" t="s">
        <v>37</v>
      </c>
      <c r="O1953" t="s">
        <v>38</v>
      </c>
      <c r="P1953" t="s">
        <v>27</v>
      </c>
      <c r="Q1953" t="s">
        <v>45</v>
      </c>
      <c r="R1953" t="s">
        <v>28</v>
      </c>
      <c r="S1953">
        <v>0</v>
      </c>
      <c r="T1953">
        <v>0</v>
      </c>
    </row>
    <row r="1954" spans="1:20" x14ac:dyDescent="0.25">
      <c r="A1954">
        <v>9952</v>
      </c>
      <c r="B1954" s="1">
        <v>36714</v>
      </c>
      <c r="C1954" s="1">
        <v>38808</v>
      </c>
      <c r="D1954" t="s">
        <v>46</v>
      </c>
      <c r="E1954" t="s">
        <v>28</v>
      </c>
      <c r="F1954" s="10">
        <v>3480</v>
      </c>
      <c r="G1954" s="10">
        <v>2853.28</v>
      </c>
      <c r="H1954">
        <v>0.42</v>
      </c>
      <c r="I1954" s="11">
        <v>0.36</v>
      </c>
      <c r="K1954" s="9">
        <f t="shared" si="90"/>
        <v>1252.8</v>
      </c>
      <c r="L1954" s="12">
        <f t="shared" si="91"/>
        <v>-208.79999999999998</v>
      </c>
      <c r="M1954" s="12">
        <f t="shared" si="92"/>
        <v>-171.1968</v>
      </c>
      <c r="N1954" t="s">
        <v>37</v>
      </c>
      <c r="O1954" t="s">
        <v>38</v>
      </c>
      <c r="P1954" t="s">
        <v>27</v>
      </c>
      <c r="Q1954" t="s">
        <v>47</v>
      </c>
      <c r="R1954" t="s">
        <v>28</v>
      </c>
      <c r="S1954">
        <v>1</v>
      </c>
      <c r="T1954">
        <v>0</v>
      </c>
    </row>
    <row r="1955" spans="1:20" x14ac:dyDescent="0.25">
      <c r="A1955">
        <v>9941</v>
      </c>
      <c r="B1955" s="1">
        <v>36714</v>
      </c>
      <c r="C1955" s="1">
        <v>38838</v>
      </c>
      <c r="D1955" t="s">
        <v>44</v>
      </c>
      <c r="E1955" t="s">
        <v>28</v>
      </c>
      <c r="F1955" s="10">
        <v>-3968</v>
      </c>
      <c r="G1955" s="10">
        <v>-3237.84</v>
      </c>
      <c r="H1955">
        <v>-0.04</v>
      </c>
      <c r="I1955" s="11">
        <v>-3.5000000000000003E-2</v>
      </c>
      <c r="K1955" s="9">
        <f t="shared" si="90"/>
        <v>138.88000000000002</v>
      </c>
      <c r="L1955" s="12">
        <f t="shared" si="91"/>
        <v>-19.839999999999989</v>
      </c>
      <c r="M1955" s="12">
        <f t="shared" si="92"/>
        <v>-16.189199999999992</v>
      </c>
      <c r="N1955" t="s">
        <v>37</v>
      </c>
      <c r="O1955" t="s">
        <v>38</v>
      </c>
      <c r="P1955" t="s">
        <v>27</v>
      </c>
      <c r="Q1955" t="s">
        <v>45</v>
      </c>
      <c r="R1955" t="s">
        <v>28</v>
      </c>
      <c r="S1955">
        <v>0</v>
      </c>
      <c r="T1955">
        <v>0</v>
      </c>
    </row>
    <row r="1956" spans="1:20" x14ac:dyDescent="0.25">
      <c r="A1956">
        <v>9952</v>
      </c>
      <c r="B1956" s="1">
        <v>36714</v>
      </c>
      <c r="C1956" s="1">
        <v>38838</v>
      </c>
      <c r="D1956" t="s">
        <v>46</v>
      </c>
      <c r="E1956" t="s">
        <v>28</v>
      </c>
      <c r="F1956" s="10">
        <v>3596</v>
      </c>
      <c r="G1956" s="10">
        <v>2934.29</v>
      </c>
      <c r="H1956">
        <v>0.42</v>
      </c>
      <c r="I1956" s="11">
        <v>0.32500000000000001</v>
      </c>
      <c r="K1956" s="9">
        <f t="shared" si="90"/>
        <v>1168.7</v>
      </c>
      <c r="L1956" s="12">
        <f t="shared" si="91"/>
        <v>-341.61999999999989</v>
      </c>
      <c r="M1956" s="12">
        <f t="shared" si="92"/>
        <v>-278.75754999999992</v>
      </c>
      <c r="N1956" t="s">
        <v>37</v>
      </c>
      <c r="O1956" t="s">
        <v>38</v>
      </c>
      <c r="P1956" t="s">
        <v>27</v>
      </c>
      <c r="Q1956" t="s">
        <v>47</v>
      </c>
      <c r="R1956" t="s">
        <v>28</v>
      </c>
      <c r="S1956">
        <v>1</v>
      </c>
      <c r="T1956">
        <v>0</v>
      </c>
    </row>
    <row r="1957" spans="1:20" x14ac:dyDescent="0.25">
      <c r="A1957">
        <v>9941</v>
      </c>
      <c r="B1957" s="1">
        <v>36714</v>
      </c>
      <c r="C1957" s="1">
        <v>38869</v>
      </c>
      <c r="D1957" t="s">
        <v>44</v>
      </c>
      <c r="E1957" t="s">
        <v>28</v>
      </c>
      <c r="F1957" s="10">
        <v>-3840</v>
      </c>
      <c r="G1957" s="10">
        <v>-3117.79</v>
      </c>
      <c r="H1957">
        <v>-0.04</v>
      </c>
      <c r="I1957" s="11">
        <v>-0.03</v>
      </c>
      <c r="K1957" s="9">
        <f t="shared" si="90"/>
        <v>115.19999999999999</v>
      </c>
      <c r="L1957" s="12">
        <f t="shared" si="91"/>
        <v>-38.400000000000006</v>
      </c>
      <c r="M1957" s="12">
        <f t="shared" si="92"/>
        <v>-31.177900000000005</v>
      </c>
      <c r="N1957" t="s">
        <v>37</v>
      </c>
      <c r="O1957" t="s">
        <v>38</v>
      </c>
      <c r="P1957" t="s">
        <v>27</v>
      </c>
      <c r="Q1957" t="s">
        <v>45</v>
      </c>
      <c r="R1957" t="s">
        <v>28</v>
      </c>
      <c r="S1957">
        <v>0</v>
      </c>
      <c r="T1957">
        <v>0</v>
      </c>
    </row>
    <row r="1958" spans="1:20" x14ac:dyDescent="0.25">
      <c r="A1958">
        <v>9952</v>
      </c>
      <c r="B1958" s="1">
        <v>36714</v>
      </c>
      <c r="C1958" s="1">
        <v>38869</v>
      </c>
      <c r="D1958" t="s">
        <v>46</v>
      </c>
      <c r="E1958" t="s">
        <v>28</v>
      </c>
      <c r="F1958" s="10">
        <v>3480</v>
      </c>
      <c r="G1958" s="10">
        <v>2825.5</v>
      </c>
      <c r="H1958">
        <v>0.42</v>
      </c>
      <c r="I1958" s="11">
        <v>0.33500000000000002</v>
      </c>
      <c r="K1958" s="9">
        <f t="shared" si="90"/>
        <v>1165.8000000000002</v>
      </c>
      <c r="L1958" s="12">
        <f t="shared" si="91"/>
        <v>-295.7999999999999</v>
      </c>
      <c r="M1958" s="12">
        <f t="shared" si="92"/>
        <v>-240.1674999999999</v>
      </c>
      <c r="N1958" t="s">
        <v>37</v>
      </c>
      <c r="O1958" t="s">
        <v>38</v>
      </c>
      <c r="P1958" t="s">
        <v>27</v>
      </c>
      <c r="Q1958" t="s">
        <v>47</v>
      </c>
      <c r="R1958" t="s">
        <v>28</v>
      </c>
      <c r="S1958">
        <v>1</v>
      </c>
      <c r="T1958">
        <v>0</v>
      </c>
    </row>
    <row r="1959" spans="1:20" x14ac:dyDescent="0.25">
      <c r="A1959">
        <v>9941</v>
      </c>
      <c r="B1959" s="1">
        <v>36714</v>
      </c>
      <c r="C1959" s="1">
        <v>38899</v>
      </c>
      <c r="D1959" t="s">
        <v>44</v>
      </c>
      <c r="E1959" t="s">
        <v>28</v>
      </c>
      <c r="F1959" s="10">
        <v>-3968</v>
      </c>
      <c r="G1959" s="10">
        <v>-3206.06</v>
      </c>
      <c r="H1959">
        <v>-0.04</v>
      </c>
      <c r="I1959" s="11">
        <v>-0.03</v>
      </c>
      <c r="K1959" s="9">
        <f t="shared" si="90"/>
        <v>119.03999999999999</v>
      </c>
      <c r="L1959" s="12">
        <f t="shared" si="91"/>
        <v>-39.680000000000007</v>
      </c>
      <c r="M1959" s="12">
        <f t="shared" si="92"/>
        <v>-32.060600000000008</v>
      </c>
      <c r="N1959" t="s">
        <v>37</v>
      </c>
      <c r="O1959" t="s">
        <v>38</v>
      </c>
      <c r="P1959" t="s">
        <v>27</v>
      </c>
      <c r="Q1959" t="s">
        <v>45</v>
      </c>
      <c r="R1959" t="s">
        <v>28</v>
      </c>
      <c r="S1959">
        <v>0</v>
      </c>
      <c r="T1959">
        <v>0</v>
      </c>
    </row>
    <row r="1960" spans="1:20" x14ac:dyDescent="0.25">
      <c r="A1960">
        <v>9952</v>
      </c>
      <c r="B1960" s="1">
        <v>36714</v>
      </c>
      <c r="C1960" s="1">
        <v>38899</v>
      </c>
      <c r="D1960" t="s">
        <v>46</v>
      </c>
      <c r="E1960" t="s">
        <v>28</v>
      </c>
      <c r="F1960" s="10">
        <v>3596</v>
      </c>
      <c r="G1960" s="10">
        <v>2905.49</v>
      </c>
      <c r="H1960">
        <v>0.42</v>
      </c>
      <c r="I1960" s="11">
        <v>0.35</v>
      </c>
      <c r="K1960" s="9">
        <f t="shared" si="90"/>
        <v>1258.5999999999999</v>
      </c>
      <c r="L1960" s="12">
        <f t="shared" si="91"/>
        <v>-251.72000000000003</v>
      </c>
      <c r="M1960" s="12">
        <f t="shared" si="92"/>
        <v>-203.3843</v>
      </c>
      <c r="N1960" t="s">
        <v>37</v>
      </c>
      <c r="O1960" t="s">
        <v>38</v>
      </c>
      <c r="P1960" t="s">
        <v>27</v>
      </c>
      <c r="Q1960" t="s">
        <v>47</v>
      </c>
      <c r="R1960" t="s">
        <v>28</v>
      </c>
      <c r="S1960">
        <v>1</v>
      </c>
      <c r="T1960">
        <v>0</v>
      </c>
    </row>
    <row r="1961" spans="1:20" x14ac:dyDescent="0.25">
      <c r="A1961">
        <v>9941</v>
      </c>
      <c r="B1961" s="1">
        <v>36714</v>
      </c>
      <c r="C1961" s="1">
        <v>38930</v>
      </c>
      <c r="D1961" t="s">
        <v>44</v>
      </c>
      <c r="E1961" t="s">
        <v>28</v>
      </c>
      <c r="F1961" s="10">
        <v>-3968</v>
      </c>
      <c r="G1961" s="10">
        <v>-3189.84</v>
      </c>
      <c r="H1961">
        <v>-0.04</v>
      </c>
      <c r="I1961" s="11">
        <v>-0.03</v>
      </c>
      <c r="K1961" s="9">
        <f t="shared" si="90"/>
        <v>119.03999999999999</v>
      </c>
      <c r="L1961" s="12">
        <f t="shared" si="91"/>
        <v>-39.680000000000007</v>
      </c>
      <c r="M1961" s="12">
        <f t="shared" si="92"/>
        <v>-31.898400000000009</v>
      </c>
      <c r="N1961" t="s">
        <v>37</v>
      </c>
      <c r="O1961" t="s">
        <v>38</v>
      </c>
      <c r="P1961" t="s">
        <v>27</v>
      </c>
      <c r="Q1961" t="s">
        <v>45</v>
      </c>
      <c r="R1961" t="s">
        <v>28</v>
      </c>
      <c r="S1961">
        <v>0</v>
      </c>
      <c r="T1961">
        <v>0</v>
      </c>
    </row>
    <row r="1962" spans="1:20" x14ac:dyDescent="0.25">
      <c r="A1962">
        <v>9952</v>
      </c>
      <c r="B1962" s="1">
        <v>36714</v>
      </c>
      <c r="C1962" s="1">
        <v>38930</v>
      </c>
      <c r="D1962" t="s">
        <v>46</v>
      </c>
      <c r="E1962" t="s">
        <v>28</v>
      </c>
      <c r="F1962" s="10">
        <v>3596</v>
      </c>
      <c r="G1962" s="10">
        <v>2890.79</v>
      </c>
      <c r="H1962">
        <v>0.42</v>
      </c>
      <c r="I1962" s="11">
        <v>0.35</v>
      </c>
      <c r="K1962" s="9">
        <f t="shared" si="90"/>
        <v>1258.5999999999999</v>
      </c>
      <c r="L1962" s="12">
        <f t="shared" si="91"/>
        <v>-251.72000000000003</v>
      </c>
      <c r="M1962" s="12">
        <f t="shared" si="92"/>
        <v>-202.35530000000003</v>
      </c>
      <c r="N1962" t="s">
        <v>37</v>
      </c>
      <c r="O1962" t="s">
        <v>38</v>
      </c>
      <c r="P1962" t="s">
        <v>27</v>
      </c>
      <c r="Q1962" t="s">
        <v>47</v>
      </c>
      <c r="R1962" t="s">
        <v>28</v>
      </c>
      <c r="S1962">
        <v>1</v>
      </c>
      <c r="T1962">
        <v>0</v>
      </c>
    </row>
    <row r="1963" spans="1:20" x14ac:dyDescent="0.25">
      <c r="A1963">
        <v>9941</v>
      </c>
      <c r="B1963" s="1">
        <v>36714</v>
      </c>
      <c r="C1963" s="1">
        <v>38961</v>
      </c>
      <c r="D1963" t="s">
        <v>44</v>
      </c>
      <c r="E1963" t="s">
        <v>28</v>
      </c>
      <c r="F1963" s="10">
        <v>-3840</v>
      </c>
      <c r="G1963" s="10">
        <v>-3071.19</v>
      </c>
      <c r="H1963">
        <v>-0.04</v>
      </c>
      <c r="I1963" s="11">
        <v>-0.03</v>
      </c>
      <c r="K1963" s="9">
        <f t="shared" si="90"/>
        <v>115.19999999999999</v>
      </c>
      <c r="L1963" s="12">
        <f t="shared" si="91"/>
        <v>-38.400000000000006</v>
      </c>
      <c r="M1963" s="12">
        <f t="shared" si="92"/>
        <v>-30.711900000000007</v>
      </c>
      <c r="N1963" t="s">
        <v>37</v>
      </c>
      <c r="O1963" t="s">
        <v>38</v>
      </c>
      <c r="P1963" t="s">
        <v>27</v>
      </c>
      <c r="Q1963" t="s">
        <v>45</v>
      </c>
      <c r="R1963" t="s">
        <v>28</v>
      </c>
      <c r="S1963">
        <v>0</v>
      </c>
      <c r="T1963">
        <v>0</v>
      </c>
    </row>
    <row r="1964" spans="1:20" x14ac:dyDescent="0.25">
      <c r="A1964">
        <v>9952</v>
      </c>
      <c r="B1964" s="1">
        <v>36714</v>
      </c>
      <c r="C1964" s="1">
        <v>38961</v>
      </c>
      <c r="D1964" t="s">
        <v>46</v>
      </c>
      <c r="E1964" t="s">
        <v>28</v>
      </c>
      <c r="F1964" s="10">
        <v>3480</v>
      </c>
      <c r="G1964" s="10">
        <v>2783.27</v>
      </c>
      <c r="H1964">
        <v>0.42</v>
      </c>
      <c r="I1964" s="11">
        <v>0.315</v>
      </c>
      <c r="K1964" s="9">
        <f t="shared" si="90"/>
        <v>1096.2</v>
      </c>
      <c r="L1964" s="12">
        <f t="shared" si="91"/>
        <v>-365.39999999999992</v>
      </c>
      <c r="M1964" s="12">
        <f t="shared" si="92"/>
        <v>-292.24334999999996</v>
      </c>
      <c r="N1964" t="s">
        <v>37</v>
      </c>
      <c r="O1964" t="s">
        <v>38</v>
      </c>
      <c r="P1964" t="s">
        <v>27</v>
      </c>
      <c r="Q1964" t="s">
        <v>47</v>
      </c>
      <c r="R1964" t="s">
        <v>28</v>
      </c>
      <c r="S1964">
        <v>1</v>
      </c>
      <c r="T1964">
        <v>0</v>
      </c>
    </row>
    <row r="1965" spans="1:20" x14ac:dyDescent="0.25">
      <c r="A1965">
        <v>9941</v>
      </c>
      <c r="B1965" s="1">
        <v>36714</v>
      </c>
      <c r="C1965" s="1">
        <v>38991</v>
      </c>
      <c r="D1965" t="s">
        <v>44</v>
      </c>
      <c r="E1965" t="s">
        <v>28</v>
      </c>
      <c r="F1965" s="10">
        <v>-3968</v>
      </c>
      <c r="G1965" s="10">
        <v>-3157.77</v>
      </c>
      <c r="H1965">
        <v>-0.04</v>
      </c>
      <c r="I1965" s="11">
        <v>-0.03</v>
      </c>
      <c r="K1965" s="9">
        <f t="shared" si="90"/>
        <v>119.03999999999999</v>
      </c>
      <c r="L1965" s="12">
        <f t="shared" si="91"/>
        <v>-39.680000000000007</v>
      </c>
      <c r="M1965" s="12">
        <f t="shared" si="92"/>
        <v>-31.577700000000007</v>
      </c>
      <c r="N1965" t="s">
        <v>37</v>
      </c>
      <c r="O1965" t="s">
        <v>38</v>
      </c>
      <c r="P1965" t="s">
        <v>27</v>
      </c>
      <c r="Q1965" t="s">
        <v>45</v>
      </c>
      <c r="R1965" t="s">
        <v>28</v>
      </c>
      <c r="S1965">
        <v>0</v>
      </c>
      <c r="T1965">
        <v>0</v>
      </c>
    </row>
    <row r="1966" spans="1:20" x14ac:dyDescent="0.25">
      <c r="A1966">
        <v>9952</v>
      </c>
      <c r="B1966" s="1">
        <v>36714</v>
      </c>
      <c r="C1966" s="1">
        <v>38991</v>
      </c>
      <c r="D1966" t="s">
        <v>46</v>
      </c>
      <c r="E1966" t="s">
        <v>28</v>
      </c>
      <c r="F1966" s="10">
        <v>3596</v>
      </c>
      <c r="G1966" s="10">
        <v>2861.73</v>
      </c>
      <c r="H1966">
        <v>0.42</v>
      </c>
      <c r="I1966" s="11">
        <v>0.36</v>
      </c>
      <c r="K1966" s="9">
        <f t="shared" si="90"/>
        <v>1294.56</v>
      </c>
      <c r="L1966" s="12">
        <f t="shared" si="91"/>
        <v>-215.76</v>
      </c>
      <c r="M1966" s="12">
        <f t="shared" si="92"/>
        <v>-171.7038</v>
      </c>
      <c r="N1966" t="s">
        <v>37</v>
      </c>
      <c r="O1966" t="s">
        <v>38</v>
      </c>
      <c r="P1966" t="s">
        <v>27</v>
      </c>
      <c r="Q1966" t="s">
        <v>47</v>
      </c>
      <c r="R1966" t="s">
        <v>28</v>
      </c>
      <c r="S1966">
        <v>1</v>
      </c>
      <c r="T1966">
        <v>0</v>
      </c>
    </row>
    <row r="1968" spans="1:20" x14ac:dyDescent="0.25">
      <c r="K1968" s="9">
        <f>SUM(K2:K1967)</f>
        <v>33607745.640000001</v>
      </c>
      <c r="L1968" s="12">
        <f>SUM(L2:L1967)</f>
        <v>-30760090.857599989</v>
      </c>
      <c r="M1968" s="12">
        <f>SUM(M2:M1967)</f>
        <v>-30435976.963244967</v>
      </c>
      <c r="O1968" s="7" t="s">
        <v>1</v>
      </c>
    </row>
    <row r="1979" spans="12:14" x14ac:dyDescent="0.25">
      <c r="L1979" s="36"/>
      <c r="M1979" s="36"/>
      <c r="N1979" s="12"/>
    </row>
  </sheetData>
  <pageMargins left="0.75" right="0.75" top="1" bottom="1" header="0.5" footer="0.5"/>
  <pageSetup paperSize="5" scale="80" orientation="landscape" verticalDpi="0" r:id="rId1"/>
  <headerFooter alignWithMargins="0">
    <oddHeader>&amp;LTAB5 ENA Financials - ISDA&amp;CLiquidation Value&amp;RPage&amp;P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6"/>
  <sheetViews>
    <sheetView tabSelected="1" topLeftCell="A63" workbookViewId="0">
      <selection activeCell="E64" sqref="E64"/>
    </sheetView>
  </sheetViews>
  <sheetFormatPr defaultColWidth="9.109375" defaultRowHeight="11.4" x14ac:dyDescent="0.2"/>
  <cols>
    <col min="1" max="1" width="9.109375" style="2"/>
    <col min="2" max="2" width="15.5546875" style="2" customWidth="1"/>
    <col min="3" max="3" width="19.5546875" style="2" customWidth="1"/>
    <col min="4" max="62" width="11.6640625" style="2" customWidth="1"/>
    <col min="63" max="63" width="14.6640625" style="2" customWidth="1"/>
    <col min="64" max="16384" width="9.109375" style="2"/>
  </cols>
  <sheetData>
    <row r="1" spans="2:63" s="31" customFormat="1" ht="12" x14ac:dyDescent="0.25"/>
    <row r="2" spans="2:63" x14ac:dyDescent="0.2">
      <c r="B2" s="70" t="s">
        <v>30</v>
      </c>
      <c r="C2" s="14"/>
      <c r="D2" s="69" t="s">
        <v>4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5"/>
    </row>
    <row r="3" spans="2:63" x14ac:dyDescent="0.2">
      <c r="B3" s="69" t="s">
        <v>22</v>
      </c>
      <c r="C3" s="69" t="s">
        <v>25</v>
      </c>
      <c r="D3" s="16">
        <v>37226</v>
      </c>
      <c r="E3" s="17">
        <v>37257</v>
      </c>
      <c r="F3" s="17">
        <v>37288</v>
      </c>
      <c r="G3" s="17">
        <v>37316</v>
      </c>
      <c r="H3" s="17">
        <v>37347</v>
      </c>
      <c r="I3" s="17">
        <v>37377</v>
      </c>
      <c r="J3" s="17">
        <v>37408</v>
      </c>
      <c r="K3" s="17">
        <v>37438</v>
      </c>
      <c r="L3" s="17">
        <v>37469</v>
      </c>
      <c r="M3" s="17">
        <v>37500</v>
      </c>
      <c r="N3" s="17">
        <v>37530</v>
      </c>
      <c r="O3" s="17">
        <v>37561</v>
      </c>
      <c r="P3" s="17">
        <v>37591</v>
      </c>
      <c r="Q3" s="17">
        <v>37622</v>
      </c>
      <c r="R3" s="17">
        <v>37653</v>
      </c>
      <c r="S3" s="17">
        <v>37681</v>
      </c>
      <c r="T3" s="17">
        <v>37712</v>
      </c>
      <c r="U3" s="17">
        <v>37742</v>
      </c>
      <c r="V3" s="17">
        <v>37773</v>
      </c>
      <c r="W3" s="17">
        <v>37803</v>
      </c>
      <c r="X3" s="17">
        <v>37834</v>
      </c>
      <c r="Y3" s="17">
        <v>37865</v>
      </c>
      <c r="Z3" s="17">
        <v>37895</v>
      </c>
      <c r="AA3" s="17">
        <v>37926</v>
      </c>
      <c r="AB3" s="17">
        <v>37956</v>
      </c>
      <c r="AC3" s="17">
        <v>37987</v>
      </c>
      <c r="AD3" s="17">
        <v>38018</v>
      </c>
      <c r="AE3" s="17">
        <v>38047</v>
      </c>
      <c r="AF3" s="17">
        <v>38078</v>
      </c>
      <c r="AG3" s="17">
        <v>38108</v>
      </c>
      <c r="AH3" s="17">
        <v>38139</v>
      </c>
      <c r="AI3" s="17">
        <v>38169</v>
      </c>
      <c r="AJ3" s="17">
        <v>38200</v>
      </c>
      <c r="AK3" s="17">
        <v>38231</v>
      </c>
      <c r="AL3" s="17">
        <v>38261</v>
      </c>
      <c r="AM3" s="17">
        <v>38292</v>
      </c>
      <c r="AN3" s="17">
        <v>38322</v>
      </c>
      <c r="AO3" s="17">
        <v>38353</v>
      </c>
      <c r="AP3" s="17">
        <v>38384</v>
      </c>
      <c r="AQ3" s="17">
        <v>38412</v>
      </c>
      <c r="AR3" s="17">
        <v>38443</v>
      </c>
      <c r="AS3" s="17">
        <v>38473</v>
      </c>
      <c r="AT3" s="17">
        <v>38504</v>
      </c>
      <c r="AU3" s="17">
        <v>38534</v>
      </c>
      <c r="AV3" s="17">
        <v>38565</v>
      </c>
      <c r="AW3" s="17">
        <v>38596</v>
      </c>
      <c r="AX3" s="17">
        <v>38626</v>
      </c>
      <c r="AY3" s="17">
        <v>38657</v>
      </c>
      <c r="AZ3" s="17">
        <v>38687</v>
      </c>
      <c r="BA3" s="17">
        <v>38718</v>
      </c>
      <c r="BB3" s="17">
        <v>38749</v>
      </c>
      <c r="BC3" s="17">
        <v>38777</v>
      </c>
      <c r="BD3" s="17">
        <v>38808</v>
      </c>
      <c r="BE3" s="17">
        <v>38838</v>
      </c>
      <c r="BF3" s="17">
        <v>38869</v>
      </c>
      <c r="BG3" s="17">
        <v>38899</v>
      </c>
      <c r="BH3" s="17">
        <v>38930</v>
      </c>
      <c r="BI3" s="17">
        <v>38961</v>
      </c>
      <c r="BJ3" s="17">
        <v>38991</v>
      </c>
      <c r="BK3" s="39" t="s">
        <v>7</v>
      </c>
    </row>
    <row r="4" spans="2:63" s="40" customFormat="1" x14ac:dyDescent="0.2">
      <c r="B4" s="41" t="s">
        <v>29</v>
      </c>
      <c r="C4" s="41" t="s">
        <v>27</v>
      </c>
      <c r="D4" s="41">
        <v>10</v>
      </c>
      <c r="E4" s="42">
        <v>-1</v>
      </c>
      <c r="F4" s="42">
        <v>-1</v>
      </c>
      <c r="G4" s="42">
        <v>0</v>
      </c>
      <c r="H4" s="42">
        <v>1</v>
      </c>
      <c r="I4" s="42">
        <v>1</v>
      </c>
      <c r="J4" s="42">
        <v>0</v>
      </c>
      <c r="K4" s="42">
        <v>440882</v>
      </c>
      <c r="L4" s="42">
        <v>418768</v>
      </c>
      <c r="M4" s="42">
        <v>119685</v>
      </c>
      <c r="N4" s="42">
        <v>425880</v>
      </c>
      <c r="O4" s="42">
        <v>31262</v>
      </c>
      <c r="P4" s="42">
        <v>337</v>
      </c>
      <c r="Q4" s="42">
        <v>1274447</v>
      </c>
      <c r="R4" s="42">
        <v>1556874</v>
      </c>
      <c r="S4" s="42">
        <v>1186979</v>
      </c>
      <c r="T4" s="42">
        <v>2461361</v>
      </c>
      <c r="U4" s="42">
        <v>2201438</v>
      </c>
      <c r="V4" s="42">
        <v>1887764</v>
      </c>
      <c r="W4" s="42">
        <v>1476045</v>
      </c>
      <c r="X4" s="42">
        <v>1446470</v>
      </c>
      <c r="Y4" s="42">
        <v>1020470</v>
      </c>
      <c r="Z4" s="42">
        <v>699146</v>
      </c>
      <c r="AA4" s="42">
        <v>-632494</v>
      </c>
      <c r="AB4" s="42">
        <v>-1670606</v>
      </c>
      <c r="AC4" s="42">
        <v>-2118186</v>
      </c>
      <c r="AD4" s="42">
        <v>-1365187</v>
      </c>
      <c r="AE4" s="42">
        <v>-817201</v>
      </c>
      <c r="AF4" s="42">
        <v>84865</v>
      </c>
      <c r="AG4" s="42">
        <v>47639</v>
      </c>
      <c r="AH4" s="42">
        <v>30659</v>
      </c>
      <c r="AI4" s="42">
        <v>23379</v>
      </c>
      <c r="AJ4" s="42">
        <v>16079</v>
      </c>
      <c r="AK4" s="42">
        <v>14652</v>
      </c>
      <c r="AL4" s="42">
        <v>16788</v>
      </c>
      <c r="AM4" s="42">
        <v>9291</v>
      </c>
      <c r="AN4" s="42">
        <v>4611</v>
      </c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3">
        <v>10292107</v>
      </c>
    </row>
    <row r="5" spans="2:63" s="40" customFormat="1" x14ac:dyDescent="0.2">
      <c r="B5" s="41" t="s">
        <v>31</v>
      </c>
      <c r="C5" s="44"/>
      <c r="D5" s="41">
        <v>10</v>
      </c>
      <c r="E5" s="42">
        <v>-1</v>
      </c>
      <c r="F5" s="42">
        <v>-1</v>
      </c>
      <c r="G5" s="42">
        <v>0</v>
      </c>
      <c r="H5" s="42">
        <v>1</v>
      </c>
      <c r="I5" s="42">
        <v>1</v>
      </c>
      <c r="J5" s="42">
        <v>0</v>
      </c>
      <c r="K5" s="42">
        <v>440882</v>
      </c>
      <c r="L5" s="42">
        <v>418768</v>
      </c>
      <c r="M5" s="42">
        <v>119685</v>
      </c>
      <c r="N5" s="42">
        <v>425880</v>
      </c>
      <c r="O5" s="42">
        <v>31262</v>
      </c>
      <c r="P5" s="42">
        <v>337</v>
      </c>
      <c r="Q5" s="42">
        <v>1274447</v>
      </c>
      <c r="R5" s="42">
        <v>1556874</v>
      </c>
      <c r="S5" s="42">
        <v>1186979</v>
      </c>
      <c r="T5" s="42">
        <v>2461361</v>
      </c>
      <c r="U5" s="42">
        <v>2201438</v>
      </c>
      <c r="V5" s="42">
        <v>1887764</v>
      </c>
      <c r="W5" s="42">
        <v>1476045</v>
      </c>
      <c r="X5" s="42">
        <v>1446470</v>
      </c>
      <c r="Y5" s="42">
        <v>1020470</v>
      </c>
      <c r="Z5" s="42">
        <v>699146</v>
      </c>
      <c r="AA5" s="42">
        <v>-632494</v>
      </c>
      <c r="AB5" s="42">
        <v>-1670606</v>
      </c>
      <c r="AC5" s="42">
        <v>-2118186</v>
      </c>
      <c r="AD5" s="42">
        <v>-1365187</v>
      </c>
      <c r="AE5" s="42">
        <v>-817201</v>
      </c>
      <c r="AF5" s="42">
        <v>84865</v>
      </c>
      <c r="AG5" s="42">
        <v>47639</v>
      </c>
      <c r="AH5" s="42">
        <v>30659</v>
      </c>
      <c r="AI5" s="42">
        <v>23379</v>
      </c>
      <c r="AJ5" s="42">
        <v>16079</v>
      </c>
      <c r="AK5" s="42">
        <v>14652</v>
      </c>
      <c r="AL5" s="42">
        <v>16788</v>
      </c>
      <c r="AM5" s="42">
        <v>9291</v>
      </c>
      <c r="AN5" s="42">
        <v>4611</v>
      </c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3">
        <v>10292107</v>
      </c>
    </row>
    <row r="6" spans="2:63" s="40" customFormat="1" x14ac:dyDescent="0.2">
      <c r="B6" s="41" t="s">
        <v>37</v>
      </c>
      <c r="C6" s="41" t="s">
        <v>39</v>
      </c>
      <c r="D6" s="41">
        <v>1649908</v>
      </c>
      <c r="E6" s="42">
        <v>958277</v>
      </c>
      <c r="F6" s="42">
        <v>1046724</v>
      </c>
      <c r="G6" s="42">
        <v>833636</v>
      </c>
      <c r="H6" s="42">
        <v>962410</v>
      </c>
      <c r="I6" s="42">
        <v>497948</v>
      </c>
      <c r="J6" s="42">
        <v>238013</v>
      </c>
      <c r="K6" s="42">
        <v>177492</v>
      </c>
      <c r="L6" s="42">
        <v>166416</v>
      </c>
      <c r="M6" s="42">
        <v>226699</v>
      </c>
      <c r="N6" s="42">
        <v>316651</v>
      </c>
      <c r="O6" s="42">
        <v>416588</v>
      </c>
      <c r="P6" s="42">
        <v>629042</v>
      </c>
      <c r="Q6" s="42">
        <v>747235</v>
      </c>
      <c r="R6" s="42">
        <v>696775</v>
      </c>
      <c r="S6" s="42">
        <v>555450</v>
      </c>
      <c r="T6" s="42">
        <v>155181</v>
      </c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3">
        <v>10274445</v>
      </c>
    </row>
    <row r="7" spans="2:63" s="40" customFormat="1" x14ac:dyDescent="0.2">
      <c r="B7" s="45"/>
      <c r="C7" s="46" t="s">
        <v>40</v>
      </c>
      <c r="D7" s="46">
        <v>0</v>
      </c>
      <c r="BK7" s="47">
        <v>0</v>
      </c>
    </row>
    <row r="8" spans="2:63" s="40" customFormat="1" x14ac:dyDescent="0.2">
      <c r="B8" s="45"/>
      <c r="C8" s="46" t="s">
        <v>41</v>
      </c>
      <c r="D8" s="46">
        <v>0</v>
      </c>
      <c r="BK8" s="47">
        <v>0</v>
      </c>
    </row>
    <row r="9" spans="2:63" s="40" customFormat="1" x14ac:dyDescent="0.2">
      <c r="B9" s="45"/>
      <c r="C9" s="46" t="s">
        <v>43</v>
      </c>
      <c r="D9" s="46">
        <v>906257</v>
      </c>
      <c r="E9" s="40">
        <v>979624</v>
      </c>
      <c r="F9" s="40">
        <v>775306</v>
      </c>
      <c r="G9" s="40">
        <v>739641</v>
      </c>
      <c r="H9" s="40">
        <v>426423</v>
      </c>
      <c r="I9" s="40">
        <v>234530</v>
      </c>
      <c r="J9" s="40">
        <v>181484</v>
      </c>
      <c r="K9" s="40">
        <v>178997</v>
      </c>
      <c r="L9" s="40">
        <v>176864</v>
      </c>
      <c r="M9" s="40">
        <v>177189</v>
      </c>
      <c r="N9" s="40">
        <v>334140</v>
      </c>
      <c r="O9" s="40">
        <v>629907</v>
      </c>
      <c r="P9" s="40">
        <v>991246</v>
      </c>
      <c r="Q9" s="40">
        <v>1135932</v>
      </c>
      <c r="R9" s="40">
        <v>918443</v>
      </c>
      <c r="S9" s="40">
        <v>539529</v>
      </c>
      <c r="T9" s="40">
        <v>262814</v>
      </c>
      <c r="U9" s="40">
        <v>126526</v>
      </c>
      <c r="V9" s="40">
        <v>84134</v>
      </c>
      <c r="W9" s="40">
        <v>67666</v>
      </c>
      <c r="X9" s="40">
        <v>53843</v>
      </c>
      <c r="Y9" s="40">
        <v>53510</v>
      </c>
      <c r="Z9" s="40">
        <v>94398</v>
      </c>
      <c r="AA9" s="40">
        <v>173397</v>
      </c>
      <c r="AB9" s="40">
        <v>273547</v>
      </c>
      <c r="AC9" s="40">
        <v>314646</v>
      </c>
      <c r="AD9" s="40">
        <v>260097</v>
      </c>
      <c r="AE9" s="40">
        <v>185359</v>
      </c>
      <c r="AF9" s="40">
        <v>96907</v>
      </c>
      <c r="AG9" s="40">
        <v>53003</v>
      </c>
      <c r="AH9" s="40">
        <v>40864</v>
      </c>
      <c r="AI9" s="40">
        <v>38227</v>
      </c>
      <c r="AJ9" s="40">
        <v>28561</v>
      </c>
      <c r="AK9" s="40">
        <v>20548</v>
      </c>
      <c r="AL9" s="40">
        <v>18266</v>
      </c>
      <c r="AM9" s="40">
        <v>3238</v>
      </c>
      <c r="AN9" s="40">
        <v>3245</v>
      </c>
      <c r="AO9" s="40">
        <v>3677</v>
      </c>
      <c r="AP9" s="40">
        <v>2874</v>
      </c>
      <c r="AQ9" s="40">
        <v>2003</v>
      </c>
      <c r="AR9" s="40">
        <v>1027</v>
      </c>
      <c r="AS9" s="40">
        <v>555</v>
      </c>
      <c r="AT9" s="40">
        <v>438</v>
      </c>
      <c r="AU9" s="40">
        <v>433</v>
      </c>
      <c r="AV9" s="40">
        <v>388</v>
      </c>
      <c r="AW9" s="40">
        <v>156</v>
      </c>
      <c r="BK9" s="47">
        <v>11589859</v>
      </c>
    </row>
    <row r="10" spans="2:63" s="40" customFormat="1" x14ac:dyDescent="0.2">
      <c r="B10" s="45"/>
      <c r="C10" s="46" t="s">
        <v>45</v>
      </c>
      <c r="D10" s="46">
        <v>-3968</v>
      </c>
      <c r="E10" s="40">
        <v>-3968</v>
      </c>
      <c r="F10" s="40">
        <v>-3584</v>
      </c>
      <c r="G10" s="40">
        <v>-3968</v>
      </c>
      <c r="H10" s="40">
        <v>-3840</v>
      </c>
      <c r="I10" s="40">
        <v>-3968</v>
      </c>
      <c r="J10" s="40">
        <v>-3840</v>
      </c>
      <c r="K10" s="40">
        <v>-3968</v>
      </c>
      <c r="L10" s="40">
        <v>-3968</v>
      </c>
      <c r="M10" s="40">
        <v>-3840</v>
      </c>
      <c r="N10" s="40">
        <v>-3968</v>
      </c>
      <c r="O10" s="40">
        <v>-3840</v>
      </c>
      <c r="P10" s="40">
        <v>-3968</v>
      </c>
      <c r="Q10" s="40">
        <v>-3968</v>
      </c>
      <c r="R10" s="40">
        <v>-3584</v>
      </c>
      <c r="S10" s="40">
        <v>-3968</v>
      </c>
      <c r="T10" s="40">
        <v>-3840</v>
      </c>
      <c r="U10" s="40">
        <v>-3968</v>
      </c>
      <c r="V10" s="40">
        <v>-3840</v>
      </c>
      <c r="W10" s="40">
        <v>-3968</v>
      </c>
      <c r="X10" s="40">
        <v>-3968</v>
      </c>
      <c r="Y10" s="40">
        <v>-3840</v>
      </c>
      <c r="Z10" s="40">
        <v>-3968</v>
      </c>
      <c r="AA10" s="40">
        <v>-3840</v>
      </c>
      <c r="AB10" s="40">
        <v>-3968</v>
      </c>
      <c r="AC10" s="40">
        <v>-3968</v>
      </c>
      <c r="AD10" s="40">
        <v>-3712</v>
      </c>
      <c r="AE10" s="40">
        <v>-3968</v>
      </c>
      <c r="AF10" s="40">
        <v>-3840</v>
      </c>
      <c r="AG10" s="40">
        <v>-3968</v>
      </c>
      <c r="AH10" s="40">
        <v>-3840</v>
      </c>
      <c r="AI10" s="40">
        <v>-3968</v>
      </c>
      <c r="AJ10" s="40">
        <v>-3968</v>
      </c>
      <c r="AK10" s="40">
        <v>-3840</v>
      </c>
      <c r="AL10" s="40">
        <v>-3968</v>
      </c>
      <c r="AM10" s="40">
        <v>-3840</v>
      </c>
      <c r="AN10" s="40">
        <v>-3968</v>
      </c>
      <c r="AO10" s="40">
        <v>-3968</v>
      </c>
      <c r="AP10" s="40">
        <v>-3584</v>
      </c>
      <c r="AQ10" s="40">
        <v>-3968</v>
      </c>
      <c r="AR10" s="40">
        <v>-3840</v>
      </c>
      <c r="AS10" s="40">
        <v>-3968</v>
      </c>
      <c r="AT10" s="40">
        <v>-3840</v>
      </c>
      <c r="AU10" s="40">
        <v>-3968</v>
      </c>
      <c r="AV10" s="40">
        <v>-3968</v>
      </c>
      <c r="AW10" s="40">
        <v>-3840</v>
      </c>
      <c r="AX10" s="40">
        <v>-3968</v>
      </c>
      <c r="AY10" s="40">
        <v>-3840</v>
      </c>
      <c r="AZ10" s="40">
        <v>-3968</v>
      </c>
      <c r="BA10" s="40">
        <v>-3968</v>
      </c>
      <c r="BB10" s="40">
        <v>-3584</v>
      </c>
      <c r="BC10" s="40">
        <v>-3968</v>
      </c>
      <c r="BD10" s="40">
        <v>-3840</v>
      </c>
      <c r="BE10" s="40">
        <v>-3968</v>
      </c>
      <c r="BF10" s="40">
        <v>-3840</v>
      </c>
      <c r="BG10" s="40">
        <v>-3968</v>
      </c>
      <c r="BH10" s="40">
        <v>-3968</v>
      </c>
      <c r="BI10" s="40">
        <v>-3840</v>
      </c>
      <c r="BJ10" s="40">
        <v>-3968</v>
      </c>
      <c r="BK10" s="47">
        <v>-229888</v>
      </c>
    </row>
    <row r="11" spans="2:63" s="40" customFormat="1" x14ac:dyDescent="0.2">
      <c r="B11" s="45"/>
      <c r="C11" s="46" t="s">
        <v>47</v>
      </c>
      <c r="D11" s="46">
        <v>3596</v>
      </c>
      <c r="E11" s="40">
        <v>3596</v>
      </c>
      <c r="F11" s="40">
        <v>3248</v>
      </c>
      <c r="G11" s="40">
        <v>3596</v>
      </c>
      <c r="H11" s="40">
        <v>3480</v>
      </c>
      <c r="I11" s="40">
        <v>3596</v>
      </c>
      <c r="J11" s="40">
        <v>3480</v>
      </c>
      <c r="K11" s="40">
        <v>3596</v>
      </c>
      <c r="L11" s="40">
        <v>3596</v>
      </c>
      <c r="M11" s="40">
        <v>3480</v>
      </c>
      <c r="N11" s="40">
        <v>3596</v>
      </c>
      <c r="O11" s="40">
        <v>3480</v>
      </c>
      <c r="P11" s="40">
        <v>3596</v>
      </c>
      <c r="Q11" s="40">
        <v>3596</v>
      </c>
      <c r="R11" s="40">
        <v>3248</v>
      </c>
      <c r="S11" s="40">
        <v>3596</v>
      </c>
      <c r="T11" s="40">
        <v>3480</v>
      </c>
      <c r="U11" s="40">
        <v>3596</v>
      </c>
      <c r="V11" s="40">
        <v>3480</v>
      </c>
      <c r="W11" s="40">
        <v>3596</v>
      </c>
      <c r="X11" s="40">
        <v>3596</v>
      </c>
      <c r="Y11" s="40">
        <v>3480</v>
      </c>
      <c r="Z11" s="40">
        <v>3596</v>
      </c>
      <c r="AA11" s="40">
        <v>3480</v>
      </c>
      <c r="AB11" s="40">
        <v>3596</v>
      </c>
      <c r="AC11" s="40">
        <v>3596</v>
      </c>
      <c r="AD11" s="40">
        <v>3364</v>
      </c>
      <c r="AE11" s="40">
        <v>3596</v>
      </c>
      <c r="AF11" s="40">
        <v>3480</v>
      </c>
      <c r="AG11" s="40">
        <v>3596</v>
      </c>
      <c r="AH11" s="40">
        <v>3480</v>
      </c>
      <c r="AI11" s="40">
        <v>3596</v>
      </c>
      <c r="AJ11" s="40">
        <v>3596</v>
      </c>
      <c r="AK11" s="40">
        <v>3480</v>
      </c>
      <c r="AL11" s="40">
        <v>3596</v>
      </c>
      <c r="AM11" s="40">
        <v>3480</v>
      </c>
      <c r="AN11" s="40">
        <v>3596</v>
      </c>
      <c r="AO11" s="40">
        <v>3596</v>
      </c>
      <c r="AP11" s="40">
        <v>3248</v>
      </c>
      <c r="AQ11" s="40">
        <v>3596</v>
      </c>
      <c r="AR11" s="40">
        <v>3480</v>
      </c>
      <c r="AS11" s="40">
        <v>3596</v>
      </c>
      <c r="AT11" s="40">
        <v>3480</v>
      </c>
      <c r="AU11" s="40">
        <v>3596</v>
      </c>
      <c r="AV11" s="40">
        <v>3596</v>
      </c>
      <c r="AW11" s="40">
        <v>3480</v>
      </c>
      <c r="AX11" s="40">
        <v>3596</v>
      </c>
      <c r="AY11" s="40">
        <v>3480</v>
      </c>
      <c r="AZ11" s="40">
        <v>3596</v>
      </c>
      <c r="BA11" s="40">
        <v>3596</v>
      </c>
      <c r="BB11" s="40">
        <v>3248</v>
      </c>
      <c r="BC11" s="40">
        <v>3596</v>
      </c>
      <c r="BD11" s="40">
        <v>3480</v>
      </c>
      <c r="BE11" s="40">
        <v>3596</v>
      </c>
      <c r="BF11" s="40">
        <v>3480</v>
      </c>
      <c r="BG11" s="40">
        <v>3596</v>
      </c>
      <c r="BH11" s="40">
        <v>3596</v>
      </c>
      <c r="BI11" s="40">
        <v>3480</v>
      </c>
      <c r="BJ11" s="40">
        <v>3596</v>
      </c>
      <c r="BK11" s="47">
        <v>208336</v>
      </c>
    </row>
    <row r="12" spans="2:63" s="40" customFormat="1" x14ac:dyDescent="0.2">
      <c r="B12" s="45"/>
      <c r="C12" s="46" t="s">
        <v>49</v>
      </c>
      <c r="D12" s="46">
        <v>316332</v>
      </c>
      <c r="E12" s="40">
        <v>348451</v>
      </c>
      <c r="F12" s="40">
        <v>273353</v>
      </c>
      <c r="G12" s="40">
        <v>199437</v>
      </c>
      <c r="H12" s="40">
        <v>111241</v>
      </c>
      <c r="I12" s="40">
        <v>61182</v>
      </c>
      <c r="J12" s="40">
        <v>47344</v>
      </c>
      <c r="K12" s="40">
        <v>46695</v>
      </c>
      <c r="L12" s="40">
        <v>46139</v>
      </c>
      <c r="M12" s="40">
        <v>46223</v>
      </c>
      <c r="N12" s="40">
        <v>87167</v>
      </c>
      <c r="O12" s="40">
        <v>164324</v>
      </c>
      <c r="P12" s="40">
        <v>258586</v>
      </c>
      <c r="Q12" s="40">
        <v>296330</v>
      </c>
      <c r="R12" s="40">
        <v>239594</v>
      </c>
      <c r="S12" s="40">
        <v>140747</v>
      </c>
      <c r="T12" s="40">
        <v>68560</v>
      </c>
      <c r="U12" s="40">
        <v>33007</v>
      </c>
      <c r="V12" s="40">
        <v>21948</v>
      </c>
      <c r="W12" s="40">
        <v>17652</v>
      </c>
      <c r="X12" s="40">
        <v>14046</v>
      </c>
      <c r="Y12" s="40">
        <v>13959</v>
      </c>
      <c r="Z12" s="40">
        <v>24626</v>
      </c>
      <c r="AA12" s="40">
        <v>45234</v>
      </c>
      <c r="AB12" s="40">
        <v>71360</v>
      </c>
      <c r="AC12" s="40">
        <v>82082</v>
      </c>
      <c r="AD12" s="40">
        <v>67851</v>
      </c>
      <c r="AE12" s="40">
        <v>48354</v>
      </c>
      <c r="AF12" s="40">
        <v>25280</v>
      </c>
      <c r="AG12" s="40">
        <v>13827</v>
      </c>
      <c r="AH12" s="40">
        <v>10660</v>
      </c>
      <c r="AI12" s="40">
        <v>9972</v>
      </c>
      <c r="AJ12" s="40">
        <v>7451</v>
      </c>
      <c r="AK12" s="40">
        <v>5360</v>
      </c>
      <c r="AL12" s="40">
        <v>4765</v>
      </c>
      <c r="AM12" s="40">
        <v>845</v>
      </c>
      <c r="AN12" s="40">
        <v>847</v>
      </c>
      <c r="AO12" s="40">
        <v>959</v>
      </c>
      <c r="AP12" s="40">
        <v>750</v>
      </c>
      <c r="AQ12" s="40">
        <v>523</v>
      </c>
      <c r="AR12" s="40">
        <v>268</v>
      </c>
      <c r="AS12" s="40">
        <v>145</v>
      </c>
      <c r="AT12" s="40">
        <v>114</v>
      </c>
      <c r="AU12" s="40">
        <v>113</v>
      </c>
      <c r="AV12" s="40">
        <v>101</v>
      </c>
      <c r="AW12" s="40">
        <v>41</v>
      </c>
      <c r="BK12" s="47">
        <v>3273845</v>
      </c>
    </row>
    <row r="13" spans="2:63" s="40" customFormat="1" x14ac:dyDescent="0.2">
      <c r="B13" s="45"/>
      <c r="C13" s="46" t="s">
        <v>51</v>
      </c>
      <c r="D13" s="46">
        <v>0</v>
      </c>
      <c r="E13" s="40">
        <v>0</v>
      </c>
      <c r="F13" s="40">
        <v>0</v>
      </c>
      <c r="G13" s="40">
        <v>0</v>
      </c>
      <c r="BK13" s="47">
        <v>0</v>
      </c>
    </row>
    <row r="14" spans="2:63" s="40" customFormat="1" x14ac:dyDescent="0.2">
      <c r="B14" s="41" t="s">
        <v>60</v>
      </c>
      <c r="C14" s="44"/>
      <c r="D14" s="41">
        <v>2872125</v>
      </c>
      <c r="E14" s="42">
        <v>2285980</v>
      </c>
      <c r="F14" s="42">
        <v>2095047</v>
      </c>
      <c r="G14" s="42">
        <v>1772342</v>
      </c>
      <c r="H14" s="42">
        <v>1499714</v>
      </c>
      <c r="I14" s="42">
        <v>793288</v>
      </c>
      <c r="J14" s="42">
        <v>466481</v>
      </c>
      <c r="K14" s="42">
        <v>402812</v>
      </c>
      <c r="L14" s="42">
        <v>389047</v>
      </c>
      <c r="M14" s="42">
        <v>449751</v>
      </c>
      <c r="N14" s="42">
        <v>737586</v>
      </c>
      <c r="O14" s="42">
        <v>1210459</v>
      </c>
      <c r="P14" s="42">
        <v>1878502</v>
      </c>
      <c r="Q14" s="42">
        <v>2179125</v>
      </c>
      <c r="R14" s="42">
        <v>1854476</v>
      </c>
      <c r="S14" s="42">
        <v>1235354</v>
      </c>
      <c r="T14" s="42">
        <v>486195</v>
      </c>
      <c r="U14" s="42">
        <v>159161</v>
      </c>
      <c r="V14" s="42">
        <v>105722</v>
      </c>
      <c r="W14" s="42">
        <v>84946</v>
      </c>
      <c r="X14" s="42">
        <v>67517</v>
      </c>
      <c r="Y14" s="42">
        <v>67109</v>
      </c>
      <c r="Z14" s="42">
        <v>118652</v>
      </c>
      <c r="AA14" s="42">
        <v>218271</v>
      </c>
      <c r="AB14" s="42">
        <v>344535</v>
      </c>
      <c r="AC14" s="42">
        <v>396356</v>
      </c>
      <c r="AD14" s="42">
        <v>327600</v>
      </c>
      <c r="AE14" s="42">
        <v>233341</v>
      </c>
      <c r="AF14" s="42">
        <v>121827</v>
      </c>
      <c r="AG14" s="42">
        <v>66458</v>
      </c>
      <c r="AH14" s="42">
        <v>51164</v>
      </c>
      <c r="AI14" s="42">
        <v>47827</v>
      </c>
      <c r="AJ14" s="42">
        <v>35640</v>
      </c>
      <c r="AK14" s="42">
        <v>25548</v>
      </c>
      <c r="AL14" s="42">
        <v>22659</v>
      </c>
      <c r="AM14" s="42">
        <v>3723</v>
      </c>
      <c r="AN14" s="42">
        <v>3720</v>
      </c>
      <c r="AO14" s="42">
        <v>4264</v>
      </c>
      <c r="AP14" s="42">
        <v>3288</v>
      </c>
      <c r="AQ14" s="42">
        <v>2154</v>
      </c>
      <c r="AR14" s="42">
        <v>935</v>
      </c>
      <c r="AS14" s="42">
        <v>328</v>
      </c>
      <c r="AT14" s="42">
        <v>192</v>
      </c>
      <c r="AU14" s="42">
        <v>174</v>
      </c>
      <c r="AV14" s="42">
        <v>117</v>
      </c>
      <c r="AW14" s="42">
        <v>-163</v>
      </c>
      <c r="AX14" s="42">
        <v>-372</v>
      </c>
      <c r="AY14" s="42">
        <v>-360</v>
      </c>
      <c r="AZ14" s="42">
        <v>-372</v>
      </c>
      <c r="BA14" s="42">
        <v>-372</v>
      </c>
      <c r="BB14" s="42">
        <v>-336</v>
      </c>
      <c r="BC14" s="42">
        <v>-372</v>
      </c>
      <c r="BD14" s="42">
        <v>-360</v>
      </c>
      <c r="BE14" s="42">
        <v>-372</v>
      </c>
      <c r="BF14" s="42">
        <v>-360</v>
      </c>
      <c r="BG14" s="42">
        <v>-372</v>
      </c>
      <c r="BH14" s="42">
        <v>-372</v>
      </c>
      <c r="BI14" s="42">
        <v>-360</v>
      </c>
      <c r="BJ14" s="42">
        <v>-372</v>
      </c>
      <c r="BK14" s="43">
        <v>25116597</v>
      </c>
    </row>
    <row r="15" spans="2:63" s="40" customFormat="1" x14ac:dyDescent="0.2">
      <c r="B15" s="48" t="s">
        <v>7</v>
      </c>
      <c r="C15" s="49"/>
      <c r="D15" s="48">
        <v>2872135</v>
      </c>
      <c r="E15" s="50">
        <v>2285979</v>
      </c>
      <c r="F15" s="50">
        <v>2095046</v>
      </c>
      <c r="G15" s="50">
        <v>1772342</v>
      </c>
      <c r="H15" s="50">
        <v>1499715</v>
      </c>
      <c r="I15" s="50">
        <v>793289</v>
      </c>
      <c r="J15" s="50">
        <v>466481</v>
      </c>
      <c r="K15" s="50">
        <v>843694</v>
      </c>
      <c r="L15" s="50">
        <v>807815</v>
      </c>
      <c r="M15" s="50">
        <v>569436</v>
      </c>
      <c r="N15" s="50">
        <v>1163466</v>
      </c>
      <c r="O15" s="50">
        <v>1241721</v>
      </c>
      <c r="P15" s="50">
        <v>1878839</v>
      </c>
      <c r="Q15" s="50">
        <v>3453572</v>
      </c>
      <c r="R15" s="50">
        <v>3411350</v>
      </c>
      <c r="S15" s="50">
        <v>2422333</v>
      </c>
      <c r="T15" s="50">
        <v>2947556</v>
      </c>
      <c r="U15" s="50">
        <v>2360599</v>
      </c>
      <c r="V15" s="50">
        <v>1993486</v>
      </c>
      <c r="W15" s="50">
        <v>1560991</v>
      </c>
      <c r="X15" s="50">
        <v>1513987</v>
      </c>
      <c r="Y15" s="50">
        <v>1087579</v>
      </c>
      <c r="Z15" s="50">
        <v>817798</v>
      </c>
      <c r="AA15" s="50">
        <v>-414223</v>
      </c>
      <c r="AB15" s="50">
        <v>-1326071</v>
      </c>
      <c r="AC15" s="50">
        <v>-1721830</v>
      </c>
      <c r="AD15" s="50">
        <v>-1037587</v>
      </c>
      <c r="AE15" s="50">
        <v>-583860</v>
      </c>
      <c r="AF15" s="50">
        <v>206692</v>
      </c>
      <c r="AG15" s="50">
        <v>114097</v>
      </c>
      <c r="AH15" s="50">
        <v>81823</v>
      </c>
      <c r="AI15" s="50">
        <v>71206</v>
      </c>
      <c r="AJ15" s="50">
        <v>51719</v>
      </c>
      <c r="AK15" s="50">
        <v>40200</v>
      </c>
      <c r="AL15" s="50">
        <v>39447</v>
      </c>
      <c r="AM15" s="50">
        <v>13014</v>
      </c>
      <c r="AN15" s="50">
        <v>8331</v>
      </c>
      <c r="AO15" s="50">
        <v>4264</v>
      </c>
      <c r="AP15" s="50">
        <v>3288</v>
      </c>
      <c r="AQ15" s="50">
        <v>2154</v>
      </c>
      <c r="AR15" s="50">
        <v>935</v>
      </c>
      <c r="AS15" s="50">
        <v>328</v>
      </c>
      <c r="AT15" s="50">
        <v>192</v>
      </c>
      <c r="AU15" s="50">
        <v>174</v>
      </c>
      <c r="AV15" s="50">
        <v>117</v>
      </c>
      <c r="AW15" s="50">
        <v>-163</v>
      </c>
      <c r="AX15" s="50">
        <v>-372</v>
      </c>
      <c r="AY15" s="50">
        <v>-360</v>
      </c>
      <c r="AZ15" s="50">
        <v>-372</v>
      </c>
      <c r="BA15" s="50">
        <v>-372</v>
      </c>
      <c r="BB15" s="50">
        <v>-336</v>
      </c>
      <c r="BC15" s="50">
        <v>-372</v>
      </c>
      <c r="BD15" s="50">
        <v>-360</v>
      </c>
      <c r="BE15" s="50">
        <v>-372</v>
      </c>
      <c r="BF15" s="50">
        <v>-360</v>
      </c>
      <c r="BG15" s="50">
        <v>-372</v>
      </c>
      <c r="BH15" s="50">
        <v>-372</v>
      </c>
      <c r="BI15" s="50">
        <v>-360</v>
      </c>
      <c r="BJ15" s="50">
        <v>-372</v>
      </c>
      <c r="BK15" s="51">
        <v>35408704</v>
      </c>
    </row>
    <row r="17" spans="1:63" hidden="1" x14ac:dyDescent="0.2">
      <c r="A17" s="70" t="s">
        <v>8</v>
      </c>
      <c r="B17" s="14"/>
      <c r="C17" s="14"/>
      <c r="D17" s="69" t="s">
        <v>4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5"/>
    </row>
    <row r="18" spans="1:63" hidden="1" x14ac:dyDescent="0.2">
      <c r="A18" s="69" t="s">
        <v>22</v>
      </c>
      <c r="B18" s="69" t="s">
        <v>25</v>
      </c>
      <c r="C18" s="69" t="s">
        <v>0</v>
      </c>
      <c r="D18" s="16">
        <v>37226</v>
      </c>
      <c r="E18" s="17">
        <v>37257</v>
      </c>
      <c r="F18" s="17">
        <v>37288</v>
      </c>
      <c r="G18" s="17">
        <v>37316</v>
      </c>
      <c r="H18" s="17">
        <v>37347</v>
      </c>
      <c r="I18" s="17">
        <v>37377</v>
      </c>
      <c r="J18" s="17">
        <v>37408</v>
      </c>
      <c r="K18" s="17">
        <v>37438</v>
      </c>
      <c r="L18" s="17">
        <v>37469</v>
      </c>
      <c r="M18" s="17">
        <v>37500</v>
      </c>
      <c r="N18" s="17">
        <v>37530</v>
      </c>
      <c r="O18" s="17">
        <v>37561</v>
      </c>
      <c r="P18" s="17">
        <v>37591</v>
      </c>
      <c r="Q18" s="17">
        <v>37622</v>
      </c>
      <c r="R18" s="17">
        <v>37653</v>
      </c>
      <c r="S18" s="17">
        <v>37681</v>
      </c>
      <c r="T18" s="17">
        <v>37712</v>
      </c>
      <c r="U18" s="17">
        <v>37742</v>
      </c>
      <c r="V18" s="17">
        <v>37773</v>
      </c>
      <c r="W18" s="17">
        <v>37803</v>
      </c>
      <c r="X18" s="17">
        <v>37834</v>
      </c>
      <c r="Y18" s="17">
        <v>37865</v>
      </c>
      <c r="Z18" s="17">
        <v>37895</v>
      </c>
      <c r="AA18" s="17">
        <v>37926</v>
      </c>
      <c r="AB18" s="17">
        <v>37956</v>
      </c>
      <c r="AC18" s="17">
        <v>37987</v>
      </c>
      <c r="AD18" s="17">
        <v>38018</v>
      </c>
      <c r="AE18" s="17">
        <v>38047</v>
      </c>
      <c r="AF18" s="17">
        <v>38078</v>
      </c>
      <c r="AG18" s="17">
        <v>38108</v>
      </c>
      <c r="AH18" s="17">
        <v>38139</v>
      </c>
      <c r="AI18" s="17">
        <v>38169</v>
      </c>
      <c r="AJ18" s="17">
        <v>38200</v>
      </c>
      <c r="AK18" s="17">
        <v>38231</v>
      </c>
      <c r="AL18" s="17">
        <v>38261</v>
      </c>
      <c r="AM18" s="17">
        <v>38292</v>
      </c>
      <c r="AN18" s="17">
        <v>38322</v>
      </c>
      <c r="AO18" s="17">
        <v>38353</v>
      </c>
      <c r="AP18" s="17">
        <v>38384</v>
      </c>
      <c r="AQ18" s="17">
        <v>38412</v>
      </c>
      <c r="AR18" s="17">
        <v>38443</v>
      </c>
      <c r="AS18" s="17">
        <v>38473</v>
      </c>
      <c r="AT18" s="17">
        <v>38504</v>
      </c>
      <c r="AU18" s="17">
        <v>38534</v>
      </c>
      <c r="AV18" s="17">
        <v>38565</v>
      </c>
      <c r="AW18" s="17">
        <v>38596</v>
      </c>
      <c r="AX18" s="17">
        <v>38626</v>
      </c>
      <c r="AY18" s="17">
        <v>38657</v>
      </c>
      <c r="AZ18" s="17">
        <v>38687</v>
      </c>
      <c r="BA18" s="17">
        <v>38718</v>
      </c>
      <c r="BB18" s="17">
        <v>38749</v>
      </c>
      <c r="BC18" s="17">
        <v>38777</v>
      </c>
      <c r="BD18" s="17">
        <v>38808</v>
      </c>
      <c r="BE18" s="17">
        <v>38838</v>
      </c>
      <c r="BF18" s="17">
        <v>38869</v>
      </c>
      <c r="BG18" s="17">
        <v>38899</v>
      </c>
      <c r="BH18" s="17">
        <v>38930</v>
      </c>
      <c r="BI18" s="17">
        <v>38961</v>
      </c>
      <c r="BJ18" s="17">
        <v>38991</v>
      </c>
      <c r="BK18" s="39" t="s">
        <v>7</v>
      </c>
    </row>
    <row r="19" spans="1:63" hidden="1" x14ac:dyDescent="0.2">
      <c r="A19" s="13" t="s">
        <v>29</v>
      </c>
      <c r="B19" s="13" t="s">
        <v>27</v>
      </c>
      <c r="C19" s="13">
        <v>0</v>
      </c>
      <c r="D19" s="18"/>
      <c r="E19" s="19">
        <v>2.66</v>
      </c>
      <c r="F19" s="19">
        <v>2.76</v>
      </c>
      <c r="G19" s="19">
        <v>2.76</v>
      </c>
      <c r="H19" s="19">
        <v>2.72</v>
      </c>
      <c r="I19" s="19">
        <v>2.77</v>
      </c>
      <c r="J19" s="19">
        <v>2.88</v>
      </c>
      <c r="K19" s="19">
        <v>2.85</v>
      </c>
      <c r="L19" s="19">
        <v>2.94</v>
      </c>
      <c r="M19" s="19">
        <v>2.88</v>
      </c>
      <c r="N19" s="19">
        <v>2.89</v>
      </c>
      <c r="O19" s="19">
        <v>3.09</v>
      </c>
      <c r="P19" s="19">
        <v>3.2949999999999999</v>
      </c>
      <c r="Q19" s="19">
        <v>3.375</v>
      </c>
      <c r="R19" s="19">
        <v>3.3450000000000002</v>
      </c>
      <c r="S19" s="19">
        <v>3.2250000000000001</v>
      </c>
      <c r="T19" s="19">
        <v>3.085</v>
      </c>
      <c r="U19" s="19">
        <v>3.0750000000000002</v>
      </c>
      <c r="V19" s="19">
        <v>3.105</v>
      </c>
      <c r="W19" s="19">
        <v>3.1349999999999998</v>
      </c>
      <c r="X19" s="19">
        <v>3.1749999999999998</v>
      </c>
      <c r="Y19" s="19">
        <v>3.2050000000000001</v>
      </c>
      <c r="Z19" s="19">
        <v>3.2549999999999999</v>
      </c>
      <c r="AA19" s="19">
        <v>3.355</v>
      </c>
      <c r="AB19" s="19">
        <v>3.5350000000000001</v>
      </c>
      <c r="AC19" s="19">
        <v>3.5449999999999999</v>
      </c>
      <c r="AD19" s="19">
        <v>3.45</v>
      </c>
      <c r="AE19" s="19">
        <v>3.32</v>
      </c>
      <c r="AF19" s="19">
        <v>3.17</v>
      </c>
      <c r="AG19" s="19">
        <v>3.17</v>
      </c>
      <c r="AH19" s="19">
        <v>3.23</v>
      </c>
      <c r="AI19" s="19">
        <v>3.28</v>
      </c>
      <c r="AJ19" s="19">
        <v>3.32</v>
      </c>
      <c r="AK19" s="19">
        <v>3.28</v>
      </c>
      <c r="AL19" s="19">
        <v>3.33</v>
      </c>
      <c r="AM19" s="19">
        <v>3.46</v>
      </c>
      <c r="AN19" s="19">
        <v>3.61</v>
      </c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52">
        <v>2.9872278911564636</v>
      </c>
    </row>
    <row r="20" spans="1:63" hidden="1" x14ac:dyDescent="0.2">
      <c r="A20" s="20"/>
      <c r="B20" s="20"/>
      <c r="C20" s="21">
        <v>1</v>
      </c>
      <c r="D20" s="22"/>
      <c r="E20" s="23">
        <v>2.680000000000005</v>
      </c>
      <c r="F20" s="23">
        <v>2.78</v>
      </c>
      <c r="G20" s="23">
        <v>2.78</v>
      </c>
      <c r="H20" s="23">
        <v>2.74</v>
      </c>
      <c r="I20" s="23">
        <v>2.79</v>
      </c>
      <c r="J20" s="23">
        <v>2.9</v>
      </c>
      <c r="K20" s="23">
        <v>2.87</v>
      </c>
      <c r="L20" s="23">
        <v>2.96</v>
      </c>
      <c r="M20" s="23">
        <v>2.9</v>
      </c>
      <c r="N20" s="23">
        <v>2.91</v>
      </c>
      <c r="O20" s="23">
        <v>3.11</v>
      </c>
      <c r="P20" s="23">
        <v>3.31</v>
      </c>
      <c r="Q20" s="23">
        <v>3.4</v>
      </c>
      <c r="R20" s="23">
        <v>3.37</v>
      </c>
      <c r="S20" s="23">
        <v>3.24</v>
      </c>
      <c r="T20" s="23">
        <v>3.1</v>
      </c>
      <c r="U20" s="23">
        <v>3.09</v>
      </c>
      <c r="V20" s="23">
        <v>3.12</v>
      </c>
      <c r="W20" s="23">
        <v>3.15</v>
      </c>
      <c r="X20" s="23">
        <v>3.19</v>
      </c>
      <c r="Y20" s="23">
        <v>3.22</v>
      </c>
      <c r="Z20" s="23">
        <v>3.27</v>
      </c>
      <c r="AA20" s="23">
        <v>3.37</v>
      </c>
      <c r="AB20" s="23">
        <v>3.55</v>
      </c>
      <c r="AC20" s="23">
        <v>3.56</v>
      </c>
      <c r="AD20" s="23">
        <v>3.48</v>
      </c>
      <c r="AE20" s="23">
        <v>3.35</v>
      </c>
      <c r="AF20" s="23">
        <v>3.2</v>
      </c>
      <c r="AG20" s="23">
        <v>3.21</v>
      </c>
      <c r="AH20" s="23">
        <v>3.26</v>
      </c>
      <c r="AI20" s="23">
        <v>3.31</v>
      </c>
      <c r="AJ20" s="23">
        <v>3.35</v>
      </c>
      <c r="AK20" s="23">
        <v>3.31</v>
      </c>
      <c r="AL20" s="23">
        <v>3.36</v>
      </c>
      <c r="AM20" s="23">
        <v>3.49</v>
      </c>
      <c r="AN20" s="23">
        <v>3.64</v>
      </c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53">
        <v>3.0323088344469071</v>
      </c>
    </row>
    <row r="21" spans="1:63" hidden="1" x14ac:dyDescent="0.2">
      <c r="A21" s="20"/>
      <c r="B21" s="13" t="s">
        <v>61</v>
      </c>
      <c r="C21" s="54"/>
      <c r="D21" s="18"/>
      <c r="E21" s="19">
        <v>2.6748800000000044</v>
      </c>
      <c r="F21" s="19">
        <v>2.7745454545454487</v>
      </c>
      <c r="G21" s="19">
        <v>2.7752212389380486</v>
      </c>
      <c r="H21" s="19">
        <v>2.7374193548387131</v>
      </c>
      <c r="I21" s="19">
        <v>2.7873170731707297</v>
      </c>
      <c r="J21" s="19">
        <v>2.8968253968253999</v>
      </c>
      <c r="K21" s="19">
        <v>2.8670588235294145</v>
      </c>
      <c r="L21" s="19">
        <v>2.9570588235294126</v>
      </c>
      <c r="M21" s="19">
        <v>2.8966153846153877</v>
      </c>
      <c r="N21" s="19">
        <v>2.9070588235294088</v>
      </c>
      <c r="O21" s="19">
        <v>3.1064705882352994</v>
      </c>
      <c r="P21" s="19">
        <v>3.3072727272727289</v>
      </c>
      <c r="Q21" s="19">
        <v>3.3961538461538501</v>
      </c>
      <c r="R21" s="19">
        <v>3.3662686567164206</v>
      </c>
      <c r="S21" s="19">
        <v>3.2375806451612923</v>
      </c>
      <c r="T21" s="19">
        <v>3.098125</v>
      </c>
      <c r="U21" s="19">
        <v>3.08769230769231</v>
      </c>
      <c r="V21" s="19">
        <v>3.1171621621621637</v>
      </c>
      <c r="W21" s="19">
        <v>3.1474285714285735</v>
      </c>
      <c r="X21" s="19">
        <v>3.1874285714285704</v>
      </c>
      <c r="Y21" s="19">
        <v>3.2179310344827581</v>
      </c>
      <c r="Z21" s="19">
        <v>3.2677777777777779</v>
      </c>
      <c r="AA21" s="19">
        <v>3.367</v>
      </c>
      <c r="AB21" s="19">
        <v>3.5469999999999988</v>
      </c>
      <c r="AC21" s="19">
        <v>3.5570000000000008</v>
      </c>
      <c r="AD21" s="19">
        <v>3.4731818181818173</v>
      </c>
      <c r="AE21" s="19">
        <v>3.342857142857143</v>
      </c>
      <c r="AF21" s="19">
        <v>3.1949999999999998</v>
      </c>
      <c r="AG21" s="19">
        <v>3.2069230769230774</v>
      </c>
      <c r="AH21" s="19">
        <v>3.2572727272727264</v>
      </c>
      <c r="AI21" s="19">
        <v>3.3072727272727267</v>
      </c>
      <c r="AJ21" s="19">
        <v>3.3466666666666671</v>
      </c>
      <c r="AK21" s="19">
        <v>3.3062499999999999</v>
      </c>
      <c r="AL21" s="19">
        <v>3.355</v>
      </c>
      <c r="AM21" s="19">
        <v>3.4824999999999999</v>
      </c>
      <c r="AN21" s="19">
        <v>3.6324999999999998</v>
      </c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52">
        <v>3.0242321755027324</v>
      </c>
    </row>
    <row r="22" spans="1:63" hidden="1" x14ac:dyDescent="0.2">
      <c r="A22" s="13" t="s">
        <v>31</v>
      </c>
      <c r="B22" s="54"/>
      <c r="C22" s="54"/>
      <c r="D22" s="18"/>
      <c r="E22" s="19">
        <v>2.6748800000000044</v>
      </c>
      <c r="F22" s="19">
        <v>2.7745454545454487</v>
      </c>
      <c r="G22" s="19">
        <v>2.7752212389380486</v>
      </c>
      <c r="H22" s="19">
        <v>2.7374193548387131</v>
      </c>
      <c r="I22" s="19">
        <v>2.7873170731707297</v>
      </c>
      <c r="J22" s="19">
        <v>2.8968253968253999</v>
      </c>
      <c r="K22" s="19">
        <v>2.8670588235294145</v>
      </c>
      <c r="L22" s="19">
        <v>2.9570588235294126</v>
      </c>
      <c r="M22" s="19">
        <v>2.8966153846153877</v>
      </c>
      <c r="N22" s="19">
        <v>2.9070588235294088</v>
      </c>
      <c r="O22" s="19">
        <v>3.1064705882352994</v>
      </c>
      <c r="P22" s="19">
        <v>3.3072727272727289</v>
      </c>
      <c r="Q22" s="19">
        <v>3.3961538461538501</v>
      </c>
      <c r="R22" s="19">
        <v>3.3662686567164206</v>
      </c>
      <c r="S22" s="19">
        <v>3.2375806451612923</v>
      </c>
      <c r="T22" s="19">
        <v>3.098125</v>
      </c>
      <c r="U22" s="19">
        <v>3.08769230769231</v>
      </c>
      <c r="V22" s="19">
        <v>3.1171621621621637</v>
      </c>
      <c r="W22" s="19">
        <v>3.1474285714285735</v>
      </c>
      <c r="X22" s="19">
        <v>3.1874285714285704</v>
      </c>
      <c r="Y22" s="19">
        <v>3.2179310344827581</v>
      </c>
      <c r="Z22" s="19">
        <v>3.2677777777777779</v>
      </c>
      <c r="AA22" s="19">
        <v>3.367</v>
      </c>
      <c r="AB22" s="19">
        <v>3.5469999999999988</v>
      </c>
      <c r="AC22" s="19">
        <v>3.5570000000000008</v>
      </c>
      <c r="AD22" s="19">
        <v>3.4731818181818173</v>
      </c>
      <c r="AE22" s="19">
        <v>3.342857142857143</v>
      </c>
      <c r="AF22" s="19">
        <v>3.1949999999999998</v>
      </c>
      <c r="AG22" s="19">
        <v>3.2069230769230774</v>
      </c>
      <c r="AH22" s="19">
        <v>3.2572727272727264</v>
      </c>
      <c r="AI22" s="19">
        <v>3.3072727272727267</v>
      </c>
      <c r="AJ22" s="19">
        <v>3.3466666666666671</v>
      </c>
      <c r="AK22" s="19">
        <v>3.3062499999999999</v>
      </c>
      <c r="AL22" s="19">
        <v>3.355</v>
      </c>
      <c r="AM22" s="19">
        <v>3.4824999999999999</v>
      </c>
      <c r="AN22" s="19">
        <v>3.6324999999999998</v>
      </c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52">
        <v>3.0242321755027324</v>
      </c>
    </row>
    <row r="23" spans="1:63" hidden="1" x14ac:dyDescent="0.2">
      <c r="A23" s="13" t="s">
        <v>37</v>
      </c>
      <c r="B23" s="13" t="s">
        <v>39</v>
      </c>
      <c r="C23" s="13">
        <v>0</v>
      </c>
      <c r="D23" s="18"/>
      <c r="E23" s="19">
        <v>0.14499999999999999</v>
      </c>
      <c r="F23" s="19">
        <v>0.14499999999999999</v>
      </c>
      <c r="G23" s="19">
        <v>0.14499999999999999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52">
        <v>0.14499999999999999</v>
      </c>
    </row>
    <row r="24" spans="1:63" hidden="1" x14ac:dyDescent="0.2">
      <c r="A24" s="20"/>
      <c r="B24" s="20"/>
      <c r="C24" s="21">
        <v>1</v>
      </c>
      <c r="D24" s="22"/>
      <c r="E24" s="23">
        <v>0.16500000000000001</v>
      </c>
      <c r="F24" s="23">
        <v>0.16500000000000001</v>
      </c>
      <c r="G24" s="23">
        <v>0.16500000000000001</v>
      </c>
      <c r="H24" s="23">
        <v>0.16</v>
      </c>
      <c r="I24" s="23">
        <v>0.16</v>
      </c>
      <c r="J24" s="23">
        <v>0.16</v>
      </c>
      <c r="K24" s="23">
        <v>0.16</v>
      </c>
      <c r="L24" s="23">
        <v>0.16</v>
      </c>
      <c r="M24" s="23">
        <v>0.16</v>
      </c>
      <c r="N24" s="23">
        <v>0.17</v>
      </c>
      <c r="O24" s="23">
        <v>0.21</v>
      </c>
      <c r="P24" s="23">
        <v>0.22</v>
      </c>
      <c r="Q24" s="23">
        <v>0.24</v>
      </c>
      <c r="R24" s="23">
        <v>0.24</v>
      </c>
      <c r="S24" s="23">
        <v>0.22</v>
      </c>
      <c r="T24" s="23">
        <v>0.19</v>
      </c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53">
        <v>0.17544642857142864</v>
      </c>
    </row>
    <row r="25" spans="1:63" hidden="1" x14ac:dyDescent="0.2">
      <c r="A25" s="20"/>
      <c r="B25" s="13" t="s">
        <v>62</v>
      </c>
      <c r="C25" s="54"/>
      <c r="D25" s="18"/>
      <c r="E25" s="19">
        <v>0.16029411764705884</v>
      </c>
      <c r="F25" s="19">
        <v>0.16300000000000001</v>
      </c>
      <c r="G25" s="19">
        <v>0.16300000000000001</v>
      </c>
      <c r="H25" s="19">
        <v>0.16</v>
      </c>
      <c r="I25" s="19">
        <v>0.16</v>
      </c>
      <c r="J25" s="19">
        <v>0.16</v>
      </c>
      <c r="K25" s="19">
        <v>0.16</v>
      </c>
      <c r="L25" s="19">
        <v>0.16</v>
      </c>
      <c r="M25" s="19">
        <v>0.16</v>
      </c>
      <c r="N25" s="19">
        <v>0.17</v>
      </c>
      <c r="O25" s="19">
        <v>0.21</v>
      </c>
      <c r="P25" s="19">
        <v>0.22</v>
      </c>
      <c r="Q25" s="19">
        <v>0.24</v>
      </c>
      <c r="R25" s="19">
        <v>0.24</v>
      </c>
      <c r="S25" s="19">
        <v>0.22</v>
      </c>
      <c r="T25" s="19">
        <v>0.19</v>
      </c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52">
        <v>0.17249999999999999</v>
      </c>
    </row>
    <row r="26" spans="1:63" hidden="1" x14ac:dyDescent="0.2">
      <c r="A26" s="20"/>
      <c r="B26" s="13" t="s">
        <v>40</v>
      </c>
      <c r="C26" s="13">
        <v>0</v>
      </c>
      <c r="D26" s="1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52"/>
    </row>
    <row r="27" spans="1:63" hidden="1" x14ac:dyDescent="0.2">
      <c r="A27" s="20"/>
      <c r="B27" s="20"/>
      <c r="C27" s="21">
        <v>1</v>
      </c>
      <c r="D27" s="22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53"/>
    </row>
    <row r="28" spans="1:63" hidden="1" x14ac:dyDescent="0.2">
      <c r="A28" s="20"/>
      <c r="B28" s="13" t="s">
        <v>63</v>
      </c>
      <c r="C28" s="54"/>
      <c r="D28" s="1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52"/>
    </row>
    <row r="29" spans="1:63" hidden="1" x14ac:dyDescent="0.2">
      <c r="A29" s="20"/>
      <c r="B29" s="13" t="s">
        <v>41</v>
      </c>
      <c r="C29" s="13">
        <v>0</v>
      </c>
      <c r="D29" s="1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52"/>
    </row>
    <row r="30" spans="1:63" hidden="1" x14ac:dyDescent="0.2">
      <c r="A30" s="20"/>
      <c r="B30" s="20"/>
      <c r="C30" s="21">
        <v>1</v>
      </c>
      <c r="D30" s="22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53"/>
    </row>
    <row r="31" spans="1:63" hidden="1" x14ac:dyDescent="0.2">
      <c r="A31" s="20"/>
      <c r="B31" s="13" t="s">
        <v>64</v>
      </c>
      <c r="C31" s="54"/>
      <c r="D31" s="18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52"/>
    </row>
    <row r="32" spans="1:63" hidden="1" x14ac:dyDescent="0.2">
      <c r="A32" s="20"/>
      <c r="B32" s="13" t="s">
        <v>43</v>
      </c>
      <c r="C32" s="13">
        <v>1</v>
      </c>
      <c r="D32" s="18"/>
      <c r="E32" s="19">
        <v>-0.03</v>
      </c>
      <c r="F32" s="19">
        <v>-0.03</v>
      </c>
      <c r="G32" s="19">
        <v>-0.03</v>
      </c>
      <c r="H32" s="19">
        <v>-2.5000000000000001E-2</v>
      </c>
      <c r="I32" s="19">
        <v>-2.5000000000000001E-2</v>
      </c>
      <c r="J32" s="19">
        <v>-1.4999999999999999E-2</v>
      </c>
      <c r="K32" s="19">
        <v>-1.4999999999999999E-2</v>
      </c>
      <c r="L32" s="19">
        <v>-1.4999999999999999E-2</v>
      </c>
      <c r="M32" s="19">
        <v>-1.4999999999999999E-2</v>
      </c>
      <c r="N32" s="19">
        <v>-1.4999999999999999E-2</v>
      </c>
      <c r="O32" s="19">
        <v>-1.4999999999999999E-2</v>
      </c>
      <c r="P32" s="19">
        <v>-0.01</v>
      </c>
      <c r="Q32" s="19">
        <v>-0.01</v>
      </c>
      <c r="R32" s="19">
        <v>-0.01</v>
      </c>
      <c r="S32" s="19">
        <v>-0.01</v>
      </c>
      <c r="T32" s="19">
        <v>-0.01</v>
      </c>
      <c r="U32" s="19">
        <v>-0.01</v>
      </c>
      <c r="V32" s="19">
        <v>-0.01</v>
      </c>
      <c r="W32" s="19">
        <v>-0.01</v>
      </c>
      <c r="X32" s="19">
        <v>-0.01</v>
      </c>
      <c r="Y32" s="19">
        <v>-0.01</v>
      </c>
      <c r="Z32" s="19">
        <v>-7.4999999999999997E-3</v>
      </c>
      <c r="AA32" s="19">
        <v>-7.4999999999999997E-3</v>
      </c>
      <c r="AB32" s="19">
        <v>-7.4999999999999997E-3</v>
      </c>
      <c r="AC32" s="19">
        <v>-7.4999999999999997E-3</v>
      </c>
      <c r="AD32" s="19">
        <v>-7.4999999999999997E-3</v>
      </c>
      <c r="AE32" s="19">
        <v>-7.4999999999999997E-3</v>
      </c>
      <c r="AF32" s="19">
        <v>-5.0000000000000001E-3</v>
      </c>
      <c r="AG32" s="19">
        <v>-5.0000000000000001E-3</v>
      </c>
      <c r="AH32" s="19">
        <v>-5.0000000000000001E-3</v>
      </c>
      <c r="AI32" s="19">
        <v>-5.0000000000000001E-3</v>
      </c>
      <c r="AJ32" s="19">
        <v>-5.0000000000000001E-3</v>
      </c>
      <c r="AK32" s="19">
        <v>-5.0000000000000001E-3</v>
      </c>
      <c r="AL32" s="19">
        <v>-5.0000000000000001E-3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52">
        <v>-1.2668539325842701E-2</v>
      </c>
    </row>
    <row r="33" spans="1:63" hidden="1" x14ac:dyDescent="0.2">
      <c r="A33" s="20"/>
      <c r="B33" s="13" t="s">
        <v>65</v>
      </c>
      <c r="C33" s="54"/>
      <c r="D33" s="18"/>
      <c r="E33" s="19">
        <v>-0.03</v>
      </c>
      <c r="F33" s="19">
        <v>-0.03</v>
      </c>
      <c r="G33" s="19">
        <v>-0.03</v>
      </c>
      <c r="H33" s="19">
        <v>-2.5000000000000001E-2</v>
      </c>
      <c r="I33" s="19">
        <v>-2.5000000000000001E-2</v>
      </c>
      <c r="J33" s="19">
        <v>-1.4999999999999999E-2</v>
      </c>
      <c r="K33" s="19">
        <v>-1.4999999999999999E-2</v>
      </c>
      <c r="L33" s="19">
        <v>-1.4999999999999999E-2</v>
      </c>
      <c r="M33" s="19">
        <v>-1.4999999999999999E-2</v>
      </c>
      <c r="N33" s="19">
        <v>-1.4999999999999999E-2</v>
      </c>
      <c r="O33" s="19">
        <v>-1.4999999999999999E-2</v>
      </c>
      <c r="P33" s="19">
        <v>-0.01</v>
      </c>
      <c r="Q33" s="19">
        <v>-0.01</v>
      </c>
      <c r="R33" s="19">
        <v>-0.01</v>
      </c>
      <c r="S33" s="19">
        <v>-0.01</v>
      </c>
      <c r="T33" s="19">
        <v>-0.01</v>
      </c>
      <c r="U33" s="19">
        <v>-0.01</v>
      </c>
      <c r="V33" s="19">
        <v>-0.01</v>
      </c>
      <c r="W33" s="19">
        <v>-0.01</v>
      </c>
      <c r="X33" s="19">
        <v>-0.01</v>
      </c>
      <c r="Y33" s="19">
        <v>-0.01</v>
      </c>
      <c r="Z33" s="19">
        <v>-7.4999999999999997E-3</v>
      </c>
      <c r="AA33" s="19">
        <v>-7.4999999999999997E-3</v>
      </c>
      <c r="AB33" s="19">
        <v>-7.4999999999999997E-3</v>
      </c>
      <c r="AC33" s="19">
        <v>-7.4999999999999997E-3</v>
      </c>
      <c r="AD33" s="19">
        <v>-7.4999999999999997E-3</v>
      </c>
      <c r="AE33" s="19">
        <v>-7.4999999999999997E-3</v>
      </c>
      <c r="AF33" s="19">
        <v>-5.0000000000000001E-3</v>
      </c>
      <c r="AG33" s="19">
        <v>-5.0000000000000001E-3</v>
      </c>
      <c r="AH33" s="19">
        <v>-5.0000000000000001E-3</v>
      </c>
      <c r="AI33" s="19">
        <v>-5.0000000000000001E-3</v>
      </c>
      <c r="AJ33" s="19">
        <v>-5.0000000000000001E-3</v>
      </c>
      <c r="AK33" s="19">
        <v>-5.0000000000000001E-3</v>
      </c>
      <c r="AL33" s="19">
        <v>-5.0000000000000001E-3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52">
        <v>-1.2668539325842701E-2</v>
      </c>
    </row>
    <row r="34" spans="1:63" hidden="1" x14ac:dyDescent="0.2">
      <c r="A34" s="20"/>
      <c r="B34" s="13" t="s">
        <v>45</v>
      </c>
      <c r="C34" s="13">
        <v>0</v>
      </c>
      <c r="D34" s="18"/>
      <c r="E34" s="19">
        <v>-5.5E-2</v>
      </c>
      <c r="F34" s="19">
        <v>-5.5E-2</v>
      </c>
      <c r="G34" s="19">
        <v>-5.5E-2</v>
      </c>
      <c r="H34" s="19">
        <v>-0.05</v>
      </c>
      <c r="I34" s="19">
        <v>-0.05</v>
      </c>
      <c r="J34" s="19">
        <v>-0.05</v>
      </c>
      <c r="K34" s="19">
        <v>-0.05</v>
      </c>
      <c r="L34" s="19">
        <v>-0.05</v>
      </c>
      <c r="M34" s="19">
        <v>-0.05</v>
      </c>
      <c r="N34" s="19">
        <v>-0.05</v>
      </c>
      <c r="O34" s="19">
        <v>-0.05</v>
      </c>
      <c r="P34" s="19">
        <v>-0.05</v>
      </c>
      <c r="Q34" s="19">
        <v>-0.05</v>
      </c>
      <c r="R34" s="19">
        <v>-0.05</v>
      </c>
      <c r="S34" s="19">
        <v>-0.05</v>
      </c>
      <c r="T34" s="19">
        <v>-0.05</v>
      </c>
      <c r="U34" s="19">
        <v>-0.05</v>
      </c>
      <c r="V34" s="19">
        <v>-0.05</v>
      </c>
      <c r="W34" s="19">
        <v>-0.05</v>
      </c>
      <c r="X34" s="19">
        <v>-0.05</v>
      </c>
      <c r="Y34" s="19">
        <v>-0.05</v>
      </c>
      <c r="Z34" s="19">
        <v>-0.05</v>
      </c>
      <c r="AA34" s="19">
        <v>-0.05</v>
      </c>
      <c r="AB34" s="19">
        <v>-4.4999999999999998E-2</v>
      </c>
      <c r="AC34" s="19">
        <v>-4.4999999999999998E-2</v>
      </c>
      <c r="AD34" s="19">
        <v>-4.4999999999999998E-2</v>
      </c>
      <c r="AE34" s="19">
        <v>-4.4999999999999998E-2</v>
      </c>
      <c r="AF34" s="19">
        <v>-4.4999999999999998E-2</v>
      </c>
      <c r="AG34" s="19">
        <v>-4.4999999999999998E-2</v>
      </c>
      <c r="AH34" s="19">
        <v>-0.04</v>
      </c>
      <c r="AI34" s="19">
        <v>-0.04</v>
      </c>
      <c r="AJ34" s="19">
        <v>-0.04</v>
      </c>
      <c r="AK34" s="19">
        <v>-0.04</v>
      </c>
      <c r="AL34" s="19">
        <v>-0.04</v>
      </c>
      <c r="AM34" s="19">
        <v>-0.04</v>
      </c>
      <c r="AN34" s="19">
        <v>-0.04</v>
      </c>
      <c r="AO34" s="19">
        <v>-0.04</v>
      </c>
      <c r="AP34" s="19">
        <v>-0.04</v>
      </c>
      <c r="AQ34" s="19">
        <v>-0.04</v>
      </c>
      <c r="AR34" s="19">
        <v>-0.04</v>
      </c>
      <c r="AS34" s="19">
        <v>-3.5000000000000003E-2</v>
      </c>
      <c r="AT34" s="19">
        <v>-3.5000000000000003E-2</v>
      </c>
      <c r="AU34" s="19">
        <v>-3.5000000000000003E-2</v>
      </c>
      <c r="AV34" s="19">
        <v>-3.5000000000000003E-2</v>
      </c>
      <c r="AW34" s="19">
        <v>-3.5000000000000003E-2</v>
      </c>
      <c r="AX34" s="19">
        <v>-3.5000000000000003E-2</v>
      </c>
      <c r="AY34" s="19">
        <v>-3.5000000000000003E-2</v>
      </c>
      <c r="AZ34" s="19">
        <v>-3.5000000000000003E-2</v>
      </c>
      <c r="BA34" s="19">
        <v>-3.5000000000000003E-2</v>
      </c>
      <c r="BB34" s="19">
        <v>-3.5000000000000003E-2</v>
      </c>
      <c r="BC34" s="19">
        <v>-3.5000000000000003E-2</v>
      </c>
      <c r="BD34" s="19">
        <v>-3.5000000000000003E-2</v>
      </c>
      <c r="BE34" s="19">
        <v>-3.5000000000000003E-2</v>
      </c>
      <c r="BF34" s="19">
        <v>-0.03</v>
      </c>
      <c r="BG34" s="19">
        <v>-0.03</v>
      </c>
      <c r="BH34" s="19">
        <v>-0.03</v>
      </c>
      <c r="BI34" s="19">
        <v>-0.03</v>
      </c>
      <c r="BJ34" s="19">
        <v>-0.03</v>
      </c>
      <c r="BK34" s="52">
        <v>-4.2758620689655177E-2</v>
      </c>
    </row>
    <row r="35" spans="1:63" hidden="1" x14ac:dyDescent="0.2">
      <c r="A35" s="20"/>
      <c r="B35" s="13" t="s">
        <v>66</v>
      </c>
      <c r="C35" s="54"/>
      <c r="D35" s="18"/>
      <c r="E35" s="19">
        <v>-5.5E-2</v>
      </c>
      <c r="F35" s="19">
        <v>-5.5E-2</v>
      </c>
      <c r="G35" s="19">
        <v>-5.5E-2</v>
      </c>
      <c r="H35" s="19">
        <v>-0.05</v>
      </c>
      <c r="I35" s="19">
        <v>-0.05</v>
      </c>
      <c r="J35" s="19">
        <v>-0.05</v>
      </c>
      <c r="K35" s="19">
        <v>-0.05</v>
      </c>
      <c r="L35" s="19">
        <v>-0.05</v>
      </c>
      <c r="M35" s="19">
        <v>-0.05</v>
      </c>
      <c r="N35" s="19">
        <v>-0.05</v>
      </c>
      <c r="O35" s="19">
        <v>-0.05</v>
      </c>
      <c r="P35" s="19">
        <v>-0.05</v>
      </c>
      <c r="Q35" s="19">
        <v>-0.05</v>
      </c>
      <c r="R35" s="19">
        <v>-0.05</v>
      </c>
      <c r="S35" s="19">
        <v>-0.05</v>
      </c>
      <c r="T35" s="19">
        <v>-0.05</v>
      </c>
      <c r="U35" s="19">
        <v>-0.05</v>
      </c>
      <c r="V35" s="19">
        <v>-0.05</v>
      </c>
      <c r="W35" s="19">
        <v>-0.05</v>
      </c>
      <c r="X35" s="19">
        <v>-0.05</v>
      </c>
      <c r="Y35" s="19">
        <v>-0.05</v>
      </c>
      <c r="Z35" s="19">
        <v>-0.05</v>
      </c>
      <c r="AA35" s="19">
        <v>-0.05</v>
      </c>
      <c r="AB35" s="19">
        <v>-4.4999999999999998E-2</v>
      </c>
      <c r="AC35" s="19">
        <v>-4.4999999999999998E-2</v>
      </c>
      <c r="AD35" s="19">
        <v>-4.4999999999999998E-2</v>
      </c>
      <c r="AE35" s="19">
        <v>-4.4999999999999998E-2</v>
      </c>
      <c r="AF35" s="19">
        <v>-4.4999999999999998E-2</v>
      </c>
      <c r="AG35" s="19">
        <v>-4.4999999999999998E-2</v>
      </c>
      <c r="AH35" s="19">
        <v>-0.04</v>
      </c>
      <c r="AI35" s="19">
        <v>-0.04</v>
      </c>
      <c r="AJ35" s="19">
        <v>-0.04</v>
      </c>
      <c r="AK35" s="19">
        <v>-0.04</v>
      </c>
      <c r="AL35" s="19">
        <v>-0.04</v>
      </c>
      <c r="AM35" s="19">
        <v>-0.04</v>
      </c>
      <c r="AN35" s="19">
        <v>-0.04</v>
      </c>
      <c r="AO35" s="19">
        <v>-0.04</v>
      </c>
      <c r="AP35" s="19">
        <v>-0.04</v>
      </c>
      <c r="AQ35" s="19">
        <v>-0.04</v>
      </c>
      <c r="AR35" s="19">
        <v>-0.04</v>
      </c>
      <c r="AS35" s="19">
        <v>-3.5000000000000003E-2</v>
      </c>
      <c r="AT35" s="19">
        <v>-3.5000000000000003E-2</v>
      </c>
      <c r="AU35" s="19">
        <v>-3.5000000000000003E-2</v>
      </c>
      <c r="AV35" s="19">
        <v>-3.5000000000000003E-2</v>
      </c>
      <c r="AW35" s="19">
        <v>-3.5000000000000003E-2</v>
      </c>
      <c r="AX35" s="19">
        <v>-3.5000000000000003E-2</v>
      </c>
      <c r="AY35" s="19">
        <v>-3.5000000000000003E-2</v>
      </c>
      <c r="AZ35" s="19">
        <v>-3.5000000000000003E-2</v>
      </c>
      <c r="BA35" s="19">
        <v>-3.5000000000000003E-2</v>
      </c>
      <c r="BB35" s="19">
        <v>-3.5000000000000003E-2</v>
      </c>
      <c r="BC35" s="19">
        <v>-3.5000000000000003E-2</v>
      </c>
      <c r="BD35" s="19">
        <v>-3.5000000000000003E-2</v>
      </c>
      <c r="BE35" s="19">
        <v>-3.5000000000000003E-2</v>
      </c>
      <c r="BF35" s="19">
        <v>-0.03</v>
      </c>
      <c r="BG35" s="19">
        <v>-0.03</v>
      </c>
      <c r="BH35" s="19">
        <v>-0.03</v>
      </c>
      <c r="BI35" s="19">
        <v>-0.03</v>
      </c>
      <c r="BJ35" s="19">
        <v>-0.03</v>
      </c>
      <c r="BK35" s="52">
        <v>-4.2758620689655177E-2</v>
      </c>
    </row>
    <row r="36" spans="1:63" hidden="1" x14ac:dyDescent="0.2">
      <c r="A36" s="20"/>
      <c r="B36" s="13" t="s">
        <v>47</v>
      </c>
      <c r="C36" s="13">
        <v>1</v>
      </c>
      <c r="D36" s="18"/>
      <c r="E36" s="19">
        <v>0.82</v>
      </c>
      <c r="F36" s="19">
        <v>0.82</v>
      </c>
      <c r="G36" s="19">
        <v>0.48</v>
      </c>
      <c r="H36" s="19">
        <v>0.35</v>
      </c>
      <c r="I36" s="19">
        <v>0.3125</v>
      </c>
      <c r="J36" s="19">
        <v>0.32</v>
      </c>
      <c r="K36" s="19">
        <v>0.34</v>
      </c>
      <c r="L36" s="19">
        <v>0.34</v>
      </c>
      <c r="M36" s="19">
        <v>0.32</v>
      </c>
      <c r="N36" s="19">
        <v>0.38</v>
      </c>
      <c r="O36" s="19">
        <v>0.44500000000000001</v>
      </c>
      <c r="P36" s="19">
        <v>0.82</v>
      </c>
      <c r="Q36" s="19">
        <v>1.1499999999999999</v>
      </c>
      <c r="R36" s="19">
        <v>1.1000000000000001</v>
      </c>
      <c r="S36" s="19">
        <v>0.56000000000000005</v>
      </c>
      <c r="T36" s="19">
        <v>0.36</v>
      </c>
      <c r="U36" s="19">
        <v>0.32500000000000001</v>
      </c>
      <c r="V36" s="19">
        <v>0.33500000000000002</v>
      </c>
      <c r="W36" s="19">
        <v>0.35</v>
      </c>
      <c r="X36" s="19">
        <v>0.35</v>
      </c>
      <c r="Y36" s="19">
        <v>0.315</v>
      </c>
      <c r="Z36" s="19">
        <v>0.36</v>
      </c>
      <c r="AA36" s="19">
        <v>0.49</v>
      </c>
      <c r="AB36" s="19">
        <v>0.83</v>
      </c>
      <c r="AC36" s="19">
        <v>1.1499999999999999</v>
      </c>
      <c r="AD36" s="19">
        <v>1.1000000000000001</v>
      </c>
      <c r="AE36" s="19">
        <v>0.55000000000000004</v>
      </c>
      <c r="AF36" s="19">
        <v>0.36</v>
      </c>
      <c r="AG36" s="19">
        <v>0.32500000000000001</v>
      </c>
      <c r="AH36" s="19">
        <v>0.33500000000000002</v>
      </c>
      <c r="AI36" s="19">
        <v>0.35</v>
      </c>
      <c r="AJ36" s="19">
        <v>0.35</v>
      </c>
      <c r="AK36" s="19">
        <v>0.315</v>
      </c>
      <c r="AL36" s="19">
        <v>0.36</v>
      </c>
      <c r="AM36" s="19">
        <v>0.5</v>
      </c>
      <c r="AN36" s="19">
        <v>0.87</v>
      </c>
      <c r="AO36" s="19">
        <v>1.2</v>
      </c>
      <c r="AP36" s="19">
        <v>1.1499999999999999</v>
      </c>
      <c r="AQ36" s="19">
        <v>0.59</v>
      </c>
      <c r="AR36" s="19">
        <v>0.36</v>
      </c>
      <c r="AS36" s="19">
        <v>0.32500000000000001</v>
      </c>
      <c r="AT36" s="19">
        <v>0.33500000000000002</v>
      </c>
      <c r="AU36" s="19">
        <v>0.35</v>
      </c>
      <c r="AV36" s="19">
        <v>0.35</v>
      </c>
      <c r="AW36" s="19">
        <v>0.315</v>
      </c>
      <c r="AX36" s="19">
        <v>0.36</v>
      </c>
      <c r="AY36" s="19">
        <v>0.52</v>
      </c>
      <c r="AZ36" s="19">
        <v>1</v>
      </c>
      <c r="BA36" s="19">
        <v>1.2</v>
      </c>
      <c r="BB36" s="19">
        <v>1.18</v>
      </c>
      <c r="BC36" s="19">
        <v>0.6</v>
      </c>
      <c r="BD36" s="19">
        <v>0.36</v>
      </c>
      <c r="BE36" s="19">
        <v>0.32500000000000001</v>
      </c>
      <c r="BF36" s="19">
        <v>0.33500000000000002</v>
      </c>
      <c r="BG36" s="19">
        <v>0.35</v>
      </c>
      <c r="BH36" s="19">
        <v>0.35</v>
      </c>
      <c r="BI36" s="19">
        <v>0.315</v>
      </c>
      <c r="BJ36" s="19">
        <v>0.36</v>
      </c>
      <c r="BK36" s="52">
        <v>0.535646551724138</v>
      </c>
    </row>
    <row r="37" spans="1:63" hidden="1" x14ac:dyDescent="0.2">
      <c r="A37" s="20"/>
      <c r="B37" s="13" t="s">
        <v>67</v>
      </c>
      <c r="C37" s="54"/>
      <c r="D37" s="18"/>
      <c r="E37" s="19">
        <v>0.82</v>
      </c>
      <c r="F37" s="19">
        <v>0.82</v>
      </c>
      <c r="G37" s="19">
        <v>0.48</v>
      </c>
      <c r="H37" s="19">
        <v>0.35</v>
      </c>
      <c r="I37" s="19">
        <v>0.3125</v>
      </c>
      <c r="J37" s="19">
        <v>0.32</v>
      </c>
      <c r="K37" s="19">
        <v>0.34</v>
      </c>
      <c r="L37" s="19">
        <v>0.34</v>
      </c>
      <c r="M37" s="19">
        <v>0.32</v>
      </c>
      <c r="N37" s="19">
        <v>0.38</v>
      </c>
      <c r="O37" s="19">
        <v>0.44500000000000001</v>
      </c>
      <c r="P37" s="19">
        <v>0.82</v>
      </c>
      <c r="Q37" s="19">
        <v>1.1499999999999999</v>
      </c>
      <c r="R37" s="19">
        <v>1.1000000000000001</v>
      </c>
      <c r="S37" s="19">
        <v>0.56000000000000005</v>
      </c>
      <c r="T37" s="19">
        <v>0.36</v>
      </c>
      <c r="U37" s="19">
        <v>0.32500000000000001</v>
      </c>
      <c r="V37" s="19">
        <v>0.33500000000000002</v>
      </c>
      <c r="W37" s="19">
        <v>0.35</v>
      </c>
      <c r="X37" s="19">
        <v>0.35</v>
      </c>
      <c r="Y37" s="19">
        <v>0.315</v>
      </c>
      <c r="Z37" s="19">
        <v>0.36</v>
      </c>
      <c r="AA37" s="19">
        <v>0.49</v>
      </c>
      <c r="AB37" s="19">
        <v>0.83</v>
      </c>
      <c r="AC37" s="19">
        <v>1.1499999999999999</v>
      </c>
      <c r="AD37" s="19">
        <v>1.1000000000000001</v>
      </c>
      <c r="AE37" s="19">
        <v>0.55000000000000004</v>
      </c>
      <c r="AF37" s="19">
        <v>0.36</v>
      </c>
      <c r="AG37" s="19">
        <v>0.32500000000000001</v>
      </c>
      <c r="AH37" s="19">
        <v>0.33500000000000002</v>
      </c>
      <c r="AI37" s="19">
        <v>0.35</v>
      </c>
      <c r="AJ37" s="19">
        <v>0.35</v>
      </c>
      <c r="AK37" s="19">
        <v>0.315</v>
      </c>
      <c r="AL37" s="19">
        <v>0.36</v>
      </c>
      <c r="AM37" s="19">
        <v>0.5</v>
      </c>
      <c r="AN37" s="19">
        <v>0.87</v>
      </c>
      <c r="AO37" s="19">
        <v>1.2</v>
      </c>
      <c r="AP37" s="19">
        <v>1.1499999999999999</v>
      </c>
      <c r="AQ37" s="19">
        <v>0.59</v>
      </c>
      <c r="AR37" s="19">
        <v>0.36</v>
      </c>
      <c r="AS37" s="19">
        <v>0.32500000000000001</v>
      </c>
      <c r="AT37" s="19">
        <v>0.33500000000000002</v>
      </c>
      <c r="AU37" s="19">
        <v>0.35</v>
      </c>
      <c r="AV37" s="19">
        <v>0.35</v>
      </c>
      <c r="AW37" s="19">
        <v>0.315</v>
      </c>
      <c r="AX37" s="19">
        <v>0.36</v>
      </c>
      <c r="AY37" s="19">
        <v>0.52</v>
      </c>
      <c r="AZ37" s="19">
        <v>1</v>
      </c>
      <c r="BA37" s="19">
        <v>1.2</v>
      </c>
      <c r="BB37" s="19">
        <v>1.18</v>
      </c>
      <c r="BC37" s="19">
        <v>0.6</v>
      </c>
      <c r="BD37" s="19">
        <v>0.36</v>
      </c>
      <c r="BE37" s="19">
        <v>0.32500000000000001</v>
      </c>
      <c r="BF37" s="19">
        <v>0.33500000000000002</v>
      </c>
      <c r="BG37" s="19">
        <v>0.35</v>
      </c>
      <c r="BH37" s="19">
        <v>0.35</v>
      </c>
      <c r="BI37" s="19">
        <v>0.315</v>
      </c>
      <c r="BJ37" s="19">
        <v>0.36</v>
      </c>
      <c r="BK37" s="52">
        <v>0.535646551724138</v>
      </c>
    </row>
    <row r="38" spans="1:63" hidden="1" x14ac:dyDescent="0.2">
      <c r="A38" s="20"/>
      <c r="B38" s="13" t="s">
        <v>49</v>
      </c>
      <c r="C38" s="13">
        <v>1</v>
      </c>
      <c r="D38" s="18"/>
      <c r="E38" s="19">
        <v>3.5000000000000003E-2</v>
      </c>
      <c r="F38" s="19">
        <v>3.7499999999999999E-2</v>
      </c>
      <c r="G38" s="19">
        <v>3.7499999999999999E-2</v>
      </c>
      <c r="H38" s="19">
        <v>4.4999999999999998E-2</v>
      </c>
      <c r="I38" s="19">
        <v>4.4999999999999998E-2</v>
      </c>
      <c r="J38" s="19">
        <v>4.4999999999999998E-2</v>
      </c>
      <c r="K38" s="19">
        <v>4.4999999999999998E-2</v>
      </c>
      <c r="L38" s="19">
        <v>4.4999999999999998E-2</v>
      </c>
      <c r="M38" s="19">
        <v>4.4999999999999998E-2</v>
      </c>
      <c r="N38" s="19">
        <v>4.4999999999999998E-2</v>
      </c>
      <c r="O38" s="19">
        <v>4.4999999999999998E-2</v>
      </c>
      <c r="P38" s="19">
        <v>4.4999999999999998E-2</v>
      </c>
      <c r="Q38" s="19">
        <v>5.5E-2</v>
      </c>
      <c r="R38" s="19">
        <v>5.5E-2</v>
      </c>
      <c r="S38" s="19">
        <v>5.5E-2</v>
      </c>
      <c r="T38" s="19">
        <v>7.0000000000000007E-2</v>
      </c>
      <c r="U38" s="19">
        <v>7.0000000000000007E-2</v>
      </c>
      <c r="V38" s="19">
        <v>7.0000000000000007E-2</v>
      </c>
      <c r="W38" s="19">
        <v>7.0000000000000007E-2</v>
      </c>
      <c r="X38" s="19">
        <v>7.0000000000000007E-2</v>
      </c>
      <c r="Y38" s="19">
        <v>7.0000000000000007E-2</v>
      </c>
      <c r="Z38" s="19">
        <v>7.0000000000000007E-2</v>
      </c>
      <c r="AA38" s="19">
        <v>7.0000000000000007E-2</v>
      </c>
      <c r="AB38" s="19">
        <v>0.08</v>
      </c>
      <c r="AC38" s="19">
        <v>0.08</v>
      </c>
      <c r="AD38" s="19">
        <v>0.08</v>
      </c>
      <c r="AE38" s="19">
        <v>0.08</v>
      </c>
      <c r="AF38" s="19">
        <v>0.08</v>
      </c>
      <c r="AG38" s="19">
        <v>0.08</v>
      </c>
      <c r="AH38" s="19">
        <v>0.08</v>
      </c>
      <c r="AI38" s="19">
        <v>0.08</v>
      </c>
      <c r="AJ38" s="19">
        <v>0.08</v>
      </c>
      <c r="AK38" s="19">
        <v>0.08</v>
      </c>
      <c r="AL38" s="19">
        <v>0.08</v>
      </c>
      <c r="AM38" s="19">
        <v>8.5000000000000006E-2</v>
      </c>
      <c r="AN38" s="19">
        <v>8.5000000000000006E-2</v>
      </c>
      <c r="AO38" s="19">
        <v>8.5000000000000006E-2</v>
      </c>
      <c r="AP38" s="19">
        <v>8.5000000000000006E-2</v>
      </c>
      <c r="AQ38" s="19">
        <v>8.5000000000000006E-2</v>
      </c>
      <c r="AR38" s="19">
        <v>0.09</v>
      </c>
      <c r="AS38" s="19">
        <v>0.09</v>
      </c>
      <c r="AT38" s="19">
        <v>0.09</v>
      </c>
      <c r="AU38" s="19">
        <v>0.09</v>
      </c>
      <c r="AV38" s="19">
        <v>0.09</v>
      </c>
      <c r="AW38" s="19">
        <v>0.09</v>
      </c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52">
        <v>6.855555555555555E-2</v>
      </c>
    </row>
    <row r="39" spans="1:63" hidden="1" x14ac:dyDescent="0.2">
      <c r="A39" s="20"/>
      <c r="B39" s="13" t="s">
        <v>68</v>
      </c>
      <c r="C39" s="54"/>
      <c r="D39" s="18"/>
      <c r="E39" s="19">
        <v>3.5000000000000003E-2</v>
      </c>
      <c r="F39" s="19">
        <v>3.7499999999999999E-2</v>
      </c>
      <c r="G39" s="19">
        <v>3.7499999999999999E-2</v>
      </c>
      <c r="H39" s="19">
        <v>4.4999999999999998E-2</v>
      </c>
      <c r="I39" s="19">
        <v>4.4999999999999998E-2</v>
      </c>
      <c r="J39" s="19">
        <v>4.4999999999999998E-2</v>
      </c>
      <c r="K39" s="19">
        <v>4.4999999999999998E-2</v>
      </c>
      <c r="L39" s="19">
        <v>4.4999999999999998E-2</v>
      </c>
      <c r="M39" s="19">
        <v>4.4999999999999998E-2</v>
      </c>
      <c r="N39" s="19">
        <v>4.4999999999999998E-2</v>
      </c>
      <c r="O39" s="19">
        <v>4.4999999999999998E-2</v>
      </c>
      <c r="P39" s="19">
        <v>4.4999999999999998E-2</v>
      </c>
      <c r="Q39" s="19">
        <v>5.5E-2</v>
      </c>
      <c r="R39" s="19">
        <v>5.5E-2</v>
      </c>
      <c r="S39" s="19">
        <v>5.5E-2</v>
      </c>
      <c r="T39" s="19">
        <v>7.0000000000000007E-2</v>
      </c>
      <c r="U39" s="19">
        <v>7.0000000000000007E-2</v>
      </c>
      <c r="V39" s="19">
        <v>7.0000000000000007E-2</v>
      </c>
      <c r="W39" s="19">
        <v>7.0000000000000007E-2</v>
      </c>
      <c r="X39" s="19">
        <v>7.0000000000000007E-2</v>
      </c>
      <c r="Y39" s="19">
        <v>7.0000000000000007E-2</v>
      </c>
      <c r="Z39" s="19">
        <v>7.0000000000000007E-2</v>
      </c>
      <c r="AA39" s="19">
        <v>7.0000000000000007E-2</v>
      </c>
      <c r="AB39" s="19">
        <v>0.08</v>
      </c>
      <c r="AC39" s="19">
        <v>0.08</v>
      </c>
      <c r="AD39" s="19">
        <v>0.08</v>
      </c>
      <c r="AE39" s="19">
        <v>0.08</v>
      </c>
      <c r="AF39" s="19">
        <v>0.08</v>
      </c>
      <c r="AG39" s="19">
        <v>0.08</v>
      </c>
      <c r="AH39" s="19">
        <v>0.08</v>
      </c>
      <c r="AI39" s="19">
        <v>0.08</v>
      </c>
      <c r="AJ39" s="19">
        <v>0.08</v>
      </c>
      <c r="AK39" s="19">
        <v>0.08</v>
      </c>
      <c r="AL39" s="19">
        <v>0.08</v>
      </c>
      <c r="AM39" s="19">
        <v>8.5000000000000006E-2</v>
      </c>
      <c r="AN39" s="19">
        <v>8.5000000000000006E-2</v>
      </c>
      <c r="AO39" s="19">
        <v>8.5000000000000006E-2</v>
      </c>
      <c r="AP39" s="19">
        <v>8.5000000000000006E-2</v>
      </c>
      <c r="AQ39" s="19">
        <v>8.5000000000000006E-2</v>
      </c>
      <c r="AR39" s="19">
        <v>0.09</v>
      </c>
      <c r="AS39" s="19">
        <v>0.09</v>
      </c>
      <c r="AT39" s="19">
        <v>0.09</v>
      </c>
      <c r="AU39" s="19">
        <v>0.09</v>
      </c>
      <c r="AV39" s="19">
        <v>0.09</v>
      </c>
      <c r="AW39" s="19">
        <v>0.09</v>
      </c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52">
        <v>6.855555555555555E-2</v>
      </c>
    </row>
    <row r="40" spans="1:63" hidden="1" x14ac:dyDescent="0.2">
      <c r="A40" s="20"/>
      <c r="B40" s="13" t="s">
        <v>51</v>
      </c>
      <c r="C40" s="13">
        <v>0</v>
      </c>
      <c r="D40" s="18"/>
      <c r="E40" s="19">
        <v>1.41</v>
      </c>
      <c r="F40" s="19">
        <v>1.35</v>
      </c>
      <c r="G40" s="19">
        <v>0.51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52">
        <v>1.0900000000000001</v>
      </c>
    </row>
    <row r="41" spans="1:63" hidden="1" x14ac:dyDescent="0.2">
      <c r="A41" s="20"/>
      <c r="B41" s="20"/>
      <c r="C41" s="21">
        <v>1</v>
      </c>
      <c r="D41" s="22"/>
      <c r="E41" s="23">
        <v>1.5</v>
      </c>
      <c r="F41" s="23">
        <v>1.43</v>
      </c>
      <c r="G41" s="23">
        <v>0.56000000000000005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53">
        <v>1.1633333333333333</v>
      </c>
    </row>
    <row r="42" spans="1:63" hidden="1" x14ac:dyDescent="0.2">
      <c r="A42" s="20"/>
      <c r="B42" s="13" t="s">
        <v>69</v>
      </c>
      <c r="C42" s="54"/>
      <c r="D42" s="18"/>
      <c r="E42" s="19">
        <v>1.4550000000000001</v>
      </c>
      <c r="F42" s="19">
        <v>1.39</v>
      </c>
      <c r="G42" s="19">
        <v>0.53500000000000003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52">
        <v>1.1266666666666667</v>
      </c>
    </row>
    <row r="43" spans="1:63" hidden="1" x14ac:dyDescent="0.2">
      <c r="A43" s="13" t="s">
        <v>60</v>
      </c>
      <c r="B43" s="54"/>
      <c r="C43" s="54"/>
      <c r="D43" s="18"/>
      <c r="E43" s="19">
        <v>0.32946428571428577</v>
      </c>
      <c r="F43" s="19">
        <v>0.37488095238095237</v>
      </c>
      <c r="G43" s="19">
        <v>0.19583333333333333</v>
      </c>
      <c r="H43" s="19">
        <v>7.3749999999999996E-2</v>
      </c>
      <c r="I43" s="19">
        <v>6.9062499999999999E-2</v>
      </c>
      <c r="J43" s="19">
        <v>7.3749999999999996E-2</v>
      </c>
      <c r="K43" s="19">
        <v>8.9285714285714302E-2</v>
      </c>
      <c r="L43" s="19">
        <v>8.9285714285714302E-2</v>
      </c>
      <c r="M43" s="19">
        <v>8.6428571428571438E-2</v>
      </c>
      <c r="N43" s="19">
        <v>9.7857142857142865E-2</v>
      </c>
      <c r="O43" s="19">
        <v>8.8888888888888878E-2</v>
      </c>
      <c r="P43" s="19">
        <v>0.13500000000000001</v>
      </c>
      <c r="Q43" s="19">
        <v>0.1772222222222222</v>
      </c>
      <c r="R43" s="19">
        <v>0.17166666666666666</v>
      </c>
      <c r="S43" s="19">
        <v>9.5500000000000002E-2</v>
      </c>
      <c r="T43" s="19">
        <v>9.1666666666666674E-2</v>
      </c>
      <c r="U43" s="19">
        <v>6.5000000000000002E-2</v>
      </c>
      <c r="V43" s="19">
        <v>6.7000000000000004E-2</v>
      </c>
      <c r="W43" s="19">
        <v>7.0000000000000007E-2</v>
      </c>
      <c r="X43" s="19">
        <v>7.0000000000000007E-2</v>
      </c>
      <c r="Y43" s="19">
        <v>6.3E-2</v>
      </c>
      <c r="Z43" s="19">
        <v>7.2999999999999995E-2</v>
      </c>
      <c r="AA43" s="19">
        <v>9.9000000000000005E-2</v>
      </c>
      <c r="AB43" s="19">
        <v>0.17</v>
      </c>
      <c r="AC43" s="19">
        <v>0.294375</v>
      </c>
      <c r="AD43" s="19">
        <v>0.28187499999999999</v>
      </c>
      <c r="AE43" s="19">
        <v>0.144375</v>
      </c>
      <c r="AF43" s="19">
        <v>9.7500000000000003E-2</v>
      </c>
      <c r="AG43" s="19">
        <v>8.8749999999999996E-2</v>
      </c>
      <c r="AH43" s="19">
        <v>9.2499999999999999E-2</v>
      </c>
      <c r="AI43" s="19">
        <v>9.6250000000000002E-2</v>
      </c>
      <c r="AJ43" s="19">
        <v>9.6250000000000002E-2</v>
      </c>
      <c r="AK43" s="19">
        <v>8.7499999999999994E-2</v>
      </c>
      <c r="AL43" s="19">
        <v>9.8750000000000004E-2</v>
      </c>
      <c r="AM43" s="19">
        <v>0.13625000000000001</v>
      </c>
      <c r="AN43" s="19">
        <v>0.22875000000000001</v>
      </c>
      <c r="AO43" s="19">
        <v>0.31125000000000003</v>
      </c>
      <c r="AP43" s="19">
        <v>0.29875000000000002</v>
      </c>
      <c r="AQ43" s="19">
        <v>0.15875</v>
      </c>
      <c r="AR43" s="19">
        <v>0.10249999999999999</v>
      </c>
      <c r="AS43" s="19">
        <v>9.5000000000000001E-2</v>
      </c>
      <c r="AT43" s="19">
        <v>9.7500000000000003E-2</v>
      </c>
      <c r="AU43" s="19">
        <v>0.10125000000000001</v>
      </c>
      <c r="AV43" s="19">
        <v>0.10125000000000001</v>
      </c>
      <c r="AW43" s="19">
        <v>9.2499999999999999E-2</v>
      </c>
      <c r="AX43" s="19">
        <v>0.16250000000000001</v>
      </c>
      <c r="AY43" s="19">
        <v>0.24249999999999999</v>
      </c>
      <c r="AZ43" s="19">
        <v>0.48249999999999998</v>
      </c>
      <c r="BA43" s="19">
        <v>0.58250000000000002</v>
      </c>
      <c r="BB43" s="19">
        <v>0.57250000000000001</v>
      </c>
      <c r="BC43" s="19">
        <v>0.28249999999999997</v>
      </c>
      <c r="BD43" s="19">
        <v>0.16250000000000001</v>
      </c>
      <c r="BE43" s="19">
        <v>0.14499999999999999</v>
      </c>
      <c r="BF43" s="19">
        <v>0.1525</v>
      </c>
      <c r="BG43" s="19">
        <v>0.16</v>
      </c>
      <c r="BH43" s="19">
        <v>0.16</v>
      </c>
      <c r="BI43" s="19">
        <v>0.14249999999999999</v>
      </c>
      <c r="BJ43" s="19">
        <v>0.16500000000000001</v>
      </c>
      <c r="BK43" s="52">
        <v>0.16901234567901235</v>
      </c>
    </row>
    <row r="44" spans="1:63" hidden="1" x14ac:dyDescent="0.2">
      <c r="A44" s="55" t="s">
        <v>7</v>
      </c>
      <c r="B44" s="56"/>
      <c r="C44" s="56"/>
      <c r="D44" s="57"/>
      <c r="E44" s="58">
        <v>2.2456535947712477</v>
      </c>
      <c r="F44" s="58">
        <v>2.4196654929577437</v>
      </c>
      <c r="G44" s="58">
        <v>2.3709888059701476</v>
      </c>
      <c r="H44" s="58">
        <v>2.5264356435643593</v>
      </c>
      <c r="I44" s="58">
        <v>2.5456944444444423</v>
      </c>
      <c r="J44" s="58">
        <v>2.5787323943662002</v>
      </c>
      <c r="K44" s="58">
        <v>2.6078000000000023</v>
      </c>
      <c r="L44" s="58">
        <v>2.6894000000000009</v>
      </c>
      <c r="M44" s="58">
        <v>2.6234027777777804</v>
      </c>
      <c r="N44" s="58">
        <v>2.6448666666666636</v>
      </c>
      <c r="O44" s="58">
        <v>2.753766233766239</v>
      </c>
      <c r="P44" s="58">
        <v>2.9266000000000014</v>
      </c>
      <c r="Q44" s="58">
        <v>3.0046621621621665</v>
      </c>
      <c r="R44" s="58">
        <v>2.9879605263157925</v>
      </c>
      <c r="S44" s="58">
        <v>2.801180555555558</v>
      </c>
      <c r="T44" s="58">
        <v>2.7640740740740717</v>
      </c>
      <c r="U44" s="58">
        <v>2.7442045454545472</v>
      </c>
      <c r="V44" s="58">
        <v>2.7540476190476197</v>
      </c>
      <c r="W44" s="58">
        <v>2.7627500000000014</v>
      </c>
      <c r="X44" s="58">
        <v>2.7977499999999984</v>
      </c>
      <c r="Y44" s="58">
        <v>2.7539705882352932</v>
      </c>
      <c r="Z44" s="58">
        <v>2.76859375</v>
      </c>
      <c r="AA44" s="58">
        <v>2.8223333333333334</v>
      </c>
      <c r="AB44" s="58">
        <v>2.984166666666666</v>
      </c>
      <c r="AC44" s="58">
        <v>3.0132291666666675</v>
      </c>
      <c r="AD44" s="58">
        <v>2.9822115384615375</v>
      </c>
      <c r="AE44" s="58">
        <v>2.8311000000000002</v>
      </c>
      <c r="AF44" s="58">
        <v>2.6318181818181823</v>
      </c>
      <c r="AG44" s="58">
        <v>2.473235294117647</v>
      </c>
      <c r="AH44" s="58">
        <v>2.4133333333333327</v>
      </c>
      <c r="AI44" s="58">
        <v>2.4509999999999996</v>
      </c>
      <c r="AJ44" s="58">
        <v>2.3465384615384619</v>
      </c>
      <c r="AK44" s="58">
        <v>2.2333333333333329</v>
      </c>
      <c r="AL44" s="58">
        <v>2.0525000000000002</v>
      </c>
      <c r="AM44" s="58">
        <v>1.809375</v>
      </c>
      <c r="AN44" s="58">
        <v>1.930625</v>
      </c>
      <c r="AO44" s="58">
        <v>0.31125000000000003</v>
      </c>
      <c r="AP44" s="58">
        <v>0.29875000000000002</v>
      </c>
      <c r="AQ44" s="58">
        <v>0.15875</v>
      </c>
      <c r="AR44" s="58">
        <v>0.10249999999999999</v>
      </c>
      <c r="AS44" s="58">
        <v>9.5000000000000001E-2</v>
      </c>
      <c r="AT44" s="58">
        <v>9.7500000000000003E-2</v>
      </c>
      <c r="AU44" s="58">
        <v>0.10125000000000001</v>
      </c>
      <c r="AV44" s="58">
        <v>0.10125000000000001</v>
      </c>
      <c r="AW44" s="58">
        <v>9.2499999999999999E-2</v>
      </c>
      <c r="AX44" s="58">
        <v>0.16250000000000001</v>
      </c>
      <c r="AY44" s="58">
        <v>0.24249999999999999</v>
      </c>
      <c r="AZ44" s="58">
        <v>0.48249999999999998</v>
      </c>
      <c r="BA44" s="58">
        <v>0.58250000000000002</v>
      </c>
      <c r="BB44" s="58">
        <v>0.57250000000000001</v>
      </c>
      <c r="BC44" s="58">
        <v>0.28249999999999997</v>
      </c>
      <c r="BD44" s="58">
        <v>0.16250000000000001</v>
      </c>
      <c r="BE44" s="58">
        <v>0.14499999999999999</v>
      </c>
      <c r="BF44" s="58">
        <v>0.1525</v>
      </c>
      <c r="BG44" s="58">
        <v>0.16</v>
      </c>
      <c r="BH44" s="58">
        <v>0.16</v>
      </c>
      <c r="BI44" s="58">
        <v>0.14249999999999999</v>
      </c>
      <c r="BJ44" s="58">
        <v>0.16500000000000001</v>
      </c>
      <c r="BK44" s="59">
        <v>2.5534478371501192</v>
      </c>
    </row>
    <row r="45" spans="1:63" s="63" customFormat="1" ht="11.25" customHeight="1" x14ac:dyDescent="0.2">
      <c r="A45" s="60"/>
      <c r="B45" s="61" t="s">
        <v>70</v>
      </c>
      <c r="C45" s="62"/>
      <c r="E45" s="63">
        <f>E3</f>
        <v>37257</v>
      </c>
      <c r="F45" s="63">
        <f t="shared" ref="F45:BK45" si="0">F3</f>
        <v>37288</v>
      </c>
      <c r="G45" s="63">
        <f t="shared" si="0"/>
        <v>37316</v>
      </c>
      <c r="H45" s="63">
        <f t="shared" si="0"/>
        <v>37347</v>
      </c>
      <c r="I45" s="63">
        <f t="shared" si="0"/>
        <v>37377</v>
      </c>
      <c r="J45" s="63">
        <f t="shared" si="0"/>
        <v>37408</v>
      </c>
      <c r="K45" s="63">
        <f t="shared" si="0"/>
        <v>37438</v>
      </c>
      <c r="L45" s="63">
        <f t="shared" si="0"/>
        <v>37469</v>
      </c>
      <c r="M45" s="63">
        <f t="shared" si="0"/>
        <v>37500</v>
      </c>
      <c r="N45" s="63">
        <f t="shared" si="0"/>
        <v>37530</v>
      </c>
      <c r="O45" s="63">
        <f t="shared" si="0"/>
        <v>37561</v>
      </c>
      <c r="P45" s="63">
        <f t="shared" si="0"/>
        <v>37591</v>
      </c>
      <c r="Q45" s="63">
        <f t="shared" si="0"/>
        <v>37622</v>
      </c>
      <c r="R45" s="63">
        <f t="shared" si="0"/>
        <v>37653</v>
      </c>
      <c r="S45" s="63">
        <f t="shared" si="0"/>
        <v>37681</v>
      </c>
      <c r="T45" s="63">
        <f t="shared" si="0"/>
        <v>37712</v>
      </c>
      <c r="U45" s="63">
        <f t="shared" si="0"/>
        <v>37742</v>
      </c>
      <c r="V45" s="63">
        <f t="shared" si="0"/>
        <v>37773</v>
      </c>
      <c r="W45" s="63">
        <f t="shared" si="0"/>
        <v>37803</v>
      </c>
      <c r="X45" s="63">
        <f t="shared" si="0"/>
        <v>37834</v>
      </c>
      <c r="Y45" s="63">
        <f t="shared" si="0"/>
        <v>37865</v>
      </c>
      <c r="Z45" s="63">
        <f t="shared" si="0"/>
        <v>37895</v>
      </c>
      <c r="AA45" s="63">
        <f t="shared" si="0"/>
        <v>37926</v>
      </c>
      <c r="AB45" s="63">
        <f t="shared" si="0"/>
        <v>37956</v>
      </c>
      <c r="AC45" s="63">
        <f t="shared" si="0"/>
        <v>37987</v>
      </c>
      <c r="AD45" s="63">
        <f t="shared" si="0"/>
        <v>38018</v>
      </c>
      <c r="AE45" s="63">
        <f t="shared" si="0"/>
        <v>38047</v>
      </c>
      <c r="AF45" s="63">
        <f t="shared" si="0"/>
        <v>38078</v>
      </c>
      <c r="AG45" s="63">
        <f t="shared" si="0"/>
        <v>38108</v>
      </c>
      <c r="AH45" s="63">
        <f t="shared" si="0"/>
        <v>38139</v>
      </c>
      <c r="AI45" s="63">
        <f t="shared" si="0"/>
        <v>38169</v>
      </c>
      <c r="AJ45" s="63">
        <f t="shared" si="0"/>
        <v>38200</v>
      </c>
      <c r="AK45" s="63">
        <f t="shared" si="0"/>
        <v>38231</v>
      </c>
      <c r="AL45" s="63">
        <f t="shared" si="0"/>
        <v>38261</v>
      </c>
      <c r="AM45" s="63">
        <f t="shared" si="0"/>
        <v>38292</v>
      </c>
      <c r="AN45" s="63">
        <f t="shared" si="0"/>
        <v>38322</v>
      </c>
      <c r="AO45" s="63">
        <f t="shared" si="0"/>
        <v>38353</v>
      </c>
      <c r="AP45" s="63">
        <f t="shared" si="0"/>
        <v>38384</v>
      </c>
      <c r="AQ45" s="63">
        <f t="shared" si="0"/>
        <v>38412</v>
      </c>
      <c r="AR45" s="63">
        <f t="shared" si="0"/>
        <v>38443</v>
      </c>
      <c r="AS45" s="63">
        <f t="shared" si="0"/>
        <v>38473</v>
      </c>
      <c r="AT45" s="63">
        <f t="shared" si="0"/>
        <v>38504</v>
      </c>
      <c r="AU45" s="63">
        <f t="shared" si="0"/>
        <v>38534</v>
      </c>
      <c r="AV45" s="63">
        <f t="shared" si="0"/>
        <v>38565</v>
      </c>
      <c r="AW45" s="63">
        <f t="shared" si="0"/>
        <v>38596</v>
      </c>
      <c r="AX45" s="63">
        <f t="shared" si="0"/>
        <v>38626</v>
      </c>
      <c r="AY45" s="63">
        <f t="shared" si="0"/>
        <v>38657</v>
      </c>
      <c r="AZ45" s="63">
        <f t="shared" si="0"/>
        <v>38687</v>
      </c>
      <c r="BA45" s="63">
        <f t="shared" si="0"/>
        <v>38718</v>
      </c>
      <c r="BB45" s="63">
        <f t="shared" si="0"/>
        <v>38749</v>
      </c>
      <c r="BC45" s="63">
        <f t="shared" si="0"/>
        <v>38777</v>
      </c>
      <c r="BD45" s="63">
        <f t="shared" si="0"/>
        <v>38808</v>
      </c>
      <c r="BE45" s="63">
        <f t="shared" si="0"/>
        <v>38838</v>
      </c>
      <c r="BF45" s="63">
        <f t="shared" si="0"/>
        <v>38869</v>
      </c>
      <c r="BG45" s="63">
        <f t="shared" si="0"/>
        <v>38899</v>
      </c>
      <c r="BH45" s="63">
        <f t="shared" si="0"/>
        <v>38930</v>
      </c>
      <c r="BI45" s="63">
        <f t="shared" si="0"/>
        <v>38961</v>
      </c>
      <c r="BJ45" s="63">
        <f t="shared" si="0"/>
        <v>38991</v>
      </c>
      <c r="BK45" s="63" t="str">
        <f t="shared" si="0"/>
        <v>Grand Total</v>
      </c>
    </row>
    <row r="46" spans="1:63" s="24" customFormat="1" ht="12.6" thickBot="1" x14ac:dyDescent="0.3">
      <c r="B46" s="25" t="s">
        <v>22</v>
      </c>
      <c r="C46" s="25" t="s">
        <v>25</v>
      </c>
    </row>
    <row r="47" spans="1:63" s="26" customFormat="1" ht="12" x14ac:dyDescent="0.25">
      <c r="B47" s="27" t="s">
        <v>29</v>
      </c>
      <c r="C47" s="28" t="s">
        <v>27</v>
      </c>
      <c r="E47" s="26">
        <v>0</v>
      </c>
      <c r="F47" s="26">
        <v>0</v>
      </c>
      <c r="G47" s="26">
        <f t="shared" ref="G47:BJ47" si="1">G4*G20</f>
        <v>0</v>
      </c>
      <c r="H47" s="26">
        <v>0</v>
      </c>
      <c r="I47" s="26">
        <v>0</v>
      </c>
      <c r="J47" s="26">
        <f t="shared" si="1"/>
        <v>0</v>
      </c>
      <c r="K47" s="26">
        <f t="shared" si="1"/>
        <v>1265331.3400000001</v>
      </c>
      <c r="L47" s="26">
        <f t="shared" si="1"/>
        <v>1239553.28</v>
      </c>
      <c r="M47" s="26">
        <f t="shared" si="1"/>
        <v>347086.5</v>
      </c>
      <c r="N47" s="26">
        <f t="shared" si="1"/>
        <v>1239310.8</v>
      </c>
      <c r="O47" s="26">
        <f t="shared" si="1"/>
        <v>97224.819999999992</v>
      </c>
      <c r="P47" s="26">
        <f t="shared" si="1"/>
        <v>1115.47</v>
      </c>
      <c r="Q47" s="26">
        <f t="shared" si="1"/>
        <v>4333119.8</v>
      </c>
      <c r="R47" s="26">
        <f t="shared" si="1"/>
        <v>5246665.38</v>
      </c>
      <c r="S47" s="26">
        <f t="shared" si="1"/>
        <v>3845811.9600000004</v>
      </c>
      <c r="T47" s="26">
        <f t="shared" si="1"/>
        <v>7630219.1000000006</v>
      </c>
      <c r="U47" s="26">
        <f t="shared" si="1"/>
        <v>6802443.4199999999</v>
      </c>
      <c r="V47" s="26">
        <f t="shared" si="1"/>
        <v>5889823.6800000006</v>
      </c>
      <c r="W47" s="26">
        <f t="shared" si="1"/>
        <v>4649541.75</v>
      </c>
      <c r="X47" s="26">
        <f t="shared" si="1"/>
        <v>4614239.3</v>
      </c>
      <c r="Y47" s="26">
        <f t="shared" si="1"/>
        <v>3285913.4000000004</v>
      </c>
      <c r="Z47" s="26">
        <f t="shared" si="1"/>
        <v>2286207.42</v>
      </c>
      <c r="AA47" s="26">
        <f t="shared" si="1"/>
        <v>-2131504.7800000003</v>
      </c>
      <c r="AB47" s="26">
        <f t="shared" si="1"/>
        <v>-5930651.2999999998</v>
      </c>
      <c r="AC47" s="26">
        <f t="shared" si="1"/>
        <v>-7540742.1600000001</v>
      </c>
      <c r="AD47" s="26">
        <f t="shared" si="1"/>
        <v>-4750850.76</v>
      </c>
      <c r="AE47" s="26">
        <f t="shared" si="1"/>
        <v>-2737623.35</v>
      </c>
      <c r="AF47" s="26">
        <f t="shared" si="1"/>
        <v>271568</v>
      </c>
      <c r="AG47" s="26">
        <f t="shared" si="1"/>
        <v>152921.19</v>
      </c>
      <c r="AH47" s="26">
        <f t="shared" si="1"/>
        <v>99948.34</v>
      </c>
      <c r="AI47" s="26">
        <f t="shared" si="1"/>
        <v>77384.490000000005</v>
      </c>
      <c r="AJ47" s="26">
        <f t="shared" si="1"/>
        <v>53864.65</v>
      </c>
      <c r="AK47" s="26">
        <f t="shared" si="1"/>
        <v>48498.12</v>
      </c>
      <c r="AL47" s="26">
        <f t="shared" si="1"/>
        <v>56407.68</v>
      </c>
      <c r="AM47" s="26">
        <f t="shared" si="1"/>
        <v>32425.590000000004</v>
      </c>
      <c r="AN47" s="26">
        <f t="shared" si="1"/>
        <v>16784.04</v>
      </c>
      <c r="AO47" s="26">
        <f t="shared" si="1"/>
        <v>0</v>
      </c>
      <c r="AP47" s="26">
        <f t="shared" si="1"/>
        <v>0</v>
      </c>
      <c r="AQ47" s="26">
        <f t="shared" si="1"/>
        <v>0</v>
      </c>
      <c r="AR47" s="26">
        <f t="shared" si="1"/>
        <v>0</v>
      </c>
      <c r="AS47" s="26">
        <f t="shared" si="1"/>
        <v>0</v>
      </c>
      <c r="AT47" s="26">
        <f t="shared" si="1"/>
        <v>0</v>
      </c>
      <c r="AU47" s="26">
        <f t="shared" si="1"/>
        <v>0</v>
      </c>
      <c r="AV47" s="26">
        <f t="shared" si="1"/>
        <v>0</v>
      </c>
      <c r="AW47" s="26">
        <f t="shared" si="1"/>
        <v>0</v>
      </c>
      <c r="AX47" s="26">
        <f t="shared" si="1"/>
        <v>0</v>
      </c>
      <c r="AY47" s="26">
        <f t="shared" si="1"/>
        <v>0</v>
      </c>
      <c r="AZ47" s="26">
        <f t="shared" si="1"/>
        <v>0</v>
      </c>
      <c r="BA47" s="26">
        <f t="shared" si="1"/>
        <v>0</v>
      </c>
      <c r="BB47" s="26">
        <f t="shared" si="1"/>
        <v>0</v>
      </c>
      <c r="BC47" s="26">
        <f t="shared" si="1"/>
        <v>0</v>
      </c>
      <c r="BD47" s="26">
        <f t="shared" si="1"/>
        <v>0</v>
      </c>
      <c r="BE47" s="26">
        <f t="shared" si="1"/>
        <v>0</v>
      </c>
      <c r="BF47" s="26">
        <f t="shared" si="1"/>
        <v>0</v>
      </c>
      <c r="BG47" s="26">
        <f t="shared" si="1"/>
        <v>0</v>
      </c>
      <c r="BH47" s="26">
        <f t="shared" si="1"/>
        <v>0</v>
      </c>
      <c r="BI47" s="26">
        <f t="shared" si="1"/>
        <v>0</v>
      </c>
      <c r="BJ47" s="26">
        <f t="shared" si="1"/>
        <v>0</v>
      </c>
      <c r="BK47" s="26">
        <f>SUM(E47:BJ47)</f>
        <v>30492037.170000006</v>
      </c>
    </row>
    <row r="48" spans="1:63" s="26" customFormat="1" ht="12" thickBot="1" x14ac:dyDescent="0.25">
      <c r="B48" s="29" t="s">
        <v>31</v>
      </c>
      <c r="C48" s="30"/>
    </row>
    <row r="49" spans="2:64" s="26" customFormat="1" ht="12" x14ac:dyDescent="0.25">
      <c r="B49" s="27" t="s">
        <v>37</v>
      </c>
      <c r="C49" s="28" t="s">
        <v>39</v>
      </c>
      <c r="E49" s="26">
        <f>E6*E24</f>
        <v>158115.70500000002</v>
      </c>
      <c r="F49" s="26">
        <f t="shared" ref="F49:BJ49" si="2">F6*F24</f>
        <v>172709.46000000002</v>
      </c>
      <c r="G49" s="26">
        <f t="shared" si="2"/>
        <v>137549.94</v>
      </c>
      <c r="H49" s="26">
        <f t="shared" si="2"/>
        <v>153985.60000000001</v>
      </c>
      <c r="I49" s="26">
        <f t="shared" si="2"/>
        <v>79671.680000000008</v>
      </c>
      <c r="J49" s="26">
        <f t="shared" si="2"/>
        <v>38082.080000000002</v>
      </c>
      <c r="K49" s="26">
        <f t="shared" si="2"/>
        <v>28398.720000000001</v>
      </c>
      <c r="L49" s="26">
        <f t="shared" si="2"/>
        <v>26626.560000000001</v>
      </c>
      <c r="M49" s="26">
        <f t="shared" si="2"/>
        <v>36271.840000000004</v>
      </c>
      <c r="N49" s="26">
        <f t="shared" si="2"/>
        <v>53830.670000000006</v>
      </c>
      <c r="O49" s="26">
        <f t="shared" si="2"/>
        <v>87483.48</v>
      </c>
      <c r="P49" s="26">
        <f t="shared" si="2"/>
        <v>138389.24</v>
      </c>
      <c r="Q49" s="26">
        <f t="shared" si="2"/>
        <v>179336.4</v>
      </c>
      <c r="R49" s="26">
        <f t="shared" si="2"/>
        <v>167226</v>
      </c>
      <c r="S49" s="26">
        <f t="shared" si="2"/>
        <v>122199</v>
      </c>
      <c r="T49" s="26">
        <f t="shared" si="2"/>
        <v>29484.39</v>
      </c>
      <c r="U49" s="26">
        <f t="shared" si="2"/>
        <v>0</v>
      </c>
      <c r="V49" s="26">
        <f t="shared" si="2"/>
        <v>0</v>
      </c>
      <c r="W49" s="26">
        <f t="shared" si="2"/>
        <v>0</v>
      </c>
      <c r="X49" s="26">
        <f t="shared" si="2"/>
        <v>0</v>
      </c>
      <c r="Y49" s="26">
        <f t="shared" si="2"/>
        <v>0</v>
      </c>
      <c r="Z49" s="26">
        <f t="shared" si="2"/>
        <v>0</v>
      </c>
      <c r="AA49" s="26">
        <f t="shared" si="2"/>
        <v>0</v>
      </c>
      <c r="AB49" s="26">
        <f t="shared" si="2"/>
        <v>0</v>
      </c>
      <c r="AC49" s="26">
        <f t="shared" si="2"/>
        <v>0</v>
      </c>
      <c r="AD49" s="26">
        <f t="shared" si="2"/>
        <v>0</v>
      </c>
      <c r="AE49" s="26">
        <f t="shared" si="2"/>
        <v>0</v>
      </c>
      <c r="AF49" s="26">
        <f t="shared" si="2"/>
        <v>0</v>
      </c>
      <c r="AG49" s="26">
        <f t="shared" si="2"/>
        <v>0</v>
      </c>
      <c r="AH49" s="26">
        <f t="shared" si="2"/>
        <v>0</v>
      </c>
      <c r="AI49" s="26">
        <f t="shared" si="2"/>
        <v>0</v>
      </c>
      <c r="AJ49" s="26">
        <f t="shared" si="2"/>
        <v>0</v>
      </c>
      <c r="AK49" s="26">
        <f t="shared" si="2"/>
        <v>0</v>
      </c>
      <c r="AL49" s="26">
        <f t="shared" si="2"/>
        <v>0</v>
      </c>
      <c r="AM49" s="26">
        <f t="shared" si="2"/>
        <v>0</v>
      </c>
      <c r="AN49" s="26">
        <f t="shared" si="2"/>
        <v>0</v>
      </c>
      <c r="AO49" s="26">
        <f t="shared" si="2"/>
        <v>0</v>
      </c>
      <c r="AP49" s="26">
        <f t="shared" si="2"/>
        <v>0</v>
      </c>
      <c r="AQ49" s="26">
        <f t="shared" si="2"/>
        <v>0</v>
      </c>
      <c r="AR49" s="26">
        <f t="shared" si="2"/>
        <v>0</v>
      </c>
      <c r="AS49" s="26">
        <f t="shared" si="2"/>
        <v>0</v>
      </c>
      <c r="AT49" s="26">
        <f t="shared" si="2"/>
        <v>0</v>
      </c>
      <c r="AU49" s="26">
        <f t="shared" si="2"/>
        <v>0</v>
      </c>
      <c r="AV49" s="26">
        <f t="shared" si="2"/>
        <v>0</v>
      </c>
      <c r="AW49" s="26">
        <f t="shared" si="2"/>
        <v>0</v>
      </c>
      <c r="AX49" s="26">
        <f t="shared" si="2"/>
        <v>0</v>
      </c>
      <c r="AY49" s="26">
        <f t="shared" si="2"/>
        <v>0</v>
      </c>
      <c r="AZ49" s="26">
        <f t="shared" si="2"/>
        <v>0</v>
      </c>
      <c r="BA49" s="26">
        <f t="shared" si="2"/>
        <v>0</v>
      </c>
      <c r="BB49" s="26">
        <f t="shared" si="2"/>
        <v>0</v>
      </c>
      <c r="BC49" s="26">
        <f t="shared" si="2"/>
        <v>0</v>
      </c>
      <c r="BD49" s="26">
        <f t="shared" si="2"/>
        <v>0</v>
      </c>
      <c r="BE49" s="26">
        <f t="shared" si="2"/>
        <v>0</v>
      </c>
      <c r="BF49" s="26">
        <f t="shared" si="2"/>
        <v>0</v>
      </c>
      <c r="BG49" s="26">
        <f t="shared" si="2"/>
        <v>0</v>
      </c>
      <c r="BH49" s="26">
        <f t="shared" si="2"/>
        <v>0</v>
      </c>
      <c r="BI49" s="26">
        <f t="shared" si="2"/>
        <v>0</v>
      </c>
      <c r="BJ49" s="26">
        <f t="shared" si="2"/>
        <v>0</v>
      </c>
      <c r="BK49" s="26">
        <f t="shared" ref="BK49:BK54" si="3">SUM(E49:BJ49)</f>
        <v>1609360.7649999999</v>
      </c>
    </row>
    <row r="50" spans="2:64" s="26" customFormat="1" x14ac:dyDescent="0.2">
      <c r="B50" s="64"/>
      <c r="C50" s="65" t="s">
        <v>43</v>
      </c>
      <c r="E50" s="26">
        <f>-E9*E32</f>
        <v>29388.719999999998</v>
      </c>
      <c r="F50" s="26">
        <f t="shared" ref="F50:BJ50" si="4">-F9*F32</f>
        <v>23259.18</v>
      </c>
      <c r="G50" s="26">
        <f t="shared" si="4"/>
        <v>22189.23</v>
      </c>
      <c r="H50" s="26">
        <f t="shared" si="4"/>
        <v>10660.575000000001</v>
      </c>
      <c r="I50" s="26">
        <f t="shared" si="4"/>
        <v>5863.25</v>
      </c>
      <c r="J50" s="26">
        <f t="shared" si="4"/>
        <v>2722.2599999999998</v>
      </c>
      <c r="K50" s="26">
        <f t="shared" si="4"/>
        <v>2684.9549999999999</v>
      </c>
      <c r="L50" s="26">
        <f t="shared" si="4"/>
        <v>2652.96</v>
      </c>
      <c r="M50" s="26">
        <f t="shared" si="4"/>
        <v>2657.835</v>
      </c>
      <c r="N50" s="26">
        <f t="shared" si="4"/>
        <v>5012.0999999999995</v>
      </c>
      <c r="O50" s="26">
        <f t="shared" si="4"/>
        <v>9448.6049999999996</v>
      </c>
      <c r="P50" s="26">
        <f t="shared" si="4"/>
        <v>9912.4600000000009</v>
      </c>
      <c r="Q50" s="26">
        <f t="shared" si="4"/>
        <v>11359.32</v>
      </c>
      <c r="R50" s="26">
        <f t="shared" si="4"/>
        <v>9184.43</v>
      </c>
      <c r="S50" s="26">
        <f t="shared" si="4"/>
        <v>5395.29</v>
      </c>
      <c r="T50" s="26">
        <f t="shared" si="4"/>
        <v>2628.14</v>
      </c>
      <c r="U50" s="26">
        <f t="shared" si="4"/>
        <v>1265.26</v>
      </c>
      <c r="V50" s="26">
        <f t="shared" si="4"/>
        <v>841.34</v>
      </c>
      <c r="W50" s="26">
        <f t="shared" si="4"/>
        <v>676.66</v>
      </c>
      <c r="X50" s="26">
        <f t="shared" si="4"/>
        <v>538.43000000000006</v>
      </c>
      <c r="Y50" s="26">
        <f t="shared" si="4"/>
        <v>535.1</v>
      </c>
      <c r="Z50" s="26">
        <f t="shared" si="4"/>
        <v>707.98500000000001</v>
      </c>
      <c r="AA50" s="26">
        <f t="shared" si="4"/>
        <v>1300.4775</v>
      </c>
      <c r="AB50" s="26">
        <f t="shared" si="4"/>
        <v>2051.6025</v>
      </c>
      <c r="AC50" s="26">
        <f t="shared" si="4"/>
        <v>2359.8449999999998</v>
      </c>
      <c r="AD50" s="26">
        <f t="shared" si="4"/>
        <v>1950.7275</v>
      </c>
      <c r="AE50" s="26">
        <f t="shared" si="4"/>
        <v>1390.1924999999999</v>
      </c>
      <c r="AF50" s="26">
        <f t="shared" si="4"/>
        <v>484.53500000000003</v>
      </c>
      <c r="AG50" s="26">
        <f t="shared" si="4"/>
        <v>265.01499999999999</v>
      </c>
      <c r="AH50" s="26">
        <f t="shared" si="4"/>
        <v>204.32</v>
      </c>
      <c r="AI50" s="26">
        <f t="shared" si="4"/>
        <v>191.13499999999999</v>
      </c>
      <c r="AJ50" s="26">
        <f t="shared" si="4"/>
        <v>142.80500000000001</v>
      </c>
      <c r="AK50" s="26">
        <f t="shared" si="4"/>
        <v>102.74000000000001</v>
      </c>
      <c r="AL50" s="26">
        <f t="shared" si="4"/>
        <v>91.33</v>
      </c>
      <c r="AM50" s="26">
        <f t="shared" si="4"/>
        <v>0</v>
      </c>
      <c r="AN50" s="26">
        <f t="shared" si="4"/>
        <v>0</v>
      </c>
      <c r="AO50" s="26">
        <f t="shared" si="4"/>
        <v>0</v>
      </c>
      <c r="AP50" s="26">
        <f t="shared" si="4"/>
        <v>0</v>
      </c>
      <c r="AQ50" s="26">
        <f t="shared" si="4"/>
        <v>0</v>
      </c>
      <c r="AR50" s="26">
        <f t="shared" si="4"/>
        <v>0</v>
      </c>
      <c r="AS50" s="26">
        <f t="shared" si="4"/>
        <v>0</v>
      </c>
      <c r="AT50" s="26">
        <f t="shared" si="4"/>
        <v>0</v>
      </c>
      <c r="AU50" s="26">
        <f t="shared" si="4"/>
        <v>0</v>
      </c>
      <c r="AV50" s="26">
        <f t="shared" si="4"/>
        <v>0</v>
      </c>
      <c r="AW50" s="26">
        <f t="shared" si="4"/>
        <v>0</v>
      </c>
      <c r="AX50" s="26">
        <f t="shared" si="4"/>
        <v>0</v>
      </c>
      <c r="AY50" s="26">
        <f t="shared" si="4"/>
        <v>0</v>
      </c>
      <c r="AZ50" s="26">
        <f t="shared" si="4"/>
        <v>0</v>
      </c>
      <c r="BA50" s="26">
        <f t="shared" si="4"/>
        <v>0</v>
      </c>
      <c r="BB50" s="26">
        <f t="shared" si="4"/>
        <v>0</v>
      </c>
      <c r="BC50" s="26">
        <f t="shared" si="4"/>
        <v>0</v>
      </c>
      <c r="BD50" s="26">
        <f t="shared" si="4"/>
        <v>0</v>
      </c>
      <c r="BE50" s="26">
        <f t="shared" si="4"/>
        <v>0</v>
      </c>
      <c r="BF50" s="26">
        <f t="shared" si="4"/>
        <v>0</v>
      </c>
      <c r="BG50" s="26">
        <f t="shared" si="4"/>
        <v>0</v>
      </c>
      <c r="BH50" s="26">
        <f t="shared" si="4"/>
        <v>0</v>
      </c>
      <c r="BI50" s="26">
        <f t="shared" si="4"/>
        <v>0</v>
      </c>
      <c r="BJ50" s="26">
        <f t="shared" si="4"/>
        <v>0</v>
      </c>
      <c r="BK50" s="26">
        <f t="shared" si="3"/>
        <v>170118.81000000006</v>
      </c>
    </row>
    <row r="51" spans="2:64" s="26" customFormat="1" x14ac:dyDescent="0.2">
      <c r="B51" s="64"/>
      <c r="C51" s="65" t="s">
        <v>45</v>
      </c>
      <c r="E51" s="26">
        <f>-E10*E34</f>
        <v>-218.24</v>
      </c>
      <c r="F51" s="26">
        <f t="shared" ref="F51:BJ51" si="5">-F10*F34</f>
        <v>-197.12</v>
      </c>
      <c r="G51" s="26">
        <f t="shared" si="5"/>
        <v>-218.24</v>
      </c>
      <c r="H51" s="26">
        <f t="shared" si="5"/>
        <v>-192</v>
      </c>
      <c r="I51" s="26">
        <f t="shared" si="5"/>
        <v>-198.4</v>
      </c>
      <c r="J51" s="26">
        <f t="shared" si="5"/>
        <v>-192</v>
      </c>
      <c r="K51" s="26">
        <f t="shared" si="5"/>
        <v>-198.4</v>
      </c>
      <c r="L51" s="26">
        <f t="shared" si="5"/>
        <v>-198.4</v>
      </c>
      <c r="M51" s="26">
        <f t="shared" si="5"/>
        <v>-192</v>
      </c>
      <c r="N51" s="26">
        <f t="shared" si="5"/>
        <v>-198.4</v>
      </c>
      <c r="O51" s="26">
        <f t="shared" si="5"/>
        <v>-192</v>
      </c>
      <c r="P51" s="26">
        <f t="shared" si="5"/>
        <v>-198.4</v>
      </c>
      <c r="Q51" s="26">
        <f t="shared" si="5"/>
        <v>-198.4</v>
      </c>
      <c r="R51" s="26">
        <f t="shared" si="5"/>
        <v>-179.20000000000002</v>
      </c>
      <c r="S51" s="26">
        <f t="shared" si="5"/>
        <v>-198.4</v>
      </c>
      <c r="T51" s="26">
        <f t="shared" si="5"/>
        <v>-192</v>
      </c>
      <c r="U51" s="26">
        <f t="shared" si="5"/>
        <v>-198.4</v>
      </c>
      <c r="V51" s="26">
        <f t="shared" si="5"/>
        <v>-192</v>
      </c>
      <c r="W51" s="26">
        <f t="shared" si="5"/>
        <v>-198.4</v>
      </c>
      <c r="X51" s="26">
        <f t="shared" si="5"/>
        <v>-198.4</v>
      </c>
      <c r="Y51" s="26">
        <f t="shared" si="5"/>
        <v>-192</v>
      </c>
      <c r="Z51" s="26">
        <f t="shared" si="5"/>
        <v>-198.4</v>
      </c>
      <c r="AA51" s="26">
        <f t="shared" si="5"/>
        <v>-192</v>
      </c>
      <c r="AB51" s="26">
        <f t="shared" si="5"/>
        <v>-178.56</v>
      </c>
      <c r="AC51" s="26">
        <f t="shared" si="5"/>
        <v>-178.56</v>
      </c>
      <c r="AD51" s="26">
        <f t="shared" si="5"/>
        <v>-167.04</v>
      </c>
      <c r="AE51" s="26">
        <f t="shared" si="5"/>
        <v>-178.56</v>
      </c>
      <c r="AF51" s="26">
        <f t="shared" si="5"/>
        <v>-172.79999999999998</v>
      </c>
      <c r="AG51" s="26">
        <f t="shared" si="5"/>
        <v>-178.56</v>
      </c>
      <c r="AH51" s="26">
        <f t="shared" si="5"/>
        <v>-153.6</v>
      </c>
      <c r="AI51" s="26">
        <f t="shared" si="5"/>
        <v>-158.72</v>
      </c>
      <c r="AJ51" s="26">
        <f t="shared" si="5"/>
        <v>-158.72</v>
      </c>
      <c r="AK51" s="26">
        <f t="shared" si="5"/>
        <v>-153.6</v>
      </c>
      <c r="AL51" s="26">
        <f t="shared" si="5"/>
        <v>-158.72</v>
      </c>
      <c r="AM51" s="26">
        <f t="shared" si="5"/>
        <v>-153.6</v>
      </c>
      <c r="AN51" s="26">
        <f t="shared" si="5"/>
        <v>-158.72</v>
      </c>
      <c r="AO51" s="26">
        <f t="shared" si="5"/>
        <v>-158.72</v>
      </c>
      <c r="AP51" s="26">
        <f t="shared" si="5"/>
        <v>-143.36000000000001</v>
      </c>
      <c r="AQ51" s="26">
        <f t="shared" si="5"/>
        <v>-158.72</v>
      </c>
      <c r="AR51" s="26">
        <f t="shared" si="5"/>
        <v>-153.6</v>
      </c>
      <c r="AS51" s="26">
        <f t="shared" si="5"/>
        <v>-138.88000000000002</v>
      </c>
      <c r="AT51" s="26">
        <f t="shared" si="5"/>
        <v>-134.4</v>
      </c>
      <c r="AU51" s="26">
        <f t="shared" si="5"/>
        <v>-138.88000000000002</v>
      </c>
      <c r="AV51" s="26">
        <f t="shared" si="5"/>
        <v>-138.88000000000002</v>
      </c>
      <c r="AW51" s="26">
        <f t="shared" si="5"/>
        <v>-134.4</v>
      </c>
      <c r="AX51" s="26">
        <f t="shared" si="5"/>
        <v>-138.88000000000002</v>
      </c>
      <c r="AY51" s="26">
        <f t="shared" si="5"/>
        <v>-134.4</v>
      </c>
      <c r="AZ51" s="26">
        <f t="shared" si="5"/>
        <v>-138.88000000000002</v>
      </c>
      <c r="BA51" s="26">
        <f t="shared" si="5"/>
        <v>-138.88000000000002</v>
      </c>
      <c r="BB51" s="26">
        <f t="shared" si="5"/>
        <v>-125.44000000000001</v>
      </c>
      <c r="BC51" s="26">
        <f t="shared" si="5"/>
        <v>-138.88000000000002</v>
      </c>
      <c r="BD51" s="26">
        <f t="shared" si="5"/>
        <v>-134.4</v>
      </c>
      <c r="BE51" s="26">
        <f t="shared" si="5"/>
        <v>-138.88000000000002</v>
      </c>
      <c r="BF51" s="26">
        <f t="shared" si="5"/>
        <v>-115.19999999999999</v>
      </c>
      <c r="BG51" s="26">
        <f t="shared" si="5"/>
        <v>-119.03999999999999</v>
      </c>
      <c r="BH51" s="26">
        <f t="shared" si="5"/>
        <v>-119.03999999999999</v>
      </c>
      <c r="BI51" s="26">
        <f t="shared" si="5"/>
        <v>-115.19999999999999</v>
      </c>
      <c r="BJ51" s="26">
        <f t="shared" si="5"/>
        <v>-119.03999999999999</v>
      </c>
      <c r="BK51" s="26">
        <f t="shared" si="3"/>
        <v>-9656.9600000000064</v>
      </c>
    </row>
    <row r="52" spans="2:64" s="26" customFormat="1" x14ac:dyDescent="0.2">
      <c r="B52" s="64"/>
      <c r="C52" s="65" t="s">
        <v>47</v>
      </c>
      <c r="E52" s="26">
        <f>E11*E36</f>
        <v>2948.72</v>
      </c>
      <c r="F52" s="26">
        <f t="shared" ref="F52:BJ52" si="6">F11*F36</f>
        <v>2663.3599999999997</v>
      </c>
      <c r="G52" s="26">
        <f t="shared" si="6"/>
        <v>1726.08</v>
      </c>
      <c r="H52" s="26">
        <f t="shared" si="6"/>
        <v>1218</v>
      </c>
      <c r="I52" s="26">
        <f t="shared" si="6"/>
        <v>1123.75</v>
      </c>
      <c r="J52" s="26">
        <f t="shared" si="6"/>
        <v>1113.6000000000001</v>
      </c>
      <c r="K52" s="26">
        <f t="shared" si="6"/>
        <v>1222.6400000000001</v>
      </c>
      <c r="L52" s="26">
        <f t="shared" si="6"/>
        <v>1222.6400000000001</v>
      </c>
      <c r="M52" s="26">
        <f t="shared" si="6"/>
        <v>1113.6000000000001</v>
      </c>
      <c r="N52" s="26">
        <f t="shared" si="6"/>
        <v>1366.48</v>
      </c>
      <c r="O52" s="26">
        <f t="shared" si="6"/>
        <v>1548.6000000000001</v>
      </c>
      <c r="P52" s="26">
        <f t="shared" si="6"/>
        <v>2948.72</v>
      </c>
      <c r="Q52" s="26">
        <f t="shared" si="6"/>
        <v>4135.3999999999996</v>
      </c>
      <c r="R52" s="26">
        <f t="shared" si="6"/>
        <v>3572.8</v>
      </c>
      <c r="S52" s="26">
        <f t="shared" si="6"/>
        <v>2013.7600000000002</v>
      </c>
      <c r="T52" s="26">
        <f t="shared" si="6"/>
        <v>1252.8</v>
      </c>
      <c r="U52" s="26">
        <f t="shared" si="6"/>
        <v>1168.7</v>
      </c>
      <c r="V52" s="26">
        <f t="shared" si="6"/>
        <v>1165.8000000000002</v>
      </c>
      <c r="W52" s="26">
        <f t="shared" si="6"/>
        <v>1258.5999999999999</v>
      </c>
      <c r="X52" s="26">
        <f t="shared" si="6"/>
        <v>1258.5999999999999</v>
      </c>
      <c r="Y52" s="26">
        <f t="shared" si="6"/>
        <v>1096.2</v>
      </c>
      <c r="Z52" s="26">
        <f t="shared" si="6"/>
        <v>1294.56</v>
      </c>
      <c r="AA52" s="26">
        <f t="shared" si="6"/>
        <v>1705.2</v>
      </c>
      <c r="AB52" s="26">
        <f t="shared" si="6"/>
        <v>2984.68</v>
      </c>
      <c r="AC52" s="26">
        <f t="shared" si="6"/>
        <v>4135.3999999999996</v>
      </c>
      <c r="AD52" s="26">
        <f t="shared" si="6"/>
        <v>3700.4</v>
      </c>
      <c r="AE52" s="26">
        <f t="shared" si="6"/>
        <v>1977.8000000000002</v>
      </c>
      <c r="AF52" s="26">
        <f t="shared" si="6"/>
        <v>1252.8</v>
      </c>
      <c r="AG52" s="26">
        <f t="shared" si="6"/>
        <v>1168.7</v>
      </c>
      <c r="AH52" s="26">
        <f t="shared" si="6"/>
        <v>1165.8000000000002</v>
      </c>
      <c r="AI52" s="26">
        <f t="shared" si="6"/>
        <v>1258.5999999999999</v>
      </c>
      <c r="AJ52" s="26">
        <f t="shared" si="6"/>
        <v>1258.5999999999999</v>
      </c>
      <c r="AK52" s="26">
        <f t="shared" si="6"/>
        <v>1096.2</v>
      </c>
      <c r="AL52" s="26">
        <f t="shared" si="6"/>
        <v>1294.56</v>
      </c>
      <c r="AM52" s="26">
        <f t="shared" si="6"/>
        <v>1740</v>
      </c>
      <c r="AN52" s="26">
        <f t="shared" si="6"/>
        <v>3128.52</v>
      </c>
      <c r="AO52" s="26">
        <f t="shared" si="6"/>
        <v>4315.2</v>
      </c>
      <c r="AP52" s="26">
        <f t="shared" si="6"/>
        <v>3735.2</v>
      </c>
      <c r="AQ52" s="26">
        <f t="shared" si="6"/>
        <v>2121.64</v>
      </c>
      <c r="AR52" s="26">
        <f t="shared" si="6"/>
        <v>1252.8</v>
      </c>
      <c r="AS52" s="26">
        <f t="shared" si="6"/>
        <v>1168.7</v>
      </c>
      <c r="AT52" s="26">
        <f t="shared" si="6"/>
        <v>1165.8000000000002</v>
      </c>
      <c r="AU52" s="26">
        <f t="shared" si="6"/>
        <v>1258.5999999999999</v>
      </c>
      <c r="AV52" s="26">
        <f t="shared" si="6"/>
        <v>1258.5999999999999</v>
      </c>
      <c r="AW52" s="26">
        <f t="shared" si="6"/>
        <v>1096.2</v>
      </c>
      <c r="AX52" s="26">
        <f t="shared" si="6"/>
        <v>1294.56</v>
      </c>
      <c r="AY52" s="26">
        <f t="shared" si="6"/>
        <v>1809.6000000000001</v>
      </c>
      <c r="AZ52" s="26">
        <f t="shared" si="6"/>
        <v>3596</v>
      </c>
      <c r="BA52" s="26">
        <f t="shared" si="6"/>
        <v>4315.2</v>
      </c>
      <c r="BB52" s="26">
        <f t="shared" si="6"/>
        <v>3832.64</v>
      </c>
      <c r="BC52" s="26">
        <f t="shared" si="6"/>
        <v>2157.6</v>
      </c>
      <c r="BD52" s="26">
        <f t="shared" si="6"/>
        <v>1252.8</v>
      </c>
      <c r="BE52" s="26">
        <f t="shared" si="6"/>
        <v>1168.7</v>
      </c>
      <c r="BF52" s="26">
        <f t="shared" si="6"/>
        <v>1165.8000000000002</v>
      </c>
      <c r="BG52" s="26">
        <f t="shared" si="6"/>
        <v>1258.5999999999999</v>
      </c>
      <c r="BH52" s="26">
        <f t="shared" si="6"/>
        <v>1258.5999999999999</v>
      </c>
      <c r="BI52" s="26">
        <f t="shared" si="6"/>
        <v>1096.2</v>
      </c>
      <c r="BJ52" s="26">
        <f t="shared" si="6"/>
        <v>1294.56</v>
      </c>
      <c r="BK52" s="26">
        <f t="shared" si="3"/>
        <v>109174.27</v>
      </c>
    </row>
    <row r="53" spans="2:64" s="26" customFormat="1" x14ac:dyDescent="0.2">
      <c r="B53" s="64"/>
      <c r="C53" s="65" t="s">
        <v>49</v>
      </c>
      <c r="E53" s="26">
        <f>D12*E38</f>
        <v>11071.62</v>
      </c>
      <c r="F53" s="26">
        <f t="shared" ref="F53:BJ53" si="7">E12*F38</f>
        <v>13066.9125</v>
      </c>
      <c r="G53" s="26">
        <f t="shared" si="7"/>
        <v>10250.737499999999</v>
      </c>
      <c r="H53" s="26">
        <f t="shared" si="7"/>
        <v>8974.6649999999991</v>
      </c>
      <c r="I53" s="26">
        <f t="shared" si="7"/>
        <v>5005.8450000000003</v>
      </c>
      <c r="J53" s="26">
        <f t="shared" si="7"/>
        <v>2753.19</v>
      </c>
      <c r="K53" s="26">
        <f t="shared" si="7"/>
        <v>2130.48</v>
      </c>
      <c r="L53" s="26">
        <f t="shared" si="7"/>
        <v>2101.2750000000001</v>
      </c>
      <c r="M53" s="26">
        <f t="shared" si="7"/>
        <v>2076.2550000000001</v>
      </c>
      <c r="N53" s="26">
        <f t="shared" si="7"/>
        <v>2080.0349999999999</v>
      </c>
      <c r="O53" s="26">
        <f t="shared" si="7"/>
        <v>3922.5149999999999</v>
      </c>
      <c r="P53" s="26">
        <f t="shared" si="7"/>
        <v>7394.58</v>
      </c>
      <c r="Q53" s="26">
        <f t="shared" si="7"/>
        <v>14222.23</v>
      </c>
      <c r="R53" s="26">
        <f t="shared" si="7"/>
        <v>16298.15</v>
      </c>
      <c r="S53" s="26">
        <f t="shared" si="7"/>
        <v>13177.67</v>
      </c>
      <c r="T53" s="26">
        <f t="shared" si="7"/>
        <v>9852.2900000000009</v>
      </c>
      <c r="U53" s="26">
        <f t="shared" si="7"/>
        <v>4799.2000000000007</v>
      </c>
      <c r="V53" s="26">
        <f t="shared" si="7"/>
        <v>2310.4900000000002</v>
      </c>
      <c r="W53" s="26">
        <f t="shared" si="7"/>
        <v>1536.3600000000001</v>
      </c>
      <c r="X53" s="26">
        <f t="shared" si="7"/>
        <v>1235.6400000000001</v>
      </c>
      <c r="Y53" s="26">
        <f t="shared" si="7"/>
        <v>983.22000000000014</v>
      </c>
      <c r="Z53" s="26">
        <f t="shared" si="7"/>
        <v>977.13000000000011</v>
      </c>
      <c r="AA53" s="26">
        <f t="shared" si="7"/>
        <v>1723.8200000000002</v>
      </c>
      <c r="AB53" s="26">
        <f t="shared" si="7"/>
        <v>3618.7200000000003</v>
      </c>
      <c r="AC53" s="26">
        <f t="shared" si="7"/>
        <v>5708.8</v>
      </c>
      <c r="AD53" s="26">
        <f t="shared" si="7"/>
        <v>6566.56</v>
      </c>
      <c r="AE53" s="26">
        <f t="shared" si="7"/>
        <v>5428.08</v>
      </c>
      <c r="AF53" s="26">
        <f t="shared" si="7"/>
        <v>3868.32</v>
      </c>
      <c r="AG53" s="26">
        <f t="shared" si="7"/>
        <v>2022.4</v>
      </c>
      <c r="AH53" s="26">
        <f t="shared" si="7"/>
        <v>1106.1600000000001</v>
      </c>
      <c r="AI53" s="26">
        <f t="shared" si="7"/>
        <v>852.80000000000007</v>
      </c>
      <c r="AJ53" s="26">
        <f t="shared" si="7"/>
        <v>797.76</v>
      </c>
      <c r="AK53" s="26">
        <f t="shared" si="7"/>
        <v>596.08000000000004</v>
      </c>
      <c r="AL53" s="26">
        <f t="shared" si="7"/>
        <v>428.8</v>
      </c>
      <c r="AM53" s="26">
        <f t="shared" si="7"/>
        <v>405.02500000000003</v>
      </c>
      <c r="AN53" s="26">
        <f t="shared" si="7"/>
        <v>71.825000000000003</v>
      </c>
      <c r="AO53" s="26">
        <f t="shared" si="7"/>
        <v>71.995000000000005</v>
      </c>
      <c r="AP53" s="26">
        <f t="shared" si="7"/>
        <v>81.515000000000001</v>
      </c>
      <c r="AQ53" s="26">
        <f t="shared" si="7"/>
        <v>63.750000000000007</v>
      </c>
      <c r="AR53" s="26">
        <f t="shared" si="7"/>
        <v>47.07</v>
      </c>
      <c r="AS53" s="26">
        <f t="shared" si="7"/>
        <v>24.119999999999997</v>
      </c>
      <c r="AT53" s="26">
        <f t="shared" si="7"/>
        <v>13.049999999999999</v>
      </c>
      <c r="AU53" s="26">
        <f t="shared" si="7"/>
        <v>10.26</v>
      </c>
      <c r="AV53" s="26">
        <f t="shared" si="7"/>
        <v>10.17</v>
      </c>
      <c r="AW53" s="26">
        <f t="shared" si="7"/>
        <v>9.09</v>
      </c>
      <c r="AX53" s="26">
        <f t="shared" si="7"/>
        <v>0</v>
      </c>
      <c r="AY53" s="26">
        <f t="shared" si="7"/>
        <v>0</v>
      </c>
      <c r="AZ53" s="26">
        <f t="shared" si="7"/>
        <v>0</v>
      </c>
      <c r="BA53" s="26">
        <f t="shared" si="7"/>
        <v>0</v>
      </c>
      <c r="BB53" s="26">
        <f t="shared" si="7"/>
        <v>0</v>
      </c>
      <c r="BC53" s="26">
        <f t="shared" si="7"/>
        <v>0</v>
      </c>
      <c r="BD53" s="26">
        <f t="shared" si="7"/>
        <v>0</v>
      </c>
      <c r="BE53" s="26">
        <f t="shared" si="7"/>
        <v>0</v>
      </c>
      <c r="BF53" s="26">
        <f t="shared" si="7"/>
        <v>0</v>
      </c>
      <c r="BG53" s="26">
        <f t="shared" si="7"/>
        <v>0</v>
      </c>
      <c r="BH53" s="26">
        <f t="shared" si="7"/>
        <v>0</v>
      </c>
      <c r="BI53" s="26">
        <f t="shared" si="7"/>
        <v>0</v>
      </c>
      <c r="BJ53" s="26">
        <f t="shared" si="7"/>
        <v>0</v>
      </c>
      <c r="BK53" s="26">
        <f t="shared" si="3"/>
        <v>169746.66</v>
      </c>
    </row>
    <row r="54" spans="2:64" s="26" customFormat="1" ht="12" thickBot="1" x14ac:dyDescent="0.25">
      <c r="B54" s="29" t="s">
        <v>60</v>
      </c>
      <c r="C54" s="30"/>
      <c r="E54" s="26">
        <f>SUM(E49:E53)</f>
        <v>201306.52500000002</v>
      </c>
      <c r="F54" s="26">
        <f t="shared" ref="F54:BJ54" si="8">SUM(F49:F53)</f>
        <v>211501.79250000001</v>
      </c>
      <c r="G54" s="26">
        <f t="shared" si="8"/>
        <v>171497.7475</v>
      </c>
      <c r="H54" s="26">
        <f t="shared" si="8"/>
        <v>174646.84000000003</v>
      </c>
      <c r="I54" s="26">
        <f t="shared" si="8"/>
        <v>91466.125000000015</v>
      </c>
      <c r="J54" s="26">
        <f t="shared" si="8"/>
        <v>44479.130000000005</v>
      </c>
      <c r="K54" s="26">
        <f t="shared" si="8"/>
        <v>34238.395000000004</v>
      </c>
      <c r="L54" s="26">
        <f t="shared" si="8"/>
        <v>32405.035</v>
      </c>
      <c r="M54" s="26">
        <f t="shared" si="8"/>
        <v>41927.53</v>
      </c>
      <c r="N54" s="26">
        <f t="shared" si="8"/>
        <v>62090.885000000009</v>
      </c>
      <c r="O54" s="26">
        <f t="shared" si="8"/>
        <v>102211.2</v>
      </c>
      <c r="P54" s="26">
        <f t="shared" si="8"/>
        <v>158446.59999999998</v>
      </c>
      <c r="Q54" s="26">
        <f t="shared" si="8"/>
        <v>208854.95</v>
      </c>
      <c r="R54" s="26">
        <f t="shared" si="8"/>
        <v>196102.17999999996</v>
      </c>
      <c r="S54" s="26">
        <f t="shared" si="8"/>
        <v>142587.32</v>
      </c>
      <c r="T54" s="26">
        <f t="shared" si="8"/>
        <v>43025.62</v>
      </c>
      <c r="U54" s="26">
        <f t="shared" si="8"/>
        <v>7034.76</v>
      </c>
      <c r="V54" s="26">
        <f t="shared" si="8"/>
        <v>4125.630000000001</v>
      </c>
      <c r="W54" s="26">
        <f t="shared" si="8"/>
        <v>3273.2200000000003</v>
      </c>
      <c r="X54" s="26">
        <f t="shared" si="8"/>
        <v>2834.2700000000004</v>
      </c>
      <c r="Y54" s="26">
        <f t="shared" si="8"/>
        <v>2422.5200000000004</v>
      </c>
      <c r="Z54" s="26">
        <f t="shared" si="8"/>
        <v>2781.2750000000001</v>
      </c>
      <c r="AA54" s="26">
        <f t="shared" si="8"/>
        <v>4537.4974999999995</v>
      </c>
      <c r="AB54" s="26">
        <f t="shared" si="8"/>
        <v>8476.442500000001</v>
      </c>
      <c r="AC54" s="26">
        <f t="shared" si="8"/>
        <v>12025.485000000001</v>
      </c>
      <c r="AD54" s="26">
        <f t="shared" si="8"/>
        <v>12050.647499999999</v>
      </c>
      <c r="AE54" s="26">
        <f t="shared" si="8"/>
        <v>8617.5125000000007</v>
      </c>
      <c r="AF54" s="26">
        <f t="shared" si="8"/>
        <v>5432.8549999999996</v>
      </c>
      <c r="AG54" s="26">
        <f t="shared" si="8"/>
        <v>3277.5550000000003</v>
      </c>
      <c r="AH54" s="26">
        <f t="shared" si="8"/>
        <v>2322.6800000000003</v>
      </c>
      <c r="AI54" s="26">
        <f t="shared" si="8"/>
        <v>2143.8150000000001</v>
      </c>
      <c r="AJ54" s="26">
        <f t="shared" si="8"/>
        <v>2040.4449999999999</v>
      </c>
      <c r="AK54" s="26">
        <f t="shared" si="8"/>
        <v>1641.42</v>
      </c>
      <c r="AL54" s="26">
        <f t="shared" si="8"/>
        <v>1655.9699999999998</v>
      </c>
      <c r="AM54" s="26">
        <f t="shared" si="8"/>
        <v>1991.4250000000002</v>
      </c>
      <c r="AN54" s="26">
        <f t="shared" si="8"/>
        <v>3041.625</v>
      </c>
      <c r="AO54" s="26">
        <f t="shared" si="8"/>
        <v>4228.4749999999995</v>
      </c>
      <c r="AP54" s="26">
        <f t="shared" si="8"/>
        <v>3673.3549999999996</v>
      </c>
      <c r="AQ54" s="26">
        <f t="shared" si="8"/>
        <v>2026.6699999999998</v>
      </c>
      <c r="AR54" s="26">
        <f t="shared" si="8"/>
        <v>1146.27</v>
      </c>
      <c r="AS54" s="26">
        <f t="shared" si="8"/>
        <v>1053.9399999999998</v>
      </c>
      <c r="AT54" s="26">
        <f t="shared" si="8"/>
        <v>1044.45</v>
      </c>
      <c r="AU54" s="26">
        <f t="shared" si="8"/>
        <v>1129.9799999999998</v>
      </c>
      <c r="AV54" s="26">
        <f t="shared" si="8"/>
        <v>1129.8899999999999</v>
      </c>
      <c r="AW54" s="26">
        <f t="shared" si="8"/>
        <v>970.8900000000001</v>
      </c>
      <c r="AX54" s="26">
        <f t="shared" si="8"/>
        <v>1155.6799999999998</v>
      </c>
      <c r="AY54" s="26">
        <f t="shared" si="8"/>
        <v>1675.2</v>
      </c>
      <c r="AZ54" s="26">
        <f t="shared" si="8"/>
        <v>3457.12</v>
      </c>
      <c r="BA54" s="26">
        <f t="shared" si="8"/>
        <v>4176.32</v>
      </c>
      <c r="BB54" s="26">
        <f t="shared" si="8"/>
        <v>3707.2</v>
      </c>
      <c r="BC54" s="26">
        <f t="shared" si="8"/>
        <v>2018.7199999999998</v>
      </c>
      <c r="BD54" s="26">
        <f t="shared" si="8"/>
        <v>1118.3999999999999</v>
      </c>
      <c r="BE54" s="26">
        <f t="shared" si="8"/>
        <v>1029.82</v>
      </c>
      <c r="BF54" s="26">
        <f t="shared" si="8"/>
        <v>1050.6000000000001</v>
      </c>
      <c r="BG54" s="26">
        <f t="shared" si="8"/>
        <v>1139.56</v>
      </c>
      <c r="BH54" s="26">
        <f t="shared" si="8"/>
        <v>1139.56</v>
      </c>
      <c r="BI54" s="26">
        <f t="shared" si="8"/>
        <v>981</v>
      </c>
      <c r="BJ54" s="26">
        <f t="shared" si="8"/>
        <v>1175.52</v>
      </c>
      <c r="BK54" s="26">
        <f t="shared" si="3"/>
        <v>2048743.5449999997</v>
      </c>
    </row>
    <row r="55" spans="2:64" ht="12.6" thickBot="1" x14ac:dyDescent="0.3">
      <c r="B55" s="66" t="s">
        <v>7</v>
      </c>
      <c r="C55" s="67"/>
      <c r="E55" s="32">
        <f>SUM(E47:E54)</f>
        <v>402613.05000000005</v>
      </c>
      <c r="F55" s="32">
        <f t="shared" ref="F55:BK55" si="9">SUM(F47:F54)</f>
        <v>423003.58500000002</v>
      </c>
      <c r="G55" s="32">
        <f t="shared" si="9"/>
        <v>342995.495</v>
      </c>
      <c r="H55" s="32">
        <f t="shared" si="9"/>
        <v>349293.68000000005</v>
      </c>
      <c r="I55" s="32">
        <f t="shared" si="9"/>
        <v>182932.25000000003</v>
      </c>
      <c r="J55" s="32">
        <f t="shared" si="9"/>
        <v>88958.260000000009</v>
      </c>
      <c r="K55" s="32">
        <f t="shared" si="9"/>
        <v>1333808.1300000001</v>
      </c>
      <c r="L55" s="32">
        <f t="shared" si="9"/>
        <v>1304363.3499999999</v>
      </c>
      <c r="M55" s="32">
        <f t="shared" si="9"/>
        <v>430941.56000000006</v>
      </c>
      <c r="N55" s="32">
        <f t="shared" si="9"/>
        <v>1363492.57</v>
      </c>
      <c r="O55" s="32">
        <f t="shared" si="9"/>
        <v>301647.22000000003</v>
      </c>
      <c r="P55" s="32">
        <f t="shared" si="9"/>
        <v>318008.66999999993</v>
      </c>
      <c r="Q55" s="32">
        <f t="shared" si="9"/>
        <v>4750829.7000000011</v>
      </c>
      <c r="R55" s="32">
        <f t="shared" si="9"/>
        <v>5638869.7399999993</v>
      </c>
      <c r="S55" s="32">
        <f t="shared" si="9"/>
        <v>4130986.6</v>
      </c>
      <c r="T55" s="32">
        <f t="shared" si="9"/>
        <v>7716270.3399999999</v>
      </c>
      <c r="U55" s="32">
        <f t="shared" si="9"/>
        <v>6816512.9399999995</v>
      </c>
      <c r="V55" s="32">
        <f t="shared" si="9"/>
        <v>5898074.9400000004</v>
      </c>
      <c r="W55" s="32">
        <f t="shared" si="9"/>
        <v>4656088.1899999995</v>
      </c>
      <c r="X55" s="32">
        <f t="shared" si="9"/>
        <v>4619907.839999998</v>
      </c>
      <c r="Y55" s="32">
        <f t="shared" si="9"/>
        <v>3290758.4400000009</v>
      </c>
      <c r="Z55" s="32">
        <f t="shared" si="9"/>
        <v>2291769.9699999997</v>
      </c>
      <c r="AA55" s="32">
        <f t="shared" si="9"/>
        <v>-2122429.7850000001</v>
      </c>
      <c r="AB55" s="32">
        <f t="shared" si="9"/>
        <v>-5913698.415</v>
      </c>
      <c r="AC55" s="32">
        <f t="shared" si="9"/>
        <v>-7516691.1899999995</v>
      </c>
      <c r="AD55" s="32">
        <f t="shared" si="9"/>
        <v>-4726749.4649999999</v>
      </c>
      <c r="AE55" s="32">
        <f t="shared" si="9"/>
        <v>-2720388.3250000002</v>
      </c>
      <c r="AF55" s="32">
        <f t="shared" si="9"/>
        <v>282433.70999999996</v>
      </c>
      <c r="AG55" s="32">
        <f t="shared" si="9"/>
        <v>159476.30000000002</v>
      </c>
      <c r="AH55" s="32">
        <f t="shared" si="9"/>
        <v>104593.70000000001</v>
      </c>
      <c r="AI55" s="32">
        <f t="shared" si="9"/>
        <v>81672.12000000001</v>
      </c>
      <c r="AJ55" s="32">
        <f t="shared" si="9"/>
        <v>57945.54</v>
      </c>
      <c r="AK55" s="32">
        <f t="shared" si="9"/>
        <v>51780.959999999999</v>
      </c>
      <c r="AL55" s="32">
        <f t="shared" si="9"/>
        <v>59719.62</v>
      </c>
      <c r="AM55" s="32">
        <f t="shared" si="9"/>
        <v>36408.44000000001</v>
      </c>
      <c r="AN55" s="32">
        <f t="shared" si="9"/>
        <v>22867.29</v>
      </c>
      <c r="AO55" s="32">
        <f t="shared" si="9"/>
        <v>8456.9499999999989</v>
      </c>
      <c r="AP55" s="32">
        <f t="shared" si="9"/>
        <v>7346.7099999999991</v>
      </c>
      <c r="AQ55" s="32">
        <f t="shared" si="9"/>
        <v>4053.3399999999997</v>
      </c>
      <c r="AR55" s="32">
        <f t="shared" si="9"/>
        <v>2292.54</v>
      </c>
      <c r="AS55" s="32">
        <f t="shared" si="9"/>
        <v>2107.8799999999997</v>
      </c>
      <c r="AT55" s="32">
        <f t="shared" si="9"/>
        <v>2088.9</v>
      </c>
      <c r="AU55" s="32">
        <f t="shared" si="9"/>
        <v>2259.9599999999996</v>
      </c>
      <c r="AV55" s="32">
        <f t="shared" si="9"/>
        <v>2259.7799999999997</v>
      </c>
      <c r="AW55" s="32">
        <f t="shared" si="9"/>
        <v>1941.7800000000002</v>
      </c>
      <c r="AX55" s="32">
        <f t="shared" si="9"/>
        <v>2311.3599999999997</v>
      </c>
      <c r="AY55" s="32">
        <f t="shared" si="9"/>
        <v>3350.4</v>
      </c>
      <c r="AZ55" s="32">
        <f t="shared" si="9"/>
        <v>6914.24</v>
      </c>
      <c r="BA55" s="32">
        <f t="shared" si="9"/>
        <v>8352.64</v>
      </c>
      <c r="BB55" s="32">
        <f t="shared" si="9"/>
        <v>7414.4</v>
      </c>
      <c r="BC55" s="32">
        <f t="shared" si="9"/>
        <v>4037.4399999999996</v>
      </c>
      <c r="BD55" s="32">
        <f t="shared" si="9"/>
        <v>2236.7999999999997</v>
      </c>
      <c r="BE55" s="32">
        <f t="shared" si="9"/>
        <v>2059.64</v>
      </c>
      <c r="BF55" s="32">
        <f t="shared" si="9"/>
        <v>2101.2000000000003</v>
      </c>
      <c r="BG55" s="32">
        <f t="shared" si="9"/>
        <v>2279.12</v>
      </c>
      <c r="BH55" s="32">
        <f t="shared" si="9"/>
        <v>2279.12</v>
      </c>
      <c r="BI55" s="32">
        <f t="shared" si="9"/>
        <v>1962</v>
      </c>
      <c r="BJ55" s="32">
        <f t="shared" si="9"/>
        <v>2351.04</v>
      </c>
      <c r="BK55" s="32">
        <f t="shared" si="9"/>
        <v>34589524.260000005</v>
      </c>
    </row>
    <row r="57" spans="2:64" ht="12" x14ac:dyDescent="0.25">
      <c r="B57" s="31" t="s">
        <v>32</v>
      </c>
      <c r="D57" s="3">
        <v>0.5</v>
      </c>
      <c r="E57" s="32">
        <f>$D$57*E47</f>
        <v>0</v>
      </c>
      <c r="F57" s="32">
        <f t="shared" ref="F57:BJ57" si="10">$D$57*F47</f>
        <v>0</v>
      </c>
      <c r="G57" s="32">
        <f t="shared" si="10"/>
        <v>0</v>
      </c>
      <c r="H57" s="32">
        <f t="shared" si="10"/>
        <v>0</v>
      </c>
      <c r="I57" s="32">
        <f t="shared" si="10"/>
        <v>0</v>
      </c>
      <c r="J57" s="32">
        <f t="shared" si="10"/>
        <v>0</v>
      </c>
      <c r="K57" s="32">
        <f t="shared" si="10"/>
        <v>632665.67000000004</v>
      </c>
      <c r="L57" s="32">
        <f t="shared" si="10"/>
        <v>619776.64</v>
      </c>
      <c r="M57" s="32">
        <f t="shared" si="10"/>
        <v>173543.25</v>
      </c>
      <c r="N57" s="32">
        <f t="shared" si="10"/>
        <v>619655.4</v>
      </c>
      <c r="O57" s="32">
        <f t="shared" si="10"/>
        <v>48612.409999999996</v>
      </c>
      <c r="P57" s="32">
        <f t="shared" si="10"/>
        <v>557.73500000000001</v>
      </c>
      <c r="Q57" s="32">
        <f t="shared" si="10"/>
        <v>2166559.9</v>
      </c>
      <c r="R57" s="32">
        <f t="shared" si="10"/>
        <v>2623332.69</v>
      </c>
      <c r="S57" s="32">
        <f t="shared" si="10"/>
        <v>1922905.9800000002</v>
      </c>
      <c r="T57" s="32">
        <f t="shared" si="10"/>
        <v>3815109.5500000003</v>
      </c>
      <c r="U57" s="32">
        <f t="shared" si="10"/>
        <v>3401221.71</v>
      </c>
      <c r="V57" s="32">
        <f t="shared" si="10"/>
        <v>2944911.8400000003</v>
      </c>
      <c r="W57" s="32">
        <f t="shared" si="10"/>
        <v>2324770.875</v>
      </c>
      <c r="X57" s="32">
        <f t="shared" si="10"/>
        <v>2307119.65</v>
      </c>
      <c r="Y57" s="32">
        <f t="shared" si="10"/>
        <v>1642956.7000000002</v>
      </c>
      <c r="Z57" s="32">
        <f t="shared" si="10"/>
        <v>1143103.71</v>
      </c>
      <c r="AA57" s="32">
        <f t="shared" si="10"/>
        <v>-1065752.3900000001</v>
      </c>
      <c r="AB57" s="32">
        <f t="shared" si="10"/>
        <v>-2965325.65</v>
      </c>
      <c r="AC57" s="32">
        <f t="shared" si="10"/>
        <v>-3770371.08</v>
      </c>
      <c r="AD57" s="32">
        <f t="shared" si="10"/>
        <v>-2375425.38</v>
      </c>
      <c r="AE57" s="32">
        <f t="shared" si="10"/>
        <v>-1368811.675</v>
      </c>
      <c r="AF57" s="32">
        <f t="shared" si="10"/>
        <v>135784</v>
      </c>
      <c r="AG57" s="32">
        <f t="shared" si="10"/>
        <v>76460.595000000001</v>
      </c>
      <c r="AH57" s="32">
        <f t="shared" si="10"/>
        <v>49974.17</v>
      </c>
      <c r="AI57" s="32">
        <f t="shared" si="10"/>
        <v>38692.245000000003</v>
      </c>
      <c r="AJ57" s="32">
        <f t="shared" si="10"/>
        <v>26932.325000000001</v>
      </c>
      <c r="AK57" s="32">
        <f t="shared" si="10"/>
        <v>24249.06</v>
      </c>
      <c r="AL57" s="32">
        <f t="shared" si="10"/>
        <v>28203.84</v>
      </c>
      <c r="AM57" s="32">
        <f t="shared" si="10"/>
        <v>16212.795000000002</v>
      </c>
      <c r="AN57" s="32">
        <f t="shared" si="10"/>
        <v>8392.02</v>
      </c>
      <c r="AO57" s="32">
        <f t="shared" si="10"/>
        <v>0</v>
      </c>
      <c r="AP57" s="32">
        <f t="shared" si="10"/>
        <v>0</v>
      </c>
      <c r="AQ57" s="32">
        <f t="shared" si="10"/>
        <v>0</v>
      </c>
      <c r="AR57" s="32">
        <f t="shared" si="10"/>
        <v>0</v>
      </c>
      <c r="AS57" s="32">
        <f t="shared" si="10"/>
        <v>0</v>
      </c>
      <c r="AT57" s="32">
        <f t="shared" si="10"/>
        <v>0</v>
      </c>
      <c r="AU57" s="32">
        <f t="shared" si="10"/>
        <v>0</v>
      </c>
      <c r="AV57" s="32">
        <f t="shared" si="10"/>
        <v>0</v>
      </c>
      <c r="AW57" s="32">
        <f t="shared" si="10"/>
        <v>0</v>
      </c>
      <c r="AX57" s="32">
        <f t="shared" si="10"/>
        <v>0</v>
      </c>
      <c r="AY57" s="32">
        <f t="shared" si="10"/>
        <v>0</v>
      </c>
      <c r="AZ57" s="32">
        <f t="shared" si="10"/>
        <v>0</v>
      </c>
      <c r="BA57" s="32">
        <f t="shared" si="10"/>
        <v>0</v>
      </c>
      <c r="BB57" s="32">
        <f t="shared" si="10"/>
        <v>0</v>
      </c>
      <c r="BC57" s="32">
        <f t="shared" si="10"/>
        <v>0</v>
      </c>
      <c r="BD57" s="32">
        <f t="shared" si="10"/>
        <v>0</v>
      </c>
      <c r="BE57" s="32">
        <f t="shared" si="10"/>
        <v>0</v>
      </c>
      <c r="BF57" s="32">
        <f t="shared" si="10"/>
        <v>0</v>
      </c>
      <c r="BG57" s="32">
        <f t="shared" si="10"/>
        <v>0</v>
      </c>
      <c r="BH57" s="32">
        <f t="shared" si="10"/>
        <v>0</v>
      </c>
      <c r="BI57" s="32">
        <f t="shared" si="10"/>
        <v>0</v>
      </c>
      <c r="BJ57" s="32">
        <f t="shared" si="10"/>
        <v>0</v>
      </c>
      <c r="BK57" s="4">
        <f>SUM(E57:BJ57)</f>
        <v>15246018.585000003</v>
      </c>
      <c r="BL57" s="32"/>
    </row>
    <row r="58" spans="2:64" ht="12" x14ac:dyDescent="0.25">
      <c r="B58" s="31" t="s">
        <v>71</v>
      </c>
      <c r="D58" s="3">
        <v>1</v>
      </c>
      <c r="E58" s="32">
        <f>$D$58*E54</f>
        <v>201306.52500000002</v>
      </c>
      <c r="F58" s="32">
        <f t="shared" ref="F58:BJ58" si="11">$D$58*F54</f>
        <v>211501.79250000001</v>
      </c>
      <c r="G58" s="32">
        <f t="shared" si="11"/>
        <v>171497.7475</v>
      </c>
      <c r="H58" s="32">
        <f t="shared" si="11"/>
        <v>174646.84000000003</v>
      </c>
      <c r="I58" s="32">
        <f t="shared" si="11"/>
        <v>91466.125000000015</v>
      </c>
      <c r="J58" s="32">
        <f t="shared" si="11"/>
        <v>44479.130000000005</v>
      </c>
      <c r="K58" s="32">
        <f t="shared" si="11"/>
        <v>34238.395000000004</v>
      </c>
      <c r="L58" s="32">
        <f t="shared" si="11"/>
        <v>32405.035</v>
      </c>
      <c r="M58" s="32">
        <f t="shared" si="11"/>
        <v>41927.53</v>
      </c>
      <c r="N58" s="32">
        <f t="shared" si="11"/>
        <v>62090.885000000009</v>
      </c>
      <c r="O58" s="32">
        <f t="shared" si="11"/>
        <v>102211.2</v>
      </c>
      <c r="P58" s="32">
        <f t="shared" si="11"/>
        <v>158446.59999999998</v>
      </c>
      <c r="Q58" s="32">
        <f t="shared" si="11"/>
        <v>208854.95</v>
      </c>
      <c r="R58" s="32">
        <f t="shared" si="11"/>
        <v>196102.17999999996</v>
      </c>
      <c r="S58" s="32">
        <f t="shared" si="11"/>
        <v>142587.32</v>
      </c>
      <c r="T58" s="32">
        <f t="shared" si="11"/>
        <v>43025.62</v>
      </c>
      <c r="U58" s="32">
        <f t="shared" si="11"/>
        <v>7034.76</v>
      </c>
      <c r="V58" s="32">
        <f t="shared" si="11"/>
        <v>4125.630000000001</v>
      </c>
      <c r="W58" s="32">
        <f t="shared" si="11"/>
        <v>3273.2200000000003</v>
      </c>
      <c r="X58" s="32">
        <f t="shared" si="11"/>
        <v>2834.2700000000004</v>
      </c>
      <c r="Y58" s="32">
        <f t="shared" si="11"/>
        <v>2422.5200000000004</v>
      </c>
      <c r="Z58" s="32">
        <f t="shared" si="11"/>
        <v>2781.2750000000001</v>
      </c>
      <c r="AA58" s="32">
        <f t="shared" si="11"/>
        <v>4537.4974999999995</v>
      </c>
      <c r="AB58" s="32">
        <f t="shared" si="11"/>
        <v>8476.442500000001</v>
      </c>
      <c r="AC58" s="32">
        <f t="shared" si="11"/>
        <v>12025.485000000001</v>
      </c>
      <c r="AD58" s="32">
        <f t="shared" si="11"/>
        <v>12050.647499999999</v>
      </c>
      <c r="AE58" s="32">
        <f t="shared" si="11"/>
        <v>8617.5125000000007</v>
      </c>
      <c r="AF58" s="32">
        <f t="shared" si="11"/>
        <v>5432.8549999999996</v>
      </c>
      <c r="AG58" s="32">
        <f t="shared" si="11"/>
        <v>3277.5550000000003</v>
      </c>
      <c r="AH58" s="32">
        <f t="shared" si="11"/>
        <v>2322.6800000000003</v>
      </c>
      <c r="AI58" s="32">
        <f t="shared" si="11"/>
        <v>2143.8150000000001</v>
      </c>
      <c r="AJ58" s="32">
        <f t="shared" si="11"/>
        <v>2040.4449999999999</v>
      </c>
      <c r="AK58" s="32">
        <f t="shared" si="11"/>
        <v>1641.42</v>
      </c>
      <c r="AL58" s="32">
        <f t="shared" si="11"/>
        <v>1655.9699999999998</v>
      </c>
      <c r="AM58" s="32">
        <f t="shared" si="11"/>
        <v>1991.4250000000002</v>
      </c>
      <c r="AN58" s="32">
        <f t="shared" si="11"/>
        <v>3041.625</v>
      </c>
      <c r="AO58" s="32">
        <f t="shared" si="11"/>
        <v>4228.4749999999995</v>
      </c>
      <c r="AP58" s="32">
        <f t="shared" si="11"/>
        <v>3673.3549999999996</v>
      </c>
      <c r="AQ58" s="32">
        <f t="shared" si="11"/>
        <v>2026.6699999999998</v>
      </c>
      <c r="AR58" s="32">
        <f t="shared" si="11"/>
        <v>1146.27</v>
      </c>
      <c r="AS58" s="32">
        <f t="shared" si="11"/>
        <v>1053.9399999999998</v>
      </c>
      <c r="AT58" s="32">
        <f t="shared" si="11"/>
        <v>1044.45</v>
      </c>
      <c r="AU58" s="32">
        <f t="shared" si="11"/>
        <v>1129.9799999999998</v>
      </c>
      <c r="AV58" s="32">
        <f t="shared" si="11"/>
        <v>1129.8899999999999</v>
      </c>
      <c r="AW58" s="32">
        <f t="shared" si="11"/>
        <v>970.8900000000001</v>
      </c>
      <c r="AX58" s="32">
        <f t="shared" si="11"/>
        <v>1155.6799999999998</v>
      </c>
      <c r="AY58" s="32">
        <f t="shared" si="11"/>
        <v>1675.2</v>
      </c>
      <c r="AZ58" s="32">
        <f t="shared" si="11"/>
        <v>3457.12</v>
      </c>
      <c r="BA58" s="32">
        <f t="shared" si="11"/>
        <v>4176.32</v>
      </c>
      <c r="BB58" s="32">
        <f t="shared" si="11"/>
        <v>3707.2</v>
      </c>
      <c r="BC58" s="32">
        <f t="shared" si="11"/>
        <v>2018.7199999999998</v>
      </c>
      <c r="BD58" s="32">
        <f t="shared" si="11"/>
        <v>1118.3999999999999</v>
      </c>
      <c r="BE58" s="32">
        <f t="shared" si="11"/>
        <v>1029.82</v>
      </c>
      <c r="BF58" s="32">
        <f t="shared" si="11"/>
        <v>1050.6000000000001</v>
      </c>
      <c r="BG58" s="32">
        <f t="shared" si="11"/>
        <v>1139.56</v>
      </c>
      <c r="BH58" s="32">
        <f t="shared" si="11"/>
        <v>1139.56</v>
      </c>
      <c r="BI58" s="32">
        <f t="shared" si="11"/>
        <v>981</v>
      </c>
      <c r="BJ58" s="32">
        <f t="shared" si="11"/>
        <v>1175.52</v>
      </c>
      <c r="BK58" s="4">
        <f>SUM(E58:BJ58)</f>
        <v>2048743.5449999997</v>
      </c>
      <c r="BL58" s="32"/>
    </row>
    <row r="59" spans="2:64" ht="12" x14ac:dyDescent="0.25">
      <c r="B59" s="31"/>
      <c r="C59" s="2" t="s">
        <v>72</v>
      </c>
      <c r="E59" s="32">
        <f>SUM(E57:E58)</f>
        <v>201306.52500000002</v>
      </c>
      <c r="F59" s="32">
        <f t="shared" ref="F59:BJ59" si="12">SUM(F57:F58)</f>
        <v>211501.79250000001</v>
      </c>
      <c r="G59" s="32">
        <f t="shared" si="12"/>
        <v>171497.7475</v>
      </c>
      <c r="H59" s="32">
        <f t="shared" si="12"/>
        <v>174646.84000000003</v>
      </c>
      <c r="I59" s="32">
        <f t="shared" si="12"/>
        <v>91466.125000000015</v>
      </c>
      <c r="J59" s="32">
        <f t="shared" si="12"/>
        <v>44479.130000000005</v>
      </c>
      <c r="K59" s="32">
        <f t="shared" si="12"/>
        <v>666904.06500000006</v>
      </c>
      <c r="L59" s="32">
        <f t="shared" si="12"/>
        <v>652181.67500000005</v>
      </c>
      <c r="M59" s="32">
        <f t="shared" si="12"/>
        <v>215470.78</v>
      </c>
      <c r="N59" s="32">
        <f t="shared" si="12"/>
        <v>681746.28500000003</v>
      </c>
      <c r="O59" s="32">
        <f t="shared" si="12"/>
        <v>150823.60999999999</v>
      </c>
      <c r="P59" s="32">
        <f t="shared" si="12"/>
        <v>159004.33499999996</v>
      </c>
      <c r="Q59" s="32">
        <f t="shared" si="12"/>
        <v>2375414.85</v>
      </c>
      <c r="R59" s="32">
        <f t="shared" si="12"/>
        <v>2819434.87</v>
      </c>
      <c r="S59" s="32">
        <f t="shared" si="12"/>
        <v>2065493.3000000003</v>
      </c>
      <c r="T59" s="32">
        <f t="shared" si="12"/>
        <v>3858135.1700000004</v>
      </c>
      <c r="U59" s="32">
        <f t="shared" si="12"/>
        <v>3408256.4699999997</v>
      </c>
      <c r="V59" s="32">
        <f t="shared" si="12"/>
        <v>2949037.47</v>
      </c>
      <c r="W59" s="32">
        <f t="shared" si="12"/>
        <v>2328044.0950000002</v>
      </c>
      <c r="X59" s="32">
        <f t="shared" si="12"/>
        <v>2309953.92</v>
      </c>
      <c r="Y59" s="32">
        <f t="shared" si="12"/>
        <v>1645379.2200000002</v>
      </c>
      <c r="Z59" s="32">
        <f t="shared" si="12"/>
        <v>1145884.9849999999</v>
      </c>
      <c r="AA59" s="32">
        <f t="shared" si="12"/>
        <v>-1061214.8925000001</v>
      </c>
      <c r="AB59" s="32">
        <f t="shared" si="12"/>
        <v>-2956849.2075</v>
      </c>
      <c r="AC59" s="32">
        <f t="shared" si="12"/>
        <v>-3758345.5950000002</v>
      </c>
      <c r="AD59" s="32">
        <f t="shared" si="12"/>
        <v>-2363374.7324999999</v>
      </c>
      <c r="AE59" s="32">
        <f t="shared" si="12"/>
        <v>-1360194.1625000001</v>
      </c>
      <c r="AF59" s="32">
        <f t="shared" si="12"/>
        <v>141216.85500000001</v>
      </c>
      <c r="AG59" s="32">
        <f t="shared" si="12"/>
        <v>79738.149999999994</v>
      </c>
      <c r="AH59" s="32">
        <f t="shared" si="12"/>
        <v>52296.85</v>
      </c>
      <c r="AI59" s="32">
        <f t="shared" si="12"/>
        <v>40836.060000000005</v>
      </c>
      <c r="AJ59" s="32">
        <f t="shared" si="12"/>
        <v>28972.77</v>
      </c>
      <c r="AK59" s="32">
        <f t="shared" si="12"/>
        <v>25890.480000000003</v>
      </c>
      <c r="AL59" s="32">
        <f t="shared" si="12"/>
        <v>29859.81</v>
      </c>
      <c r="AM59" s="32">
        <f t="shared" si="12"/>
        <v>18204.22</v>
      </c>
      <c r="AN59" s="32">
        <f t="shared" si="12"/>
        <v>11433.645</v>
      </c>
      <c r="AO59" s="32">
        <f t="shared" si="12"/>
        <v>4228.4749999999995</v>
      </c>
      <c r="AP59" s="32">
        <f t="shared" si="12"/>
        <v>3673.3549999999996</v>
      </c>
      <c r="AQ59" s="32">
        <f t="shared" si="12"/>
        <v>2026.6699999999998</v>
      </c>
      <c r="AR59" s="32">
        <f t="shared" si="12"/>
        <v>1146.27</v>
      </c>
      <c r="AS59" s="32">
        <f t="shared" si="12"/>
        <v>1053.9399999999998</v>
      </c>
      <c r="AT59" s="32">
        <f t="shared" si="12"/>
        <v>1044.45</v>
      </c>
      <c r="AU59" s="32">
        <f t="shared" si="12"/>
        <v>1129.9799999999998</v>
      </c>
      <c r="AV59" s="32">
        <f t="shared" si="12"/>
        <v>1129.8899999999999</v>
      </c>
      <c r="AW59" s="32">
        <f t="shared" si="12"/>
        <v>970.8900000000001</v>
      </c>
      <c r="AX59" s="32">
        <f t="shared" si="12"/>
        <v>1155.6799999999998</v>
      </c>
      <c r="AY59" s="32">
        <f t="shared" si="12"/>
        <v>1675.2</v>
      </c>
      <c r="AZ59" s="32">
        <f t="shared" si="12"/>
        <v>3457.12</v>
      </c>
      <c r="BA59" s="32">
        <f t="shared" si="12"/>
        <v>4176.32</v>
      </c>
      <c r="BB59" s="32">
        <f t="shared" si="12"/>
        <v>3707.2</v>
      </c>
      <c r="BC59" s="32">
        <f t="shared" si="12"/>
        <v>2018.7199999999998</v>
      </c>
      <c r="BD59" s="32">
        <f t="shared" si="12"/>
        <v>1118.3999999999999</v>
      </c>
      <c r="BE59" s="32">
        <f t="shared" si="12"/>
        <v>1029.82</v>
      </c>
      <c r="BF59" s="32">
        <f t="shared" si="12"/>
        <v>1050.6000000000001</v>
      </c>
      <c r="BG59" s="32">
        <f t="shared" si="12"/>
        <v>1139.56</v>
      </c>
      <c r="BH59" s="32">
        <f t="shared" si="12"/>
        <v>1139.56</v>
      </c>
      <c r="BI59" s="32">
        <f t="shared" si="12"/>
        <v>981</v>
      </c>
      <c r="BJ59" s="32">
        <f t="shared" si="12"/>
        <v>1175.52</v>
      </c>
      <c r="BK59" s="32"/>
      <c r="BL59" s="32"/>
    </row>
    <row r="60" spans="2:64" ht="12" x14ac:dyDescent="0.25">
      <c r="B60" s="31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</row>
    <row r="61" spans="2:64" ht="12" x14ac:dyDescent="0.25">
      <c r="B61" s="31" t="s">
        <v>33</v>
      </c>
      <c r="E61" s="32">
        <f>ABS(SUM(E59:$BJ59))</f>
        <v>17294762.129999999</v>
      </c>
      <c r="F61" s="32">
        <f>ABS(SUM(F59:$BJ59))</f>
        <v>17093455.605000004</v>
      </c>
      <c r="G61" s="32">
        <f>ABS(SUM(G59:$BJ59))</f>
        <v>16881953.8125</v>
      </c>
      <c r="H61" s="32">
        <f>ABS(SUM(H59:$BJ59))</f>
        <v>16710456.064999999</v>
      </c>
      <c r="I61" s="32">
        <f>ABS(SUM(I59:$BJ59))</f>
        <v>16535809.225000003</v>
      </c>
      <c r="J61" s="32">
        <f>ABS(SUM(J59:$BJ59))</f>
        <v>16444343.100000003</v>
      </c>
      <c r="K61" s="32">
        <f>ABS(SUM(K59:$BJ59))</f>
        <v>16399863.970000001</v>
      </c>
      <c r="L61" s="32">
        <f>ABS(SUM(L59:$BJ59))</f>
        <v>15732959.905000001</v>
      </c>
      <c r="M61" s="32">
        <f>ABS(SUM(M59:$BJ59))</f>
        <v>15080778.230000004</v>
      </c>
      <c r="N61" s="32">
        <f>ABS(SUM(N59:$BJ59))</f>
        <v>14865307.450000003</v>
      </c>
      <c r="O61" s="32">
        <f>ABS(SUM(O59:$BJ59))</f>
        <v>14183561.164999999</v>
      </c>
      <c r="P61" s="32">
        <f>ABS(SUM(P59:$BJ59))</f>
        <v>14032737.555</v>
      </c>
      <c r="Q61" s="32">
        <f>ABS(SUM(Q59:$BJ59))</f>
        <v>13873733.219999999</v>
      </c>
      <c r="R61" s="32">
        <f>ABS(SUM(R59:$BJ59))</f>
        <v>11498318.370000003</v>
      </c>
      <c r="S61" s="32">
        <f>ABS(SUM(S59:$BJ59))</f>
        <v>8678883.5000000056</v>
      </c>
      <c r="T61" s="32">
        <f>ABS(SUM(T59:$BJ59))</f>
        <v>6613390.2000000002</v>
      </c>
      <c r="U61" s="32">
        <f>ABS(SUM(U59:$BJ59))</f>
        <v>2755255.0300000012</v>
      </c>
      <c r="V61" s="32">
        <f>ABS(SUM(V59:$BJ59))</f>
        <v>653001.44000000041</v>
      </c>
      <c r="W61" s="32">
        <f>ABS(SUM(W59:$BJ59))</f>
        <v>3602038.9099999983</v>
      </c>
      <c r="X61" s="32">
        <f>ABS(SUM(X59:$BJ59))</f>
        <v>5930083.0050000018</v>
      </c>
      <c r="Y61" s="32">
        <f>ABS(SUM(Y59:$BJ59))</f>
        <v>8240036.9250000007</v>
      </c>
      <c r="Z61" s="32">
        <f>ABS(SUM(Z59:$BJ59))</f>
        <v>9885416.1449999996</v>
      </c>
      <c r="AA61" s="32">
        <f>ABS(SUM(AA59:$BJ59))</f>
        <v>11031301.129999999</v>
      </c>
      <c r="AB61" s="32">
        <f>ABS(SUM(AB59:$BJ59))</f>
        <v>9970086.2374999989</v>
      </c>
      <c r="AC61" s="32">
        <f>ABS(SUM(AC59:$BJ59))</f>
        <v>7013237.0300000021</v>
      </c>
      <c r="AD61" s="32">
        <f>ABS(SUM(AD59:$BJ59))</f>
        <v>3254891.4349999987</v>
      </c>
      <c r="AE61" s="32">
        <f>ABS(SUM(AE59:$BJ59))</f>
        <v>891516.70250000013</v>
      </c>
      <c r="AF61" s="32">
        <f>ABS(SUM(AF59:$BJ59))</f>
        <v>468677.45999999996</v>
      </c>
      <c r="AG61" s="32">
        <f>ABS(SUM(AG59:$BJ59))</f>
        <v>327460.60499999998</v>
      </c>
      <c r="AH61" s="32">
        <f>ABS(SUM(AH59:$BJ59))</f>
        <v>247722.45500000007</v>
      </c>
      <c r="AI61" s="32">
        <f>ABS(SUM(AI59:$BJ59))</f>
        <v>195425.60500000007</v>
      </c>
      <c r="AJ61" s="32">
        <f>ABS(SUM(AJ59:$BJ59))</f>
        <v>154589.54500000001</v>
      </c>
      <c r="AK61" s="32">
        <f>ABS(SUM(AK59:$BJ59))</f>
        <v>125616.77499999999</v>
      </c>
      <c r="AL61" s="32">
        <f>ABS(SUM(AL59:$BJ59))</f>
        <v>99726.294999999984</v>
      </c>
      <c r="AM61" s="32">
        <f>ABS(SUM(AM59:$BJ59))</f>
        <v>69866.485000000001</v>
      </c>
      <c r="AN61" s="32">
        <f>ABS(SUM(AN59:$BJ59))</f>
        <v>51662.264999999985</v>
      </c>
      <c r="AO61" s="32">
        <f>ABS(SUM(AO59:$BJ59))</f>
        <v>40228.619999999988</v>
      </c>
      <c r="AP61" s="32">
        <f>ABS(SUM(AP59:$BJ59))</f>
        <v>36000.144999999997</v>
      </c>
      <c r="AQ61" s="32">
        <f>ABS(SUM(AQ59:$BJ59))</f>
        <v>32326.790000000005</v>
      </c>
      <c r="AR61" s="32">
        <f>ABS(SUM(AR59:$BJ59))</f>
        <v>30300.120000000003</v>
      </c>
      <c r="AS61" s="32">
        <f>ABS(SUM(AS59:$BJ59))</f>
        <v>29153.850000000002</v>
      </c>
      <c r="AT61" s="32">
        <f>ABS(SUM(AT59:$BJ59))</f>
        <v>28099.910000000003</v>
      </c>
      <c r="AU61" s="32">
        <f>ABS(SUM(AU59:$BJ59))</f>
        <v>27055.460000000003</v>
      </c>
      <c r="AV61" s="32">
        <f>ABS(SUM(AV59:$BJ59))</f>
        <v>25925.480000000003</v>
      </c>
      <c r="AW61" s="32">
        <f>ABS(SUM(AW59:$BJ59))</f>
        <v>24795.590000000004</v>
      </c>
      <c r="AX61" s="32">
        <f>ABS(SUM(AX59:$BJ59))</f>
        <v>23824.7</v>
      </c>
      <c r="AY61" s="32">
        <f>ABS(SUM(AY59:$BJ59))</f>
        <v>22669.02</v>
      </c>
      <c r="AZ61" s="32">
        <f>ABS(SUM(AZ59:$BJ59))</f>
        <v>20993.82</v>
      </c>
      <c r="BA61" s="32">
        <f>ABS(SUM(BA59:$BJ59))</f>
        <v>17536.699999999997</v>
      </c>
      <c r="BB61" s="32">
        <f>ABS(SUM(BB59:$BJ59))</f>
        <v>13360.38</v>
      </c>
      <c r="BC61" s="32">
        <f>ABS(SUM(BC59:$BJ59))</f>
        <v>9653.18</v>
      </c>
      <c r="BD61" s="32">
        <f>ABS(SUM(BD59:$BJ59))</f>
        <v>7634.4599999999991</v>
      </c>
      <c r="BE61" s="32">
        <f>ABS(SUM(BE59:$BJ59))</f>
        <v>6516.0599999999995</v>
      </c>
      <c r="BF61" s="32">
        <f>ABS(SUM(BF59:$BJ59))</f>
        <v>5486.24</v>
      </c>
      <c r="BG61" s="32">
        <f>ABS(SUM(BG59:$BJ59))</f>
        <v>4435.6399999999994</v>
      </c>
      <c r="BH61" s="32">
        <f>ABS(SUM(BH59:$BJ59))</f>
        <v>3296.08</v>
      </c>
      <c r="BI61" s="32">
        <f>ABS(SUM(BI59:$BJ59))</f>
        <v>2156.52</v>
      </c>
      <c r="BJ61" s="32">
        <f>ABS(SUM(BJ59:$BJ59))</f>
        <v>1175.52</v>
      </c>
    </row>
    <row r="62" spans="2:64" s="4" customFormat="1" ht="12" x14ac:dyDescent="0.25">
      <c r="B62" s="33" t="s">
        <v>9</v>
      </c>
      <c r="D62" s="5">
        <v>0.25</v>
      </c>
      <c r="E62" s="4">
        <f>$D62*(E61/12)</f>
        <v>360307.544375</v>
      </c>
      <c r="F62" s="4">
        <f t="shared" ref="F62:BJ62" si="13">$D62*(F61/12)</f>
        <v>356113.65843750007</v>
      </c>
      <c r="G62" s="4">
        <f t="shared" si="13"/>
        <v>351707.37109375</v>
      </c>
      <c r="H62" s="4">
        <f t="shared" si="13"/>
        <v>348134.50135416666</v>
      </c>
      <c r="I62" s="4">
        <f t="shared" si="13"/>
        <v>344496.02552083338</v>
      </c>
      <c r="J62" s="4">
        <f t="shared" si="13"/>
        <v>342590.48125000007</v>
      </c>
      <c r="K62" s="4">
        <f t="shared" si="13"/>
        <v>341663.83270833333</v>
      </c>
      <c r="L62" s="4">
        <f t="shared" si="13"/>
        <v>327769.99802083336</v>
      </c>
      <c r="M62" s="4">
        <f t="shared" si="13"/>
        <v>314182.87979166675</v>
      </c>
      <c r="N62" s="4">
        <f t="shared" si="13"/>
        <v>309693.9052083334</v>
      </c>
      <c r="O62" s="4">
        <f t="shared" si="13"/>
        <v>295490.85760416667</v>
      </c>
      <c r="P62" s="4">
        <f t="shared" si="13"/>
        <v>292348.69906249997</v>
      </c>
      <c r="Q62" s="4">
        <f t="shared" si="13"/>
        <v>289036.10874999996</v>
      </c>
      <c r="R62" s="4">
        <f t="shared" si="13"/>
        <v>239548.29937500006</v>
      </c>
      <c r="S62" s="4">
        <f t="shared" si="13"/>
        <v>180810.07291666677</v>
      </c>
      <c r="T62" s="4">
        <f t="shared" si="13"/>
        <v>137778.96249999999</v>
      </c>
      <c r="U62" s="4">
        <f t="shared" si="13"/>
        <v>57401.146458333358</v>
      </c>
      <c r="V62" s="4">
        <f t="shared" si="13"/>
        <v>13604.196666666676</v>
      </c>
      <c r="W62" s="4">
        <f t="shared" si="13"/>
        <v>75042.477291666626</v>
      </c>
      <c r="X62" s="4">
        <f t="shared" si="13"/>
        <v>123543.39593750004</v>
      </c>
      <c r="Y62" s="4">
        <f t="shared" si="13"/>
        <v>171667.43593750001</v>
      </c>
      <c r="Z62" s="4">
        <f t="shared" si="13"/>
        <v>205946.16968749999</v>
      </c>
      <c r="AA62" s="4">
        <f t="shared" si="13"/>
        <v>229818.77354166665</v>
      </c>
      <c r="AB62" s="4">
        <f t="shared" si="13"/>
        <v>207710.12994791663</v>
      </c>
      <c r="AC62" s="4">
        <f t="shared" si="13"/>
        <v>146109.1047916667</v>
      </c>
      <c r="AD62" s="4">
        <f t="shared" si="13"/>
        <v>67810.238229166644</v>
      </c>
      <c r="AE62" s="4">
        <f t="shared" si="13"/>
        <v>18573.264635416668</v>
      </c>
      <c r="AF62" s="4">
        <f t="shared" si="13"/>
        <v>9764.1137499999986</v>
      </c>
      <c r="AG62" s="4">
        <f t="shared" si="13"/>
        <v>6822.0959374999993</v>
      </c>
      <c r="AH62" s="4">
        <f t="shared" si="13"/>
        <v>5160.8844791666679</v>
      </c>
      <c r="AI62" s="4">
        <f t="shared" si="13"/>
        <v>4071.3667708333346</v>
      </c>
      <c r="AJ62" s="4">
        <f t="shared" si="13"/>
        <v>3220.6155208333334</v>
      </c>
      <c r="AK62" s="4">
        <f t="shared" si="13"/>
        <v>2617.0161458333332</v>
      </c>
      <c r="AL62" s="4">
        <f t="shared" si="13"/>
        <v>2077.631145833333</v>
      </c>
      <c r="AM62" s="4">
        <f t="shared" si="13"/>
        <v>1455.5517708333334</v>
      </c>
      <c r="AN62" s="4">
        <f t="shared" si="13"/>
        <v>1076.2971874999996</v>
      </c>
      <c r="AO62" s="4">
        <f t="shared" si="13"/>
        <v>838.09624999999971</v>
      </c>
      <c r="AP62" s="4">
        <f t="shared" si="13"/>
        <v>750.00302083333327</v>
      </c>
      <c r="AQ62" s="4">
        <f t="shared" si="13"/>
        <v>673.47479166666676</v>
      </c>
      <c r="AR62" s="4">
        <f t="shared" si="13"/>
        <v>631.25250000000005</v>
      </c>
      <c r="AS62" s="4">
        <f t="shared" si="13"/>
        <v>607.37187500000005</v>
      </c>
      <c r="AT62" s="4">
        <f t="shared" si="13"/>
        <v>585.4147916666667</v>
      </c>
      <c r="AU62" s="4">
        <f t="shared" si="13"/>
        <v>563.65541666666672</v>
      </c>
      <c r="AV62" s="4">
        <f t="shared" si="13"/>
        <v>540.11416666666673</v>
      </c>
      <c r="AW62" s="4">
        <f t="shared" si="13"/>
        <v>516.57479166666678</v>
      </c>
      <c r="AX62" s="4">
        <f t="shared" si="13"/>
        <v>496.34791666666666</v>
      </c>
      <c r="AY62" s="4">
        <f t="shared" si="13"/>
        <v>472.27125000000001</v>
      </c>
      <c r="AZ62" s="4">
        <f t="shared" si="13"/>
        <v>437.37124999999997</v>
      </c>
      <c r="BA62" s="4">
        <f t="shared" si="13"/>
        <v>365.34791666666661</v>
      </c>
      <c r="BB62" s="4">
        <f t="shared" si="13"/>
        <v>278.34125</v>
      </c>
      <c r="BC62" s="4">
        <f t="shared" si="13"/>
        <v>201.10791666666668</v>
      </c>
      <c r="BD62" s="4">
        <f t="shared" si="13"/>
        <v>159.05124999999998</v>
      </c>
      <c r="BE62" s="4">
        <f t="shared" si="13"/>
        <v>135.75125</v>
      </c>
      <c r="BF62" s="4">
        <f t="shared" si="13"/>
        <v>114.29666666666667</v>
      </c>
      <c r="BG62" s="4">
        <f t="shared" si="13"/>
        <v>92.40916666666665</v>
      </c>
      <c r="BH62" s="4">
        <f t="shared" si="13"/>
        <v>68.668333333333337</v>
      </c>
      <c r="BI62" s="4">
        <f t="shared" si="13"/>
        <v>44.927500000000002</v>
      </c>
      <c r="BJ62" s="4">
        <f t="shared" si="13"/>
        <v>24.49</v>
      </c>
    </row>
    <row r="63" spans="2:64" s="4" customFormat="1" ht="12" x14ac:dyDescent="0.25">
      <c r="B63" s="33" t="s">
        <v>10</v>
      </c>
      <c r="D63" s="5">
        <v>0.03</v>
      </c>
      <c r="E63" s="4">
        <f>E62/(1+$D63/12)^E66</f>
        <v>360307.544375</v>
      </c>
      <c r="F63" s="4">
        <f t="shared" ref="F63:BJ63" si="14">F62/(1+$D63/12)^F66</f>
        <v>355225.59445137164</v>
      </c>
      <c r="G63" s="4">
        <f t="shared" si="14"/>
        <v>349955.40683826595</v>
      </c>
      <c r="H63" s="4">
        <f t="shared" si="14"/>
        <v>345536.49344506889</v>
      </c>
      <c r="I63" s="4">
        <f t="shared" si="14"/>
        <v>341072.48908132594</v>
      </c>
      <c r="J63" s="4">
        <f t="shared" si="14"/>
        <v>338340.03167039575</v>
      </c>
      <c r="K63" s="4">
        <f t="shared" si="14"/>
        <v>336583.42131315474</v>
      </c>
      <c r="L63" s="4">
        <f t="shared" si="14"/>
        <v>322090.95528102398</v>
      </c>
      <c r="M63" s="4">
        <f t="shared" si="14"/>
        <v>307969.32827673166</v>
      </c>
      <c r="N63" s="4">
        <f t="shared" si="14"/>
        <v>302812.10127191088</v>
      </c>
      <c r="O63" s="4">
        <f t="shared" si="14"/>
        <v>288204.15359209664</v>
      </c>
      <c r="P63" s="4">
        <f t="shared" si="14"/>
        <v>284428.40858952014</v>
      </c>
      <c r="Q63" s="4">
        <f t="shared" si="14"/>
        <v>280504.30198671867</v>
      </c>
      <c r="R63" s="4">
        <f t="shared" si="14"/>
        <v>231897.53658859833</v>
      </c>
      <c r="S63" s="4">
        <f t="shared" si="14"/>
        <v>174598.81154638558</v>
      </c>
      <c r="T63" s="4">
        <f t="shared" si="14"/>
        <v>132714.13804037977</v>
      </c>
      <c r="U63" s="4">
        <f t="shared" si="14"/>
        <v>55153.16831461023</v>
      </c>
      <c r="V63" s="4">
        <f t="shared" si="14"/>
        <v>13038.823893267638</v>
      </c>
      <c r="W63" s="4">
        <f t="shared" si="14"/>
        <v>71744.448119979308</v>
      </c>
      <c r="X63" s="4">
        <f t="shared" si="14"/>
        <v>117819.25992656384</v>
      </c>
      <c r="Y63" s="4">
        <f t="shared" si="14"/>
        <v>163305.30557691384</v>
      </c>
      <c r="Z63" s="4">
        <f t="shared" si="14"/>
        <v>195425.7160713968</v>
      </c>
      <c r="AA63" s="4">
        <f t="shared" si="14"/>
        <v>217534.98601674481</v>
      </c>
      <c r="AB63" s="4">
        <f t="shared" si="14"/>
        <v>196117.752548113</v>
      </c>
      <c r="AC63" s="4">
        <f t="shared" si="14"/>
        <v>137610.67617236901</v>
      </c>
      <c r="AD63" s="4">
        <f t="shared" si="14"/>
        <v>63706.792204714729</v>
      </c>
      <c r="AE63" s="4">
        <f t="shared" si="14"/>
        <v>17405.813791030771</v>
      </c>
      <c r="AF63" s="4">
        <f t="shared" si="14"/>
        <v>9127.5566134203455</v>
      </c>
      <c r="AG63" s="4">
        <f t="shared" si="14"/>
        <v>6361.435766315928</v>
      </c>
      <c r="AH63" s="4">
        <f t="shared" si="14"/>
        <v>4800.3961690969145</v>
      </c>
      <c r="AI63" s="4">
        <f t="shared" si="14"/>
        <v>3777.5375405590189</v>
      </c>
      <c r="AJ63" s="4">
        <f t="shared" si="14"/>
        <v>2980.7329023669472</v>
      </c>
      <c r="AK63" s="4">
        <f t="shared" si="14"/>
        <v>2416.0515741724707</v>
      </c>
      <c r="AL63" s="4">
        <f t="shared" si="14"/>
        <v>1913.3034937803957</v>
      </c>
      <c r="AM63" s="4">
        <f t="shared" si="14"/>
        <v>1337.0840034139947</v>
      </c>
      <c r="AN63" s="4">
        <f t="shared" si="14"/>
        <v>986.23147843559116</v>
      </c>
      <c r="AO63" s="4">
        <f t="shared" si="14"/>
        <v>766.04833137451283</v>
      </c>
      <c r="AP63" s="4">
        <f t="shared" si="14"/>
        <v>683.81859260182762</v>
      </c>
      <c r="AQ63" s="4">
        <f t="shared" si="14"/>
        <v>612.51235812710411</v>
      </c>
      <c r="AR63" s="4">
        <f t="shared" si="14"/>
        <v>572.68029592716414</v>
      </c>
      <c r="AS63" s="4">
        <f t="shared" si="14"/>
        <v>549.64138576191351</v>
      </c>
      <c r="AT63" s="4">
        <f t="shared" si="14"/>
        <v>528.45019022322799</v>
      </c>
      <c r="AU63" s="4">
        <f t="shared" si="14"/>
        <v>507.53929327250103</v>
      </c>
      <c r="AV63" s="4">
        <f t="shared" si="14"/>
        <v>485.12892891573665</v>
      </c>
      <c r="AW63" s="4">
        <f t="shared" si="14"/>
        <v>462.82886055011187</v>
      </c>
      <c r="AX63" s="4">
        <f t="shared" si="14"/>
        <v>443.59745432321398</v>
      </c>
      <c r="AY63" s="4">
        <f t="shared" si="14"/>
        <v>421.0270206070752</v>
      </c>
      <c r="AZ63" s="4">
        <f t="shared" si="14"/>
        <v>388.94152362196007</v>
      </c>
      <c r="BA63" s="4">
        <f t="shared" si="14"/>
        <v>324.08306176018084</v>
      </c>
      <c r="BB63" s="4">
        <f t="shared" si="14"/>
        <v>246.28779466818688</v>
      </c>
      <c r="BC63" s="4">
        <f t="shared" si="14"/>
        <v>177.50480037043221</v>
      </c>
      <c r="BD63" s="4">
        <f t="shared" si="14"/>
        <v>140.0340471820796</v>
      </c>
      <c r="BE63" s="4">
        <f t="shared" si="14"/>
        <v>119.22189212660089</v>
      </c>
      <c r="BF63" s="4">
        <f t="shared" si="14"/>
        <v>100.12934065707469</v>
      </c>
      <c r="BG63" s="4">
        <f t="shared" si="14"/>
        <v>80.752962549760724</v>
      </c>
      <c r="BH63" s="4">
        <f t="shared" si="14"/>
        <v>59.857081197281708</v>
      </c>
      <c r="BI63" s="4">
        <f t="shared" si="14"/>
        <v>39.064916512498385</v>
      </c>
      <c r="BJ63" s="4">
        <f t="shared" si="14"/>
        <v>21.241200163379549</v>
      </c>
    </row>
    <row r="64" spans="2:64" ht="12" x14ac:dyDescent="0.25">
      <c r="B64" s="6" t="s">
        <v>11</v>
      </c>
      <c r="C64" s="6"/>
      <c r="D64" s="6"/>
      <c r="E64" s="8">
        <f>SUM(E63:BJ63)</f>
        <v>6042534.1798577076</v>
      </c>
    </row>
    <row r="66" spans="5:62" hidden="1" x14ac:dyDescent="0.2">
      <c r="E66" s="2">
        <v>0</v>
      </c>
      <c r="F66" s="2">
        <f>E66+1</f>
        <v>1</v>
      </c>
      <c r="G66" s="2">
        <f t="shared" ref="G66:BJ66" si="15">F66+1</f>
        <v>2</v>
      </c>
      <c r="H66" s="2">
        <f t="shared" si="15"/>
        <v>3</v>
      </c>
      <c r="I66" s="2">
        <f t="shared" si="15"/>
        <v>4</v>
      </c>
      <c r="J66" s="2">
        <f t="shared" si="15"/>
        <v>5</v>
      </c>
      <c r="K66" s="2">
        <f t="shared" si="15"/>
        <v>6</v>
      </c>
      <c r="L66" s="2">
        <f t="shared" si="15"/>
        <v>7</v>
      </c>
      <c r="M66" s="2">
        <f t="shared" si="15"/>
        <v>8</v>
      </c>
      <c r="N66" s="2">
        <f t="shared" si="15"/>
        <v>9</v>
      </c>
      <c r="O66" s="2">
        <f t="shared" si="15"/>
        <v>10</v>
      </c>
      <c r="P66" s="2">
        <f t="shared" si="15"/>
        <v>11</v>
      </c>
      <c r="Q66" s="2">
        <f t="shared" si="15"/>
        <v>12</v>
      </c>
      <c r="R66" s="2">
        <f t="shared" si="15"/>
        <v>13</v>
      </c>
      <c r="S66" s="2">
        <f t="shared" si="15"/>
        <v>14</v>
      </c>
      <c r="T66" s="2">
        <f t="shared" si="15"/>
        <v>15</v>
      </c>
      <c r="U66" s="2">
        <f t="shared" si="15"/>
        <v>16</v>
      </c>
      <c r="V66" s="2">
        <f t="shared" si="15"/>
        <v>17</v>
      </c>
      <c r="W66" s="2">
        <f t="shared" si="15"/>
        <v>18</v>
      </c>
      <c r="X66" s="2">
        <f t="shared" si="15"/>
        <v>19</v>
      </c>
      <c r="Y66" s="2">
        <f t="shared" si="15"/>
        <v>20</v>
      </c>
      <c r="Z66" s="2">
        <f t="shared" si="15"/>
        <v>21</v>
      </c>
      <c r="AA66" s="2">
        <f t="shared" si="15"/>
        <v>22</v>
      </c>
      <c r="AB66" s="2">
        <f t="shared" si="15"/>
        <v>23</v>
      </c>
      <c r="AC66" s="2">
        <f t="shared" si="15"/>
        <v>24</v>
      </c>
      <c r="AD66" s="2">
        <f t="shared" si="15"/>
        <v>25</v>
      </c>
      <c r="AE66" s="2">
        <f t="shared" si="15"/>
        <v>26</v>
      </c>
      <c r="AF66" s="2">
        <f t="shared" si="15"/>
        <v>27</v>
      </c>
      <c r="AG66" s="2">
        <f t="shared" si="15"/>
        <v>28</v>
      </c>
      <c r="AH66" s="2">
        <f t="shared" si="15"/>
        <v>29</v>
      </c>
      <c r="AI66" s="2">
        <f t="shared" si="15"/>
        <v>30</v>
      </c>
      <c r="AJ66" s="2">
        <f t="shared" si="15"/>
        <v>31</v>
      </c>
      <c r="AK66" s="2">
        <f t="shared" si="15"/>
        <v>32</v>
      </c>
      <c r="AL66" s="2">
        <f t="shared" si="15"/>
        <v>33</v>
      </c>
      <c r="AM66" s="2">
        <f t="shared" si="15"/>
        <v>34</v>
      </c>
      <c r="AN66" s="2">
        <f t="shared" si="15"/>
        <v>35</v>
      </c>
      <c r="AO66" s="2">
        <f t="shared" si="15"/>
        <v>36</v>
      </c>
      <c r="AP66" s="2">
        <f t="shared" si="15"/>
        <v>37</v>
      </c>
      <c r="AQ66" s="2">
        <f t="shared" si="15"/>
        <v>38</v>
      </c>
      <c r="AR66" s="2">
        <f t="shared" si="15"/>
        <v>39</v>
      </c>
      <c r="AS66" s="2">
        <f t="shared" si="15"/>
        <v>40</v>
      </c>
      <c r="AT66" s="2">
        <f t="shared" si="15"/>
        <v>41</v>
      </c>
      <c r="AU66" s="2">
        <f t="shared" si="15"/>
        <v>42</v>
      </c>
      <c r="AV66" s="2">
        <f t="shared" si="15"/>
        <v>43</v>
      </c>
      <c r="AW66" s="2">
        <f t="shared" si="15"/>
        <v>44</v>
      </c>
      <c r="AX66" s="2">
        <f t="shared" si="15"/>
        <v>45</v>
      </c>
      <c r="AY66" s="2">
        <f t="shared" si="15"/>
        <v>46</v>
      </c>
      <c r="AZ66" s="2">
        <f t="shared" si="15"/>
        <v>47</v>
      </c>
      <c r="BA66" s="2">
        <f t="shared" si="15"/>
        <v>48</v>
      </c>
      <c r="BB66" s="2">
        <f t="shared" si="15"/>
        <v>49</v>
      </c>
      <c r="BC66" s="2">
        <f t="shared" si="15"/>
        <v>50</v>
      </c>
      <c r="BD66" s="2">
        <f t="shared" si="15"/>
        <v>51</v>
      </c>
      <c r="BE66" s="2">
        <f t="shared" si="15"/>
        <v>52</v>
      </c>
      <c r="BF66" s="2">
        <f t="shared" si="15"/>
        <v>53</v>
      </c>
      <c r="BG66" s="2">
        <f t="shared" si="15"/>
        <v>54</v>
      </c>
      <c r="BH66" s="2">
        <f t="shared" si="15"/>
        <v>55</v>
      </c>
      <c r="BI66" s="2">
        <f t="shared" si="15"/>
        <v>56</v>
      </c>
      <c r="BJ66" s="2">
        <f t="shared" si="15"/>
        <v>57</v>
      </c>
    </row>
  </sheetData>
  <pageMargins left="0.49" right="0.17" top="1" bottom="0.64" header="0.5" footer="0.5"/>
  <pageSetup paperSize="5" orientation="landscape" verticalDpi="0" r:id="rId3"/>
  <headerFooter alignWithMargins="0">
    <oddHeader>&amp;LTAB5 ENA Financials - ISDA&amp;C&amp;9Replacement Cost Calculation&amp;RPage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P10"/>
  <sheetViews>
    <sheetView topLeftCell="M1" workbookViewId="0">
      <selection activeCell="N10" sqref="N10"/>
    </sheetView>
  </sheetViews>
  <sheetFormatPr defaultColWidth="9.109375" defaultRowHeight="13.2" x14ac:dyDescent="0.25"/>
  <cols>
    <col min="13" max="13" width="48" customWidth="1"/>
    <col min="14" max="14" width="16.6640625" customWidth="1"/>
    <col min="15" max="15" width="16.88671875" customWidth="1"/>
  </cols>
  <sheetData>
    <row r="2" spans="13:16" x14ac:dyDescent="0.25">
      <c r="M2" t="s">
        <v>1</v>
      </c>
      <c r="N2" t="s">
        <v>34</v>
      </c>
      <c r="O2" t="s">
        <v>35</v>
      </c>
    </row>
    <row r="3" spans="13:16" x14ac:dyDescent="0.25">
      <c r="M3" t="s">
        <v>52</v>
      </c>
      <c r="N3" s="37">
        <v>1570993.09</v>
      </c>
      <c r="O3" s="38">
        <v>0</v>
      </c>
      <c r="P3" t="s">
        <v>53</v>
      </c>
    </row>
    <row r="4" spans="13:16" x14ac:dyDescent="0.25">
      <c r="N4" s="38">
        <v>62002.61</v>
      </c>
      <c r="O4" s="38">
        <v>0</v>
      </c>
      <c r="P4" t="s">
        <v>54</v>
      </c>
    </row>
    <row r="5" spans="13:16" x14ac:dyDescent="0.25">
      <c r="N5" s="38">
        <v>383725</v>
      </c>
      <c r="O5" s="38">
        <v>0</v>
      </c>
      <c r="P5" t="s">
        <v>55</v>
      </c>
    </row>
    <row r="6" spans="13:16" x14ac:dyDescent="0.25">
      <c r="M6" t="s">
        <v>58</v>
      </c>
      <c r="N6" s="38">
        <f>SUM(N3:N5)</f>
        <v>2016720.7000000002</v>
      </c>
      <c r="O6" s="38"/>
    </row>
    <row r="7" spans="13:16" x14ac:dyDescent="0.25">
      <c r="M7" t="s">
        <v>1</v>
      </c>
    </row>
    <row r="8" spans="13:16" x14ac:dyDescent="0.25">
      <c r="M8" s="38" t="s">
        <v>57</v>
      </c>
      <c r="N8" s="38">
        <v>433178.4</v>
      </c>
      <c r="O8" s="38">
        <v>0</v>
      </c>
      <c r="P8" t="s">
        <v>56</v>
      </c>
    </row>
    <row r="10" spans="13:16" x14ac:dyDescent="0.25">
      <c r="M10" t="s">
        <v>59</v>
      </c>
      <c r="N10" s="38">
        <f>N8+N6</f>
        <v>2449899.1</v>
      </c>
    </row>
  </sheetData>
  <pageMargins left="0.75" right="0.75" top="1" bottom="1" header="0.5" footer="0.5"/>
  <pageSetup orientation="portrait" verticalDpi="0" r:id="rId1"/>
  <headerFooter alignWithMargins="0">
    <oddHeader>&amp;LTAB 5 - ENA FINANCIALS&amp;CAR and AP&amp;RPage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Liquidation Value</vt:lpstr>
      <vt:lpstr>Replacement Costs</vt:lpstr>
      <vt:lpstr>ARAP</vt:lpstr>
      <vt:lpstr>'Replacement Costs'!Print_Area</vt:lpstr>
      <vt:lpstr>'Liquidation Value'!Print_Titles</vt:lpstr>
      <vt:lpstr>'Replacement Costs'!Print_Titles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thermans</dc:creator>
  <cp:lastModifiedBy>Havlíček Jan</cp:lastModifiedBy>
  <cp:lastPrinted>2002-01-02T21:46:00Z</cp:lastPrinted>
  <dcterms:created xsi:type="dcterms:W3CDTF">2002-01-02T12:21:55Z</dcterms:created>
  <dcterms:modified xsi:type="dcterms:W3CDTF">2023-09-10T11:45:04Z</dcterms:modified>
</cp:coreProperties>
</file>