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<sst xmlns="http://schemas.openxmlformats.org/spreadsheetml/2006/main" count="75" uniqueCount="44">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</sst>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1381889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1626477.7062499998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-105555.93548387093</c:v>
                </c:pt>
                <c:pt idx="16">
                  <c:v>1381889</c:v>
                </c:pt>
                <c:pt idx="17">
                  <c:v>0</c:v>
                </c:pt>
                <c:pt idx="18">
                  <c:v>1381889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0-4F99-81AA-4B29BE4E7C41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0-4F99-81AA-4B29BE4E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96584"/>
        <c:axId val="1"/>
      </c:barChart>
      <c:catAx>
        <c:axId val="16289658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96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1000000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308297</v>
          </cell>
        </row>
        <row r="35">
          <cell r="BC35">
            <v>-740000</v>
          </cell>
        </row>
        <row r="36">
          <cell r="BC36">
            <v>197412.71428571429</v>
          </cell>
        </row>
        <row r="37">
          <cell r="BC37">
            <v>197412.71428571429</v>
          </cell>
        </row>
        <row r="38">
          <cell r="BC38">
            <v>197412.71428571426</v>
          </cell>
        </row>
        <row r="39">
          <cell r="BC39">
            <v>197412.71428571426</v>
          </cell>
        </row>
        <row r="40">
          <cell r="BC40">
            <v>197412.71428571429</v>
          </cell>
        </row>
        <row r="41">
          <cell r="BC41">
            <v>197412.71428571426</v>
          </cell>
        </row>
        <row r="42">
          <cell r="BC42">
            <v>197412.71428571432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E32" sqref="E32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37</v>
      </c>
      <c r="C30" s="49"/>
      <c r="D30" s="49"/>
      <c r="E30" s="55">
        <f>+'[3]BAM-EGS'!$BC34</f>
        <v>308297</v>
      </c>
      <c r="F30" s="49"/>
      <c r="G30" s="28"/>
      <c r="H30" s="54">
        <f>+'[2]BAM-EGS'!$BC34</f>
        <v>1000000</v>
      </c>
      <c r="I30" s="29">
        <f>'[1]BAM-3RD'!$BK2501</f>
        <v>34941.050000000003</v>
      </c>
      <c r="J30" s="54">
        <f t="shared" si="2"/>
        <v>1034941.05</v>
      </c>
      <c r="K30" s="30">
        <f t="shared" si="3"/>
        <v>1343238.05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78619.580645161303</v>
      </c>
      <c r="T30" s="5"/>
      <c r="U30" s="5">
        <f t="shared" si="7"/>
        <v>308297</v>
      </c>
      <c r="V30" s="19">
        <f t="shared" si="8"/>
        <v>1000000</v>
      </c>
      <c r="W30" s="19">
        <f t="shared" si="9"/>
        <v>1308297</v>
      </c>
      <c r="X30" s="4">
        <f t="shared" si="10"/>
        <v>1343238.05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37</v>
      </c>
      <c r="C31" s="49"/>
      <c r="D31" s="49"/>
      <c r="E31" s="55">
        <f>+'[3]BAM-EGS'!$BC35</f>
        <v>-740000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-705058.75624999998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-949677.41935483867</v>
      </c>
      <c r="T31" s="5"/>
      <c r="U31" s="5">
        <f t="shared" si="7"/>
        <v>-740000</v>
      </c>
      <c r="V31" s="19">
        <f t="shared" si="8"/>
        <v>0</v>
      </c>
      <c r="W31" s="19">
        <f t="shared" si="9"/>
        <v>-740000</v>
      </c>
      <c r="X31" s="4">
        <f t="shared" si="10"/>
        <v>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197412.71428571429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232353.95803571428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-15079.419354838694</v>
      </c>
      <c r="T32" s="5"/>
      <c r="U32" s="5">
        <f t="shared" si="7"/>
        <v>197412.71428571429</v>
      </c>
      <c r="V32" s="19">
        <f t="shared" si="8"/>
        <v>0</v>
      </c>
      <c r="W32" s="19">
        <f t="shared" si="9"/>
        <v>197412.71428571429</v>
      </c>
      <c r="X32" s="4">
        <f t="shared" si="10"/>
        <v>232353.95803571428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197412.71428571429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232353.95803571428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-15079.419354838694</v>
      </c>
      <c r="T33" s="5"/>
      <c r="U33" s="5">
        <f t="shared" si="7"/>
        <v>197412.71428571429</v>
      </c>
      <c r="V33" s="19">
        <f t="shared" si="8"/>
        <v>0</v>
      </c>
      <c r="W33" s="19">
        <f t="shared" si="9"/>
        <v>197412.71428571429</v>
      </c>
      <c r="X33" s="4">
        <f t="shared" si="10"/>
        <v>232353.95803571428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197412.71428571426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232353.95803571425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-15079.419354838723</v>
      </c>
      <c r="T34" s="5"/>
      <c r="U34" s="5">
        <f t="shared" si="7"/>
        <v>197412.71428571426</v>
      </c>
      <c r="V34" s="19">
        <f t="shared" si="8"/>
        <v>0</v>
      </c>
      <c r="W34" s="19">
        <f t="shared" si="9"/>
        <v>197412.71428571426</v>
      </c>
      <c r="X34" s="4">
        <f t="shared" si="10"/>
        <v>232353.95803571425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197412.71428571426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232353.95803571425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-15079.419354838723</v>
      </c>
      <c r="T35" s="5"/>
      <c r="U35" s="5">
        <f t="shared" si="7"/>
        <v>197412.71428571426</v>
      </c>
      <c r="V35" s="19">
        <f t="shared" si="8"/>
        <v>0</v>
      </c>
      <c r="W35" s="19">
        <f t="shared" si="9"/>
        <v>197412.71428571426</v>
      </c>
      <c r="X35" s="4">
        <f t="shared" si="10"/>
        <v>232353.95803571425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197412.71428571429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232353.95803571428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-15079.419354838692</v>
      </c>
      <c r="T36" s="5"/>
      <c r="U36" s="5">
        <f t="shared" si="7"/>
        <v>197412.71428571429</v>
      </c>
      <c r="V36" s="19">
        <f t="shared" si="8"/>
        <v>0</v>
      </c>
      <c r="W36" s="19">
        <f t="shared" si="9"/>
        <v>197412.71428571429</v>
      </c>
      <c r="X36" s="4">
        <f t="shared" si="10"/>
        <v>232353.95803571428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197412.71428571426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232353.95803571425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-15079.419354838723</v>
      </c>
      <c r="T37" s="5"/>
      <c r="U37" s="5">
        <f>SUM(Q37:S37)</f>
        <v>197412.71428571426</v>
      </c>
      <c r="V37" s="19">
        <f>SUM(H37)</f>
        <v>0</v>
      </c>
      <c r="W37" s="19">
        <f>SUM(U37:V37)</f>
        <v>197412.71428571426</v>
      </c>
      <c r="X37" s="4">
        <f>IF(K37&gt;0,K37,0)</f>
        <v>232353.95803571425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197412.71428571432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232353.95803571431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-15079.419354838665</v>
      </c>
      <c r="T38" s="5"/>
      <c r="U38" s="5">
        <f>SUM(Q38:S38)</f>
        <v>197412.71428571432</v>
      </c>
      <c r="V38" s="19">
        <f>SUM(H38)</f>
        <v>0</v>
      </c>
      <c r="W38" s="19">
        <f>SUM(U38:V38)</f>
        <v>197412.71428571432</v>
      </c>
      <c r="X38" s="4">
        <f>IF(K38&gt;0,K38,0)</f>
        <v>232353.95803571431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7564026.9999999972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-5999999.9999999953</v>
      </c>
      <c r="T40" s="42"/>
      <c r="U40" s="42">
        <f>SUM(U8:U38)</f>
        <v>500000</v>
      </c>
      <c r="V40" s="42">
        <f>SUM(V8:V38)</f>
        <v>6000000</v>
      </c>
      <c r="W40" s="42">
        <f>SUM(W8:W38)</f>
        <v>6500000.0000000019</v>
      </c>
      <c r="X40" s="43">
        <f>SUM(X8:X39)</f>
        <v>8269085.7562499968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1381889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1626477.7062499998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-105555.93548387093</v>
      </c>
      <c r="T43" s="63"/>
      <c r="U43" s="63">
        <f t="shared" si="11"/>
        <v>1381889</v>
      </c>
      <c r="V43" s="63">
        <f t="shared" si="11"/>
        <v>0</v>
      </c>
      <c r="W43" s="63">
        <f t="shared" si="11"/>
        <v>1381889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681700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-700189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1901956.5437499997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2023-09-10T11:45:06Z</dcterms:modified>
</cp:coreProperties>
</file>