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<sst xmlns="http://schemas.openxmlformats.org/spreadsheetml/2006/main" count="75" uniqueCount="44">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</sst>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381889.00000000012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626477.70625000005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1241935.4838709675</c:v>
                </c:pt>
                <c:pt idx="13">
                  <c:v>19702.999999999996</c:v>
                </c:pt>
                <c:pt idx="14">
                  <c:v>-879749.48387096776</c:v>
                </c:pt>
                <c:pt idx="16">
                  <c:v>381889.00000000012</c:v>
                </c:pt>
                <c:pt idx="17">
                  <c:v>0</c:v>
                </c:pt>
                <c:pt idx="18">
                  <c:v>381889.00000000012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4B2-8DA7-FBB6AA13F20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4B2-8DA7-FBB6AA13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73448"/>
        <c:axId val="1"/>
      </c:barChart>
      <c:catAx>
        <c:axId val="1544734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73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260000</v>
          </cell>
        </row>
        <row r="36">
          <cell r="BC36">
            <v>54555.571428571428</v>
          </cell>
        </row>
        <row r="37">
          <cell r="BC37">
            <v>54555.571428571428</v>
          </cell>
        </row>
        <row r="38">
          <cell r="BC38">
            <v>54555.571428571435</v>
          </cell>
        </row>
        <row r="39">
          <cell r="BC39">
            <v>54555.571428571435</v>
          </cell>
        </row>
        <row r="40">
          <cell r="BC40">
            <v>54555.571428571442</v>
          </cell>
        </row>
        <row r="41">
          <cell r="BC41">
            <v>54555.571428571449</v>
          </cell>
        </row>
        <row r="42">
          <cell r="BC42">
            <v>54555.571428571478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C33" sqref="C3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1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44761.645161290333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110877.64516129033</v>
      </c>
      <c r="T30" s="5"/>
      <c r="U30" s="5">
        <f t="shared" si="7"/>
        <v>308297</v>
      </c>
      <c r="V30" s="19">
        <f t="shared" si="8"/>
        <v>0</v>
      </c>
      <c r="W30" s="19">
        <f t="shared" si="9"/>
        <v>308297</v>
      </c>
      <c r="X30" s="4">
        <f t="shared" si="10"/>
        <v>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260000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294941.24375000002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177419.35483870967</v>
      </c>
      <c r="R31" s="64">
        <f t="shared" si="0"/>
        <v>0</v>
      </c>
      <c r="S31" s="5">
        <f t="shared" si="6"/>
        <v>82580.645161290333</v>
      </c>
      <c r="T31" s="5"/>
      <c r="U31" s="5">
        <f t="shared" si="7"/>
        <v>260000</v>
      </c>
      <c r="V31" s="19">
        <f t="shared" si="8"/>
        <v>0</v>
      </c>
      <c r="W31" s="19">
        <f t="shared" si="9"/>
        <v>260000</v>
      </c>
      <c r="X31" s="4">
        <f t="shared" si="10"/>
        <v>294941.24375000002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54555.571428571428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89496.815178571429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177419.35483870967</v>
      </c>
      <c r="R32" s="65">
        <f>((R$6)-SUM(R$8:R31))/($A$38-$A31)</f>
        <v>2814.7142857142858</v>
      </c>
      <c r="S32" s="5">
        <f t="shared" si="6"/>
        <v>-125678.49769585254</v>
      </c>
      <c r="T32" s="5"/>
      <c r="U32" s="5">
        <f t="shared" si="7"/>
        <v>54555.57142857142</v>
      </c>
      <c r="V32" s="19">
        <f t="shared" si="8"/>
        <v>0</v>
      </c>
      <c r="W32" s="19">
        <f t="shared" si="9"/>
        <v>54555.57142857142</v>
      </c>
      <c r="X32" s="4">
        <f t="shared" si="10"/>
        <v>89496.815178571429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54555.571428571428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89496.815178571429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177419.35483870967</v>
      </c>
      <c r="R33" s="65">
        <f>((R$6)-SUM(R$8:R32))/($A$38-$A32)</f>
        <v>2814.7142857142858</v>
      </c>
      <c r="S33" s="5">
        <f t="shared" si="6"/>
        <v>-125678.49769585254</v>
      </c>
      <c r="T33" s="5"/>
      <c r="U33" s="5">
        <f t="shared" si="7"/>
        <v>54555.57142857142</v>
      </c>
      <c r="V33" s="19">
        <f t="shared" si="8"/>
        <v>0</v>
      </c>
      <c r="W33" s="19">
        <f t="shared" si="9"/>
        <v>54555.57142857142</v>
      </c>
      <c r="X33" s="4">
        <f t="shared" si="10"/>
        <v>89496.815178571429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54555.571428571435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89496.815178571444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177419.35483870967</v>
      </c>
      <c r="R34" s="65">
        <f>((R$6)-SUM(R$8:R33))/($A$38-$A33)</f>
        <v>2814.7142857142853</v>
      </c>
      <c r="S34" s="5">
        <f t="shared" si="6"/>
        <v>-125678.49769585252</v>
      </c>
      <c r="T34" s="5"/>
      <c r="U34" s="5">
        <f t="shared" si="7"/>
        <v>54555.571428571435</v>
      </c>
      <c r="V34" s="19">
        <f t="shared" si="8"/>
        <v>0</v>
      </c>
      <c r="W34" s="19">
        <f t="shared" si="9"/>
        <v>54555.571428571435</v>
      </c>
      <c r="X34" s="4">
        <f t="shared" si="10"/>
        <v>89496.815178571444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54555.571428571435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89496.815178571444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177419.35483870967</v>
      </c>
      <c r="R35" s="65">
        <f>((R$6)-SUM(R$8:R34))/($A$38-$A34)</f>
        <v>2814.7142857142853</v>
      </c>
      <c r="S35" s="5">
        <f t="shared" si="6"/>
        <v>-125678.49769585252</v>
      </c>
      <c r="T35" s="5"/>
      <c r="U35" s="5">
        <f t="shared" si="7"/>
        <v>54555.571428571435</v>
      </c>
      <c r="V35" s="19">
        <f t="shared" si="8"/>
        <v>0</v>
      </c>
      <c r="W35" s="19">
        <f t="shared" si="9"/>
        <v>54555.571428571435</v>
      </c>
      <c r="X35" s="4">
        <f t="shared" si="10"/>
        <v>89496.815178571444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54555.571428571442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89496.815178571444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177419.35483870967</v>
      </c>
      <c r="R36" s="65">
        <f>((R$6)-SUM(R$8:R35))/($A$38-$A35)</f>
        <v>2814.7142857142849</v>
      </c>
      <c r="S36" s="5">
        <f t="shared" si="6"/>
        <v>-125678.49769585251</v>
      </c>
      <c r="T36" s="5"/>
      <c r="U36" s="5">
        <f t="shared" si="7"/>
        <v>54555.571428571449</v>
      </c>
      <c r="V36" s="19">
        <f t="shared" si="8"/>
        <v>0</v>
      </c>
      <c r="W36" s="19">
        <f t="shared" si="9"/>
        <v>54555.571428571449</v>
      </c>
      <c r="X36" s="4">
        <f t="shared" si="10"/>
        <v>89496.815178571444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54555.571428571449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89496.815178571444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177419.35483870967</v>
      </c>
      <c r="R37" s="65">
        <f>((R$6)-SUM(R$8:R36))/($A$38-$A36)</f>
        <v>2814.7142857142853</v>
      </c>
      <c r="S37" s="5">
        <f>E37-Q37-R37</f>
        <v>-125678.49769585251</v>
      </c>
      <c r="T37" s="5"/>
      <c r="U37" s="5">
        <f>SUM(Q37:S37)</f>
        <v>54555.571428571449</v>
      </c>
      <c r="V37" s="19">
        <f>SUM(H37)</f>
        <v>0</v>
      </c>
      <c r="W37" s="19">
        <f>SUM(U37:V37)</f>
        <v>54555.571428571449</v>
      </c>
      <c r="X37" s="4">
        <f>IF(K37&gt;0,K37,0)</f>
        <v>89496.815178571444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54555.571428571478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89496.815178571473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177419.35483870967</v>
      </c>
      <c r="R38" s="65">
        <f>((R$6)-SUM(R$8:R37))/($A$38-$A37)</f>
        <v>2814.7142857142853</v>
      </c>
      <c r="S38" s="5">
        <f>E38-Q38-R38</f>
        <v>-125678.49769585248</v>
      </c>
      <c r="T38" s="5"/>
      <c r="U38" s="5">
        <f>SUM(Q38:S38)</f>
        <v>54555.571428571478</v>
      </c>
      <c r="V38" s="19">
        <f>SUM(H38)</f>
        <v>0</v>
      </c>
      <c r="W38" s="19">
        <f>SUM(U38:V38)</f>
        <v>54555.571428571478</v>
      </c>
      <c r="X38" s="4">
        <f>IF(K38&gt;0,K38,0)</f>
        <v>89496.815178571473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6564026.9999999981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-4999999.9999999963</v>
      </c>
      <c r="T40" s="42"/>
      <c r="U40" s="42">
        <f>SUM(U8:U38)</f>
        <v>500000.00000000012</v>
      </c>
      <c r="V40" s="42">
        <f>SUM(V8:V38)</f>
        <v>5000000</v>
      </c>
      <c r="W40" s="42">
        <f>SUM(W8:W38)</f>
        <v>5500000.0000000028</v>
      </c>
      <c r="X40" s="43">
        <f>SUM(X8:X39)</f>
        <v>6564026.9999999981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381889.00000000012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626477.70625000005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1241935.4838709675</v>
      </c>
      <c r="R43" s="63">
        <f t="shared" si="11"/>
        <v>19702.999999999996</v>
      </c>
      <c r="S43" s="63">
        <f t="shared" si="11"/>
        <v>-879749.48387096776</v>
      </c>
      <c r="T43" s="63"/>
      <c r="U43" s="63">
        <f t="shared" si="11"/>
        <v>381889.00000000012</v>
      </c>
      <c r="V43" s="63">
        <f t="shared" si="11"/>
        <v>0</v>
      </c>
      <c r="W43" s="63">
        <f t="shared" si="11"/>
        <v>381889.00000000012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299810.99999999988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1901956.5437500002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2023-09-10T11:45:24Z</dcterms:modified>
</cp:coreProperties>
</file>