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<sst xmlns="http://schemas.openxmlformats.org/spreadsheetml/2006/main" count="56" uniqueCount="45">
  <si>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</si>
  <si>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</si>
  <si>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</si>
  <si>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</si>
  <si>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</si>
  <si>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</si>
  <si>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</si>
  <si>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</si>
  <si>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</si>
  <si>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</si>
  <si>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</si>
  <si>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</si>
  <si>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</si>
  <si>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</si>
  <si>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</si>
  <si>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</si>
  <si>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</si>
  <si>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</si>
  <si>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</si>
  <si>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</si>
  <si>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</si>
  <si>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</si>
  <si>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</si>
  <si>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</si>
  <si>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</si>
  <si>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</si>
  <si>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</si>
  <si>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</si>
  <si>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</si>
  <si>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</si>
  <si>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</si>
  <si>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</si>
  <si>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</si>
  <si>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</si>
  <si>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</si>
  <si>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</si>
  <si>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</si>
  <si>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</si>
  <si>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</si>
  <si>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</si>
  <si>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</si>
  <si>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</si>
  <si>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STOR9832</t>
  </si>
  <si>
    <t>*</t>
  </si>
  <si>
    <t>* The Working Gas for East was revised from 507 to 494.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</si>
</sst>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6">
          <cell r="J16">
            <v>227</v>
          </cell>
          <cell r="L16">
            <v>373</v>
          </cell>
          <cell r="N16">
            <v>537</v>
          </cell>
          <cell r="P16">
            <v>599</v>
          </cell>
          <cell r="R16">
            <v>353</v>
          </cell>
          <cell r="AH16">
            <v>408</v>
          </cell>
          <cell r="AJ16">
            <v>515</v>
          </cell>
          <cell r="AL16">
            <v>798</v>
          </cell>
          <cell r="AN16">
            <v>771</v>
          </cell>
          <cell r="AP16">
            <v>561</v>
          </cell>
          <cell r="BF16">
            <v>261</v>
          </cell>
          <cell r="BH16">
            <v>220</v>
          </cell>
          <cell r="BJ16">
            <v>226</v>
          </cell>
          <cell r="BL16">
            <v>262</v>
          </cell>
          <cell r="BN16">
            <v>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6" workbookViewId="0">
      <selection activeCell="A26" sqref="A26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37029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351</v>
      </c>
      <c r="D13" s="25">
        <v>390</v>
      </c>
      <c r="E13" s="25">
        <f>+D13-C13</f>
        <v>39</v>
      </c>
      <c r="F13" s="4">
        <f>E13/C13</f>
        <v>0.1111111111111111</v>
      </c>
      <c r="G13" s="4">
        <f>D13/953</f>
        <v>0.40923399790136411</v>
      </c>
      <c r="H13" s="4"/>
      <c r="I13" s="16"/>
      <c r="J13" s="17"/>
      <c r="L13" s="25">
        <f>[2]STOR951!$D$13</f>
        <v>353</v>
      </c>
      <c r="M13" s="25">
        <f>AVERAGE('[1]AGA Storage'!$N$16,'[1]AGA Storage'!$P$16,'[1]AGA Storage'!$R$16)</f>
        <v>496.33333333333331</v>
      </c>
      <c r="N13" s="25">
        <f>AVERAGE('[1]AGA Storage'!$J$16,'[1]AGA Storage'!$L$16,'[1]AGA Storage'!$N$16,'[1]AGA Storage'!$P$16,'[1]AGA Storage'!$R$16)</f>
        <v>417.8</v>
      </c>
      <c r="O13" s="25">
        <f>D13-L13</f>
        <v>37</v>
      </c>
      <c r="P13" s="25">
        <f>D13-M13</f>
        <v>-106.33333333333331</v>
      </c>
      <c r="Q13" s="25">
        <f>D13-N13</f>
        <v>-27.800000000000011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B17" t="s">
        <v>43</v>
      </c>
      <c r="C17" s="25">
        <v>494</v>
      </c>
      <c r="D17" s="25">
        <v>558</v>
      </c>
      <c r="E17" s="25">
        <f>+D17-C17</f>
        <v>64</v>
      </c>
      <c r="F17" s="4">
        <f>E17/C17</f>
        <v>0.12955465587044535</v>
      </c>
      <c r="G17" s="4">
        <f>D17/1835</f>
        <v>0.30408719346049046</v>
      </c>
      <c r="H17" s="4"/>
      <c r="I17" s="16"/>
      <c r="J17" s="18"/>
      <c r="L17" s="25">
        <f>[2]STOR951!$D$17</f>
        <v>561</v>
      </c>
      <c r="M17" s="25">
        <f>AVERAGE('[1]AGA Storage'!$AL$16,'[1]AGA Storage'!$AN$16,'[1]AGA Storage'!$AP$16)</f>
        <v>710</v>
      </c>
      <c r="N17" s="25">
        <f>AVERAGE('[1]AGA Storage'!$AH$16,'[1]AGA Storage'!$AJ$16,'[1]AGA Storage'!$AL$16,'[1]AGA Storage'!$AN$16,'[1]AGA Storage'!$AP$16)</f>
        <v>610.6</v>
      </c>
      <c r="O17" s="25">
        <f>D17-L17</f>
        <v>-3</v>
      </c>
      <c r="P17" s="25">
        <f>D17-M17</f>
        <v>-152</v>
      </c>
      <c r="Q17" s="25">
        <f>D17-N17</f>
        <v>-52.600000000000023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219</v>
      </c>
      <c r="D21" s="25">
        <v>234</v>
      </c>
      <c r="E21" s="25">
        <f>+D21-C21</f>
        <v>15</v>
      </c>
      <c r="F21" s="4">
        <f>E21/C21</f>
        <v>6.8493150684931503E-2</v>
      </c>
      <c r="G21" s="4">
        <f>D21/506</f>
        <v>0.46245059288537549</v>
      </c>
      <c r="H21" s="4"/>
      <c r="I21" s="16"/>
      <c r="J21" s="18"/>
      <c r="L21" s="25">
        <f>[2]STOR951!$D$21</f>
        <v>304</v>
      </c>
      <c r="M21" s="25">
        <f>AVERAGE('[1]AGA Storage'!$BJ$16,'[1]AGA Storage'!$BL$16,'[1]AGA Storage'!$BN$16)</f>
        <v>264</v>
      </c>
      <c r="N21" s="25">
        <f>AVERAGE('[1]AGA Storage'!$BF$16,'[1]AGA Storage'!$BH$16,'[1]AGA Storage'!$BJ$16,'[1]AGA Storage'!$BL$16,'[1]AGA Storage'!$BN$16)</f>
        <v>254.6</v>
      </c>
      <c r="O21" s="25">
        <f>D21-L21</f>
        <v>-70</v>
      </c>
      <c r="P21" s="25">
        <f>D21-M21</f>
        <v>-30</v>
      </c>
      <c r="Q21" s="25">
        <f>D21-N21</f>
        <v>-20.599999999999994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1064</v>
      </c>
      <c r="D25" s="21">
        <f>SUM(D12:D24)</f>
        <v>1182</v>
      </c>
      <c r="E25" s="21">
        <f>SUM(E12:E24)</f>
        <v>118</v>
      </c>
      <c r="F25" s="4">
        <f>E25/C25</f>
        <v>0.11090225563909774</v>
      </c>
      <c r="G25" s="27">
        <f>D25/3294</f>
        <v>0.35883424408014569</v>
      </c>
      <c r="H25" s="22"/>
      <c r="I25" s="23"/>
      <c r="J25" s="24"/>
      <c r="L25" s="21">
        <f t="shared" ref="L25:Q25" si="0">SUM(L12:L24)</f>
        <v>1218</v>
      </c>
      <c r="M25" s="21">
        <f t="shared" si="0"/>
        <v>1470.3333333333333</v>
      </c>
      <c r="N25" s="21">
        <f t="shared" si="0"/>
        <v>1283</v>
      </c>
      <c r="O25" s="21">
        <f t="shared" si="0"/>
        <v>-36</v>
      </c>
      <c r="P25" s="21">
        <f t="shared" si="0"/>
        <v>-288.33333333333331</v>
      </c>
      <c r="Q25" s="21">
        <f t="shared" si="0"/>
        <v>-101.00000000000003</v>
      </c>
    </row>
    <row r="26" spans="1:17" ht="15.6" thickTop="1" x14ac:dyDescent="0.25">
      <c r="A26" t="s">
        <v>44</v>
      </c>
    </row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2001-05-16T18:46:29Z</cp:lastPrinted>
  <dcterms:created xsi:type="dcterms:W3CDTF">1997-01-20T19:39:22Z</dcterms:created>
  <dcterms:modified xsi:type="dcterms:W3CDTF">2023-09-10T11:45:24Z</dcterms:modified>
</cp:coreProperties>
</file>