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48" windowWidth="15180" windowHeight="8832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Trading'!$B$1:$X$49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 calcOnSave="0"/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C9" i="3"/>
  <c r="G9" i="3"/>
  <c r="C10" i="3"/>
  <c r="E10" i="3"/>
  <c r="G10" i="3"/>
  <c r="H10" i="3"/>
  <c r="C11" i="3"/>
  <c r="E11" i="3"/>
  <c r="G11" i="3"/>
  <c r="H11" i="3"/>
  <c r="J11" i="3"/>
  <c r="K11" i="3"/>
  <c r="L11" i="3"/>
  <c r="C12" i="3"/>
  <c r="E12" i="3"/>
  <c r="G12" i="3"/>
  <c r="H12" i="3"/>
  <c r="C13" i="3"/>
  <c r="E13" i="3"/>
  <c r="G13" i="3"/>
  <c r="H13" i="3"/>
  <c r="L13" i="3"/>
  <c r="C14" i="3"/>
  <c r="E14" i="3"/>
  <c r="G14" i="3"/>
  <c r="H14" i="3"/>
  <c r="C15" i="3"/>
  <c r="E15" i="3"/>
  <c r="G15" i="3"/>
  <c r="H15" i="3"/>
  <c r="C16" i="3"/>
  <c r="E16" i="3"/>
  <c r="G16" i="3"/>
  <c r="H16" i="3"/>
  <c r="K16" i="3"/>
  <c r="L16" i="3"/>
  <c r="C17" i="3"/>
  <c r="E17" i="3"/>
  <c r="G17" i="3"/>
  <c r="H17" i="3"/>
  <c r="L17" i="3"/>
  <c r="C18" i="3"/>
  <c r="E18" i="3"/>
  <c r="G18" i="3"/>
  <c r="H18" i="3"/>
  <c r="L18" i="3"/>
  <c r="C19" i="3"/>
  <c r="E19" i="3"/>
  <c r="G19" i="3"/>
  <c r="H19" i="3"/>
  <c r="L19" i="3"/>
  <c r="C20" i="3"/>
  <c r="E20" i="3"/>
  <c r="G20" i="3"/>
  <c r="H20" i="3"/>
  <c r="L20" i="3"/>
  <c r="C21" i="3"/>
  <c r="E21" i="3"/>
  <c r="G21" i="3"/>
  <c r="H21" i="3"/>
  <c r="L21" i="3"/>
  <c r="C22" i="3"/>
  <c r="E22" i="3"/>
  <c r="G22" i="3"/>
  <c r="H22" i="3"/>
  <c r="L22" i="3"/>
  <c r="C23" i="3"/>
  <c r="E23" i="3"/>
  <c r="G23" i="3"/>
  <c r="H23" i="3"/>
  <c r="L23" i="3"/>
  <c r="L24" i="3"/>
  <c r="E25" i="3"/>
  <c r="H25" i="3"/>
  <c r="L25" i="3"/>
  <c r="L26" i="3"/>
  <c r="E27" i="3"/>
  <c r="H27" i="3"/>
  <c r="L27" i="3"/>
  <c r="K28" i="3"/>
  <c r="L28" i="3"/>
  <c r="E29" i="3"/>
  <c r="H29" i="3"/>
  <c r="L30" i="3"/>
  <c r="H34" i="3"/>
  <c r="I34" i="3"/>
  <c r="J34" i="3"/>
  <c r="K34" i="3"/>
  <c r="L34" i="3"/>
  <c r="B1" i="2"/>
  <c r="C8" i="2"/>
  <c r="E8" i="2"/>
  <c r="G8" i="2"/>
  <c r="H8" i="2"/>
  <c r="L8" i="2"/>
  <c r="O8" i="2"/>
  <c r="R8" i="2"/>
  <c r="T8" i="2"/>
  <c r="Z8" i="2"/>
  <c r="C9" i="2"/>
  <c r="G9" i="2"/>
  <c r="O9" i="2"/>
  <c r="P9" i="2"/>
  <c r="T9" i="2"/>
  <c r="C10" i="2"/>
  <c r="E10" i="2"/>
  <c r="G10" i="2"/>
  <c r="H10" i="2"/>
  <c r="O10" i="2"/>
  <c r="S10" i="2"/>
  <c r="T10" i="2"/>
  <c r="C11" i="2"/>
  <c r="E11" i="2"/>
  <c r="G11" i="2"/>
  <c r="H11" i="2"/>
  <c r="J11" i="2"/>
  <c r="K11" i="2"/>
  <c r="L11" i="2"/>
  <c r="O11" i="2"/>
  <c r="R11" i="2"/>
  <c r="T11" i="2"/>
  <c r="C12" i="2"/>
  <c r="E12" i="2"/>
  <c r="G12" i="2"/>
  <c r="H12" i="2"/>
  <c r="O12" i="2"/>
  <c r="T12" i="2"/>
  <c r="Y12" i="2"/>
  <c r="C13" i="2"/>
  <c r="E13" i="2"/>
  <c r="G13" i="2"/>
  <c r="H13" i="2"/>
  <c r="L13" i="2"/>
  <c r="O13" i="2"/>
  <c r="T13" i="2"/>
  <c r="C14" i="2"/>
  <c r="E14" i="2"/>
  <c r="G14" i="2"/>
  <c r="H14" i="2"/>
  <c r="O14" i="2"/>
  <c r="P14" i="2"/>
  <c r="R14" i="2"/>
  <c r="T14" i="2"/>
  <c r="C15" i="2"/>
  <c r="E15" i="2"/>
  <c r="G15" i="2"/>
  <c r="H15" i="2"/>
  <c r="O15" i="2"/>
  <c r="T15" i="2"/>
  <c r="C16" i="2"/>
  <c r="E16" i="2"/>
  <c r="G16" i="2"/>
  <c r="H16" i="2"/>
  <c r="K16" i="2"/>
  <c r="L16" i="2"/>
  <c r="O16" i="2"/>
  <c r="P16" i="2"/>
  <c r="T16" i="2"/>
  <c r="C17" i="2"/>
  <c r="E17" i="2"/>
  <c r="G17" i="2"/>
  <c r="H17" i="2"/>
  <c r="L17" i="2"/>
  <c r="O17" i="2"/>
  <c r="T17" i="2"/>
  <c r="C18" i="2"/>
  <c r="E18" i="2"/>
  <c r="G18" i="2"/>
  <c r="H18" i="2"/>
  <c r="L18" i="2"/>
  <c r="O18" i="2"/>
  <c r="T18" i="2"/>
  <c r="C19" i="2"/>
  <c r="E19" i="2"/>
  <c r="G19" i="2"/>
  <c r="H19" i="2"/>
  <c r="K19" i="2"/>
  <c r="L19" i="2"/>
  <c r="O19" i="2"/>
  <c r="R19" i="2"/>
  <c r="T19" i="2"/>
  <c r="C20" i="2"/>
  <c r="E20" i="2"/>
  <c r="G20" i="2"/>
  <c r="H20" i="2"/>
  <c r="K20" i="2"/>
  <c r="L20" i="2"/>
  <c r="O20" i="2"/>
  <c r="T20" i="2"/>
  <c r="C21" i="2"/>
  <c r="E21" i="2"/>
  <c r="G21" i="2"/>
  <c r="H21" i="2"/>
  <c r="L21" i="2"/>
  <c r="O21" i="2"/>
  <c r="T21" i="2"/>
  <c r="C22" i="2"/>
  <c r="E22" i="2"/>
  <c r="G22" i="2"/>
  <c r="H22" i="2"/>
  <c r="L22" i="2"/>
  <c r="O22" i="2"/>
  <c r="T22" i="2"/>
  <c r="C23" i="2"/>
  <c r="E23" i="2"/>
  <c r="G23" i="2"/>
  <c r="H23" i="2"/>
  <c r="K23" i="2"/>
  <c r="L23" i="2"/>
  <c r="O23" i="2"/>
  <c r="P23" i="2"/>
  <c r="R23" i="2"/>
  <c r="S23" i="2"/>
  <c r="T23" i="2"/>
  <c r="K24" i="2"/>
  <c r="L24" i="2"/>
  <c r="E25" i="2"/>
  <c r="H25" i="2"/>
  <c r="L25" i="2"/>
  <c r="K26" i="2"/>
  <c r="L26" i="2"/>
  <c r="E27" i="2"/>
  <c r="H27" i="2"/>
  <c r="K27" i="2"/>
  <c r="L27" i="2"/>
  <c r="K30" i="2"/>
  <c r="L30" i="2"/>
  <c r="E31" i="2"/>
  <c r="H31" i="2"/>
  <c r="L32" i="2"/>
  <c r="H36" i="2"/>
  <c r="I36" i="2"/>
  <c r="J36" i="2"/>
  <c r="K36" i="2"/>
  <c r="L36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<sst xmlns="http://schemas.openxmlformats.org/spreadsheetml/2006/main" count="371" uniqueCount="91">
  <si>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</si>
  <si>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</si>
  <si>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</si>
  <si>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</si>
  <si>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</si>
  <si>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</si>
  <si>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</si>
  <si>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</si>
  <si>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</si>
  <si>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</si>
  <si>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</si>
  <si>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</si>
  <si>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</si>
  <si>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</si>
  <si>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</si>
  <si>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</si>
  <si>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</si>
  <si>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</si>
  <si>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</si>
  <si>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</si>
  <si>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</si>
  <si>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</si>
  <si>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</si>
  <si>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</si>
  <si>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</si>
  <si>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</si>
  <si>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</si>
  <si>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</si>
  <si>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</si>
  <si>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</si>
  <si>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</si>
  <si>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</si>
  <si>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</si>
  <si>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</si>
  <si>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</si>
  <si>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</si>
  <si>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</si>
  <si>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</si>
  <si>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</si>
  <si>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</si>
  <si>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</si>
  <si>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</si>
  <si>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</si>
  <si>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</si>
  <si>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</si>
  <si>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</si>
  <si>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</si>
  <si>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</si>
  <si>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</si>
  <si>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</si>
  <si>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</si>
  <si>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</si>
  <si>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</si>
  <si>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</si>
  <si>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</si>
  <si>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</si>
  <si>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</si>
  <si>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</si>
  <si>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</si>
  <si>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</si>
  <si>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</si>
  <si>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</si>
  <si>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</si>
  <si>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</si>
  <si>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</si>
  <si>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</si>
  <si>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</si>
  <si>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</si>
  <si>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</si>
  <si>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Outside Legal &amp; Temps not included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</si>
  <si>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</si>
  <si>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</si>
  <si>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</si>
  <si>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</si>
  <si>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</si>
  <si>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</si>
  <si>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</si>
  <si>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</si>
  <si>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</si>
  <si>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</si>
  <si>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</si>
  <si>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</si>
  <si>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</si>
  <si>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Dave Bambach</t>
  </si>
  <si>
    <t>Laura Vuittonet</t>
  </si>
  <si>
    <t>(not in compensation number)</t>
  </si>
  <si>
    <t>A</t>
  </si>
  <si>
    <t>B</t>
  </si>
  <si>
    <t>A - B</t>
  </si>
  <si>
    <t>Not sure what this is</t>
  </si>
  <si>
    <t>Seems more reasonable based on 9/01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</si>
</sst>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0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5">
      <c r="K28" s="22">
        <f>SUM(K16:K27)</f>
        <v>90</v>
      </c>
      <c r="L28" s="22">
        <f>SUM(L16:L27)*1.2</f>
        <v>13056780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5">
      <c r="L30" s="22">
        <f>L28*1.2</f>
        <v>15668136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T49"/>
  <sheetViews>
    <sheetView tabSelected="1" zoomScaleNormal="100" workbookViewId="0">
      <selection activeCell="B1" sqref="B1:X49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4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5" max="15" width="9.88671875" hidden="1" customWidth="1"/>
    <col min="16" max="16" width="13.109375" customWidth="1"/>
    <col min="17" max="17" width="2.44140625" customWidth="1"/>
    <col min="18" max="18" width="10.6640625" customWidth="1"/>
    <col min="19" max="19" width="14.5546875" customWidth="1"/>
    <col min="20" max="20" width="10.44140625" customWidth="1"/>
  </cols>
  <sheetData>
    <row r="1" spans="1:46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35">
      <c r="B2" s="99" t="s">
        <v>64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5">
      <c r="I4" s="4"/>
      <c r="J4" s="5"/>
      <c r="K4" s="5"/>
      <c r="L4" s="6"/>
    </row>
    <row r="5" spans="1:46" ht="14.4" thickBot="1" x14ac:dyDescent="0.35">
      <c r="I5" s="7"/>
      <c r="J5" s="8" t="s">
        <v>2</v>
      </c>
      <c r="K5" s="8" t="s">
        <v>3</v>
      </c>
      <c r="L5" s="9" t="s">
        <v>4</v>
      </c>
      <c r="P5" s="98" t="s">
        <v>86</v>
      </c>
      <c r="S5" s="98" t="s">
        <v>87</v>
      </c>
      <c r="Z5" s="39" t="s">
        <v>71</v>
      </c>
    </row>
    <row r="6" spans="1:46" ht="13.8" x14ac:dyDescent="0.3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88</v>
      </c>
      <c r="Z6" s="11" t="s">
        <v>7</v>
      </c>
    </row>
    <row r="7" spans="1:46" ht="13.8" x14ac:dyDescent="0.3">
      <c r="C7" s="12" t="s">
        <v>8</v>
      </c>
      <c r="E7" s="12" t="s">
        <v>9</v>
      </c>
      <c r="G7" s="12" t="s">
        <v>10</v>
      </c>
      <c r="H7" s="80" t="s">
        <v>72</v>
      </c>
      <c r="I7" s="54"/>
      <c r="J7" s="55"/>
      <c r="K7" s="55"/>
      <c r="L7" s="56"/>
      <c r="M7" s="57"/>
      <c r="N7" s="57"/>
      <c r="O7" s="58"/>
      <c r="P7" s="81" t="s">
        <v>73</v>
      </c>
      <c r="Q7" s="72"/>
      <c r="R7" s="80" t="s">
        <v>74</v>
      </c>
      <c r="S7" s="81" t="s">
        <v>75</v>
      </c>
      <c r="T7" s="44" t="s">
        <v>68</v>
      </c>
      <c r="Z7" s="12" t="s">
        <v>11</v>
      </c>
    </row>
    <row r="8" spans="1:46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50000</v>
      </c>
      <c r="T12" s="41">
        <f t="shared" si="2"/>
        <v>-19188</v>
      </c>
      <c r="U12" t="s">
        <v>90</v>
      </c>
      <c r="Y12">
        <f>5000+1800+24000+10000+1500+15000</f>
        <v>57300</v>
      </c>
      <c r="Z12" s="45"/>
    </row>
    <row r="13" spans="1:46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90</v>
      </c>
      <c r="Z13" s="45"/>
    </row>
    <row r="14" spans="1:46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25000</v>
      </c>
      <c r="T14" s="41">
        <f t="shared" si="2"/>
        <v>-24999.995999999999</v>
      </c>
      <c r="U14" t="s">
        <v>69</v>
      </c>
      <c r="Z14" s="45"/>
    </row>
    <row r="15" spans="1:46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90</v>
      </c>
      <c r="Z15" s="45"/>
    </row>
    <row r="16" spans="1:46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4465</v>
      </c>
      <c r="T18" s="41">
        <f t="shared" si="2"/>
        <v>0</v>
      </c>
      <c r="U18" t="s">
        <v>89</v>
      </c>
      <c r="Z18" s="45"/>
    </row>
    <row r="19" spans="1:26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70</v>
      </c>
      <c r="Z19" s="45"/>
    </row>
    <row r="20" spans="1:26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1130510</v>
      </c>
      <c r="T23" s="29">
        <f>SUM(T8:T22)</f>
        <v>-67747.995999999999</v>
      </c>
      <c r="Z23" s="45"/>
    </row>
    <row r="24" spans="1:26" ht="14.4" thickBot="1" x14ac:dyDescent="0.3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ht="13.8" x14ac:dyDescent="0.3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ht="13.8" x14ac:dyDescent="0.3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ht="13.8" x14ac:dyDescent="0.3">
      <c r="B29" s="28" t="s">
        <v>76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ht="13.8" x14ac:dyDescent="0.3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  <c r="U30">
        <v>198000</v>
      </c>
      <c r="V30" t="s">
        <v>55</v>
      </c>
    </row>
    <row r="31" spans="1:26" ht="14.4" thickBot="1" x14ac:dyDescent="0.3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  <c r="U31">
        <v>110000</v>
      </c>
      <c r="V31" t="s">
        <v>79</v>
      </c>
    </row>
    <row r="32" spans="1:26" ht="13.8" hidden="1" x14ac:dyDescent="0.3">
      <c r="L32" s="22">
        <f>L30*1.2</f>
        <v>6783480</v>
      </c>
      <c r="O32" s="39"/>
      <c r="P32" s="40"/>
      <c r="Q32" s="40"/>
      <c r="R32" s="40"/>
      <c r="S32" s="40"/>
      <c r="T32" s="39"/>
    </row>
    <row r="33" spans="2:22" ht="13.8" hidden="1" x14ac:dyDescent="0.3">
      <c r="H33" s="34" t="s">
        <v>59</v>
      </c>
      <c r="L33"/>
      <c r="O33" s="39"/>
      <c r="P33" s="40"/>
      <c r="Q33" s="40"/>
      <c r="R33" s="40"/>
      <c r="S33" s="40"/>
      <c r="T33" s="39"/>
    </row>
    <row r="34" spans="2:22" ht="13.8" hidden="1" x14ac:dyDescent="0.3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2" ht="13.8" hidden="1" x14ac:dyDescent="0.3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2" ht="13.8" hidden="1" x14ac:dyDescent="0.3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2" ht="13.8" hidden="1" x14ac:dyDescent="0.3">
      <c r="O37" s="39"/>
      <c r="P37" s="40"/>
      <c r="Q37" s="40"/>
      <c r="R37" s="40"/>
      <c r="S37" s="40"/>
      <c r="T37" s="39"/>
    </row>
    <row r="38" spans="2:22" ht="13.8" hidden="1" x14ac:dyDescent="0.3">
      <c r="O38" s="39"/>
      <c r="P38" s="40"/>
      <c r="Q38" s="40"/>
      <c r="R38" s="40"/>
      <c r="S38" s="40"/>
      <c r="T38" s="39"/>
    </row>
    <row r="39" spans="2:22" ht="13.8" hidden="1" x14ac:dyDescent="0.3">
      <c r="O39" s="39"/>
      <c r="P39" s="40"/>
      <c r="Q39" s="40"/>
      <c r="R39" s="40"/>
      <c r="S39" s="40"/>
      <c r="T39" s="39"/>
    </row>
    <row r="40" spans="2:22" ht="13.8" hidden="1" x14ac:dyDescent="0.3">
      <c r="O40" s="39"/>
      <c r="P40" s="40"/>
      <c r="Q40" s="40"/>
      <c r="R40" s="40"/>
      <c r="S40" s="40"/>
      <c r="T40" s="39"/>
    </row>
    <row r="41" spans="2:22" ht="13.8" x14ac:dyDescent="0.3">
      <c r="O41" s="39"/>
      <c r="P41" s="40"/>
      <c r="Q41" s="40"/>
      <c r="R41" s="40"/>
      <c r="S41" s="40"/>
      <c r="T41" s="39"/>
      <c r="U41">
        <v>89100</v>
      </c>
      <c r="V41" t="s">
        <v>81</v>
      </c>
    </row>
    <row r="42" spans="2:22" ht="13.8" x14ac:dyDescent="0.3">
      <c r="O42" s="39"/>
      <c r="P42" s="39"/>
      <c r="Q42" s="39"/>
      <c r="R42" s="39"/>
      <c r="S42" s="39"/>
      <c r="T42" s="39"/>
    </row>
    <row r="43" spans="2:22" ht="13.8" x14ac:dyDescent="0.3">
      <c r="O43" s="39"/>
      <c r="P43" s="39"/>
      <c r="Q43" s="39"/>
      <c r="R43" s="39"/>
      <c r="S43" s="39"/>
      <c r="T43" s="39"/>
    </row>
    <row r="44" spans="2:22" ht="13.8" x14ac:dyDescent="0.3">
      <c r="B44" t="s">
        <v>55</v>
      </c>
      <c r="O44" s="39"/>
      <c r="P44" s="39"/>
      <c r="Q44" s="39"/>
      <c r="R44" s="39"/>
      <c r="S44" s="39" t="s">
        <v>77</v>
      </c>
      <c r="T44" s="39"/>
    </row>
    <row r="45" spans="2:22" ht="13.8" x14ac:dyDescent="0.3">
      <c r="B45" t="s">
        <v>55</v>
      </c>
      <c r="O45" s="39"/>
      <c r="P45" s="39"/>
      <c r="Q45" s="39"/>
      <c r="R45" s="39"/>
      <c r="S45" s="39" t="s">
        <v>78</v>
      </c>
      <c r="T45" s="39"/>
    </row>
    <row r="46" spans="2:22" x14ac:dyDescent="0.25">
      <c r="B46" t="s">
        <v>79</v>
      </c>
      <c r="S46" t="s">
        <v>80</v>
      </c>
    </row>
    <row r="47" spans="2:22" ht="13.8" x14ac:dyDescent="0.3">
      <c r="B47" t="s">
        <v>81</v>
      </c>
      <c r="S47" s="39" t="s">
        <v>82</v>
      </c>
    </row>
    <row r="48" spans="2:22" ht="13.8" x14ac:dyDescent="0.3">
      <c r="B48" t="s">
        <v>81</v>
      </c>
      <c r="S48" s="39" t="s">
        <v>83</v>
      </c>
    </row>
    <row r="49" spans="2:20" ht="13.8" x14ac:dyDescent="0.3">
      <c r="B49" t="s">
        <v>33</v>
      </c>
      <c r="S49" s="39" t="s">
        <v>84</v>
      </c>
      <c r="T49" t="s">
        <v>85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22" right="0.17" top="0.63" bottom="1" header="0.22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65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5">
      <c r="K28" s="22">
        <f>SUM(K16:K27)</f>
        <v>33</v>
      </c>
      <c r="L28" s="22">
        <f>SUM(L16:L27)*1.2</f>
        <v>5629800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5">
      <c r="L30" s="22">
        <f>L28*1.2</f>
        <v>6755760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66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1077120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1292544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67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696960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836352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2002-01-02T21:12:30Z</cp:lastPrinted>
  <dcterms:created xsi:type="dcterms:W3CDTF">2002-01-02T15:46:57Z</dcterms:created>
  <dcterms:modified xsi:type="dcterms:W3CDTF">2023-09-10T11:45:58Z</dcterms:modified>
</cp:coreProperties>
</file>