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8736" firstSheet="1" activeTab="1"/>
  </bookViews>
  <sheets>
    <sheet name="Assumptions" sheetId="1" state="hidden" r:id="rId1"/>
    <sheet name="Data" sheetId="2" r:id="rId2"/>
    <sheet name="Headcount" sheetId="3" r:id="rId3"/>
    <sheet name="Upload" sheetId="4" state="hidden" r:id="rId4"/>
  </sheets>
  <externalReferences>
    <externalReference r:id="rId5"/>
  </externalReferences>
  <definedNames>
    <definedName name="coa">#REF!</definedName>
    <definedName name="_xlnm.Print_Area" localSheetId="1">Data!$A$1:$Q$67</definedName>
    <definedName name="_xlnm.Print_Area" localSheetId="2">Headcount!$A$1:$P$38</definedName>
    <definedName name="SAPFuncF4Help" localSheetId="2">Main.SAPF4Help()</definedName>
    <definedName name="SAPFuncF4Help">Main.SAPF4Help()</definedName>
  </definedNames>
  <calcPr calcId="0"/>
</workbook>
</file>

<file path=xl/calcChain.xml><?xml version="1.0" encoding="utf-8"?>
<calcChain xmlns="http://schemas.openxmlformats.org/spreadsheetml/2006/main">
  <c r="C5" i="1" l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63" i="1"/>
  <c r="P11" i="2"/>
  <c r="P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P17" i="2"/>
  <c r="P18" i="2"/>
  <c r="P19" i="2"/>
  <c r="P20" i="2"/>
  <c r="P21" i="2"/>
  <c r="P22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P25" i="2"/>
  <c r="P26" i="2"/>
  <c r="P27" i="2"/>
  <c r="P28" i="2"/>
  <c r="P29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P32" i="2"/>
  <c r="P33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P36" i="2"/>
  <c r="P37" i="2"/>
  <c r="P38" i="2"/>
  <c r="P39" i="2"/>
  <c r="P40" i="2"/>
  <c r="P41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P44" i="2"/>
  <c r="P45" i="2"/>
  <c r="P46" i="2"/>
  <c r="P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P49" i="2"/>
  <c r="P50" i="2"/>
  <c r="P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P53" i="2"/>
  <c r="P54" i="2"/>
  <c r="P55" i="2"/>
  <c r="P56" i="2"/>
  <c r="P57" i="2"/>
  <c r="P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P60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P63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A66" i="2"/>
  <c r="O11" i="3"/>
  <c r="O12" i="3"/>
  <c r="O13" i="3"/>
  <c r="B14" i="3"/>
  <c r="O14" i="3"/>
  <c r="O15" i="3"/>
  <c r="O16" i="3"/>
  <c r="O17" i="3"/>
  <c r="O18" i="3"/>
  <c r="O19" i="3"/>
  <c r="O20" i="3"/>
  <c r="B21" i="3"/>
  <c r="O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O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C1" i="4"/>
  <c r="C2" i="4"/>
  <c r="C3" i="4"/>
  <c r="A7" i="4"/>
  <c r="C7" i="4"/>
  <c r="D7" i="4"/>
  <c r="E7" i="4"/>
  <c r="F7" i="4"/>
  <c r="G7" i="4"/>
  <c r="H7" i="4"/>
  <c r="I7" i="4"/>
  <c r="J7" i="4"/>
  <c r="K7" i="4"/>
  <c r="L7" i="4"/>
  <c r="M7" i="4"/>
  <c r="N7" i="4"/>
  <c r="O7" i="4"/>
  <c r="A8" i="4"/>
  <c r="C8" i="4"/>
  <c r="D8" i="4"/>
  <c r="E8" i="4"/>
  <c r="F8" i="4"/>
  <c r="G8" i="4"/>
  <c r="H8" i="4"/>
  <c r="I8" i="4"/>
  <c r="J8" i="4"/>
  <c r="K8" i="4"/>
  <c r="L8" i="4"/>
  <c r="M8" i="4"/>
  <c r="N8" i="4"/>
  <c r="O8" i="4"/>
  <c r="A9" i="4"/>
  <c r="C9" i="4"/>
  <c r="D9" i="4"/>
  <c r="E9" i="4"/>
  <c r="F9" i="4"/>
  <c r="G9" i="4"/>
  <c r="H9" i="4"/>
  <c r="I9" i="4"/>
  <c r="J9" i="4"/>
  <c r="K9" i="4"/>
  <c r="L9" i="4"/>
  <c r="M9" i="4"/>
  <c r="N9" i="4"/>
  <c r="O9" i="4"/>
  <c r="A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A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A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A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A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A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A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A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A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A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A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A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O39" i="4"/>
</calcChain>
</file>

<file path=xl/comments1.xml><?xml version="1.0" encoding="utf-8"?>
<comments xmlns="http://schemas.openxmlformats.org/spreadsheetml/2006/main">
  <authors>
    <author>pmarcel</author>
  </authors>
  <commentList>
    <comment ref="D7" authorId="0" shapeId="0">
      <text>
        <r>
          <rPr>
            <b/>
            <sz val="8"/>
            <color indexed="81"/>
            <rFont val="Tahoma"/>
          </rPr>
          <t>pmarcel:</t>
        </r>
        <r>
          <rPr>
            <sz val="8"/>
            <color indexed="81"/>
            <rFont val="Tahoma"/>
          </rPr>
          <t xml:space="preserve">
Intern salary=clerk</t>
        </r>
      </text>
    </comment>
  </commentList>
</comments>
</file>

<file path=xl/sharedStrings.xml><?xml version="1.0" encoding="utf-8"?>
<sst xmlns="http://schemas.openxmlformats.org/spreadsheetml/2006/main" count="257" uniqueCount="175">
  <si>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</si>
  <si>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</si>
  <si>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</si>
  <si>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</si>
  <si>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</si>
  <si>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</si>
  <si>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</si>
  <si>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</si>
  <si>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</si>
  <si>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</si>
  <si>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</si>
  <si>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</si>
  <si>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</si>
  <si>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</si>
  <si>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</si>
  <si>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</si>
  <si>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</si>
  <si>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</si>
  <si>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</si>
  <si>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</si>
  <si>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</si>
  <si>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</si>
  <si>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</si>
  <si>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</si>
  <si>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</si>
  <si>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</si>
  <si>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</si>
  <si>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</si>
  <si>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</si>
  <si>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</si>
  <si>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</si>
  <si>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</si>
  <si>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</si>
  <si>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</si>
  <si>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</si>
  <si>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</si>
  <si>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</si>
  <si>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</si>
  <si>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</si>
  <si>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</si>
  <si>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</si>
  <si>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</si>
  <si>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</si>
  <si>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</si>
  <si>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</si>
  <si>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</si>
  <si>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</si>
  <si>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</si>
  <si>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</si>
  <si>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TOTAL DIRECT EXPENSES</t>
  </si>
  <si>
    <t>Corporate IT</t>
  </si>
  <si>
    <t>Corporate Rent</t>
  </si>
  <si>
    <t>2000 Plan Assumptions</t>
  </si>
  <si>
    <t>Assumptions</t>
  </si>
  <si>
    <t>Questions</t>
  </si>
  <si>
    <t>Answers</t>
  </si>
  <si>
    <t xml:space="preserve"> </t>
  </si>
  <si>
    <t>+Input!C3</t>
  </si>
  <si>
    <t>D/C</t>
  </si>
  <si>
    <t>052</t>
  </si>
  <si>
    <t>058</t>
  </si>
  <si>
    <t>062</t>
  </si>
  <si>
    <t>061</t>
  </si>
  <si>
    <t>056</t>
  </si>
  <si>
    <t>051</t>
  </si>
  <si>
    <t>064</t>
  </si>
  <si>
    <t>067</t>
  </si>
  <si>
    <t>065</t>
  </si>
  <si>
    <t>063</t>
  </si>
  <si>
    <t>174/601/603/604</t>
  </si>
  <si>
    <t>Based on estimated year-end</t>
  </si>
  <si>
    <t>Flowers and meals</t>
  </si>
  <si>
    <t>Per Geroge McClellan</t>
  </si>
  <si>
    <t>Snelling Personnel Services, Charleston office</t>
  </si>
  <si>
    <t>London office, $70/month, US $2,000/month, Australia, $50</t>
  </si>
  <si>
    <t>Based on $2,287 for Pittsburgh and $2,642 for Charleston office, additional $850 for repairs, $1,500 for office in Germany</t>
  </si>
  <si>
    <t>Quarterly fax rental</t>
  </si>
  <si>
    <t>Includes Bell Atlantic and Lucent charges, hardware/software purchase for new hires</t>
  </si>
  <si>
    <t>Depreciation of technology expenses related to Charleston office</t>
  </si>
  <si>
    <t>Are you going to interview?</t>
  </si>
  <si>
    <t>Are you expecting any?</t>
  </si>
  <si>
    <t>Expecting any relocations?</t>
  </si>
  <si>
    <t>Are others going to have Bloomberg connections?</t>
  </si>
  <si>
    <t>Are you expecting any large ad campaigns?</t>
  </si>
  <si>
    <t>How much is the rent for the Germany office?</t>
  </si>
  <si>
    <t>4-6 people</t>
  </si>
  <si>
    <t>2 relocations</t>
  </si>
  <si>
    <t>No</t>
  </si>
  <si>
    <t>$1500/month</t>
  </si>
  <si>
    <t>Bloomberg for Dan Reck ($1,200/month) and NYSE ($25/month)</t>
  </si>
  <si>
    <t>Included 2 interns for June-Aug and headcount of 41, added Global Liquids salary only</t>
  </si>
  <si>
    <t>Based upon 26 phones @$120 and 29 pagers @ $35</t>
  </si>
  <si>
    <t>Pertains to Global Liquids</t>
  </si>
  <si>
    <t>Based on estimated year-end, $65kUS, 25k London, $3k based on additions; US based on estimated year-end</t>
  </si>
  <si>
    <t>Based on estimated year-end; added add'l $7k for additional headcount expected</t>
  </si>
  <si>
    <t>A&amp;A Allocation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</si>
  <si>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</si>
  <si>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</si>
  <si>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</si>
  <si>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</si>
  <si>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</si>
  <si>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</si>
  <si>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</si>
  <si>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</si>
  <si>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</si>
  <si>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</si>
  <si>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</si>
  <si>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</si>
  <si>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</si>
  <si>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</si>
  <si>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</si>
  <si>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</si>
  <si>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</si>
  <si>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</si>
  <si>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</si>
  <si>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</si>
  <si>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</si>
  <si>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</si>
  <si>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</si>
  <si>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</si>
  <si>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</si>
  <si>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</si>
  <si>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</si>
  <si>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</si>
  <si>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</si>
  <si>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</si>
  <si>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</si>
  <si>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</si>
  <si>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</si>
  <si>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</si>
  <si>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</si>
  <si>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</si>
  <si>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</si>
  <si>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SAP COST</t>
  </si>
  <si>
    <t>ELEMENT</t>
  </si>
  <si>
    <t>CENTER</t>
  </si>
  <si>
    <t>SAP COST CENTER:</t>
  </si>
  <si>
    <r>
      <t>2 0 0 1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</si>
  <si>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</si>
  <si>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</si>
  <si>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 xml:space="preserve">DUE DATE: </t>
  </si>
  <si>
    <t>E-mail to Jacquelyn Azore ext (3-9021)</t>
  </si>
  <si>
    <t>August 30th</t>
  </si>
  <si>
    <t>STAFFING SUMMARY</t>
  </si>
  <si>
    <t>Executive</t>
  </si>
  <si>
    <t>Director</t>
  </si>
  <si>
    <t>Manager</t>
  </si>
  <si>
    <t>Non-Commercial Executive</t>
  </si>
  <si>
    <t>Non-Commercial Director</t>
  </si>
  <si>
    <t>Non-Commercial Manager</t>
  </si>
  <si>
    <t>Associates</t>
  </si>
  <si>
    <t>Analysts</t>
  </si>
  <si>
    <t>Other Commercial</t>
  </si>
  <si>
    <t>Other Non-Commercial</t>
  </si>
  <si>
    <t>Administrative Assistants</t>
  </si>
  <si>
    <t>Subtotal Headcount</t>
  </si>
  <si>
    <t>Contractors</t>
  </si>
  <si>
    <t>TOTAL HEADCOUNT</t>
  </si>
  <si>
    <r>
      <t>H</t>
    </r>
    <r>
      <rPr>
        <b/>
        <sz val="18"/>
        <color indexed="8"/>
        <rFont val="Arial"/>
        <family val="2"/>
      </rPr>
      <t xml:space="preserve"> E A D C O U N T</t>
    </r>
  </si>
  <si>
    <t>Name</t>
  </si>
  <si>
    <t>Staffing Summary</t>
  </si>
  <si>
    <t>PLEASE LIST ALL INDIVIDUALS AND VACANCIES WITHIN YOUR COST CENTERS.</t>
  </si>
  <si>
    <t>EXAMPLE: Do use exact Staffing Summary descriptions as noted on this template.</t>
  </si>
  <si>
    <t>James McKay</t>
  </si>
  <si>
    <t>105977</t>
  </si>
  <si>
    <t>Gas Control</t>
  </si>
  <si>
    <t>Gary Hanks</t>
  </si>
  <si>
    <t>Earl Tisdale</t>
  </si>
  <si>
    <t>Silver Breaux</t>
  </si>
  <si>
    <t>Sam Garner</t>
  </si>
  <si>
    <t>Kathy Hilliard</t>
  </si>
  <si>
    <t>Lee Pinkston</t>
  </si>
  <si>
    <t>Sean Smith</t>
  </si>
  <si>
    <t>Mike Winders</t>
  </si>
  <si>
    <t>Esther Buckley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</si>
</sst>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  <numFmt numFmtId="169" formatCode="0.00000"/>
    <numFmt numFmtId="170" formatCode="0.0000"/>
    <numFmt numFmtId="171" formatCode="0.000"/>
    <numFmt numFmtId="176" formatCode="_(* #,##0.000000000_);_(* \(#,##0.000000000\);_(* &quot;-&quot;??_);_(@_)"/>
    <numFmt numFmtId="191" formatCode="#,##0.0_);\(#,##0.0\)"/>
    <numFmt numFmtId="194" formatCode="#,##0.000_);\(#,##0.000\)"/>
    <numFmt numFmtId="201" formatCode="0.000%"/>
    <numFmt numFmtId="204" formatCode="000"/>
    <numFmt numFmtId="205" formatCode="0000"/>
    <numFmt numFmtId="213" formatCode="#,##0.000_);[Red]\(#,##0.000\)"/>
    <numFmt numFmtId="218" formatCode="&quot;$&quot;#,##0.0_);[Red]\(&quot;$&quot;#,##0.0\)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98">
    <font>
      <sz val="10"/>
      <name val="Times New Roman"/>
    </font>
    <font>
      <sz val="10"/>
      <name val="Arial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8"/>
      <color indexed="81"/>
      <name val="Tahoma"/>
    </font>
    <font>
      <sz val="8"/>
      <name val="Arial Narrow"/>
      <family val="2"/>
    </font>
    <font>
      <sz val="8"/>
      <color indexed="12"/>
      <name val="Arial Narrow"/>
      <family val="2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Times New Roman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Times New Roman"/>
      <family val="1"/>
    </font>
    <font>
      <b/>
      <sz val="8"/>
      <color indexed="81"/>
      <name val="Tahoma"/>
    </font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Tahoma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13" fillId="0" borderId="0"/>
    <xf numFmtId="298" fontId="10" fillId="2" borderId="1">
      <alignment horizontal="center" vertical="center"/>
    </xf>
    <xf numFmtId="343" fontId="10" fillId="0" borderId="0" applyFill="0" applyBorder="0" applyAlignment="0"/>
    <xf numFmtId="43" fontId="2" fillId="0" borderId="0" applyFont="0" applyFill="0" applyBorder="0" applyAlignment="0" applyProtection="0"/>
    <xf numFmtId="6" fontId="16" fillId="0" borderId="0">
      <protection locked="0"/>
    </xf>
    <xf numFmtId="312" fontId="10" fillId="0" borderId="0">
      <protection locked="0"/>
    </xf>
    <xf numFmtId="38" fontId="32" fillId="4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2" applyNumberFormat="0" applyAlignment="0" applyProtection="0">
      <alignment horizontal="left" vertical="center"/>
    </xf>
    <xf numFmtId="0" fontId="35" fillId="0" borderId="3">
      <alignment horizontal="left" vertical="center"/>
    </xf>
    <xf numFmtId="359" fontId="10" fillId="0" borderId="0">
      <protection locked="0"/>
    </xf>
    <xf numFmtId="359" fontId="10" fillId="0" borderId="0">
      <protection locked="0"/>
    </xf>
    <xf numFmtId="0" fontId="37" fillId="0" borderId="4" applyNumberFormat="0" applyFill="0" applyAlignment="0" applyProtection="0"/>
    <xf numFmtId="10" fontId="32" fillId="5" borderId="5" applyNumberFormat="0" applyBorder="0" applyAlignment="0" applyProtection="0"/>
    <xf numFmtId="37" fontId="38" fillId="0" borderId="0"/>
    <xf numFmtId="278" fontId="39" fillId="0" borderId="0"/>
    <xf numFmtId="0" fontId="86" fillId="0" borderId="0"/>
    <xf numFmtId="0" fontId="95" fillId="0" borderId="0"/>
    <xf numFmtId="10" fontId="10" fillId="0" borderId="0" applyFont="0" applyFill="0" applyBorder="0" applyAlignment="0" applyProtection="0"/>
    <xf numFmtId="359" fontId="10" fillId="0" borderId="7">
      <protection locked="0"/>
    </xf>
    <xf numFmtId="37" fontId="32" fillId="7" borderId="0" applyNumberFormat="0" applyBorder="0" applyAlignment="0" applyProtection="0"/>
    <xf numFmtId="37" fontId="28" fillId="0" borderId="0"/>
    <xf numFmtId="37" fontId="28" fillId="4" borderId="0" applyNumberFormat="0" applyBorder="0" applyAlignment="0" applyProtection="0"/>
    <xf numFmtId="3" fontId="83" fillId="0" borderId="4" applyProtection="0"/>
  </cellStyleXfs>
  <cellXfs count="128">
    <xf numFmtId="0" fontId="0" fillId="0" borderId="0" xfId="0"/>
    <xf numFmtId="0" fontId="3" fillId="0" borderId="0" xfId="0" applyFont="1"/>
    <xf numFmtId="49" fontId="3" fillId="0" borderId="0" xfId="0" applyNumberFormat="1" applyFont="1"/>
    <xf numFmtId="17" fontId="4" fillId="0" borderId="0" xfId="0" applyNumberFormat="1" applyFont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Alignment="1">
      <alignment horizontal="center"/>
    </xf>
    <xf numFmtId="0" fontId="4" fillId="5" borderId="5" xfId="0" applyFont="1" applyFill="1" applyBorder="1"/>
    <xf numFmtId="17" fontId="4" fillId="5" borderId="8" xfId="0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/>
    <xf numFmtId="0" fontId="3" fillId="0" borderId="0" xfId="0" applyNumberFormat="1" applyFont="1"/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3" fillId="0" borderId="0" xfId="0" applyNumberFormat="1" applyFont="1" applyProtection="1">
      <protection locked="0"/>
    </xf>
    <xf numFmtId="165" fontId="9" fillId="0" borderId="0" xfId="4" applyNumberFormat="1" applyFont="1" applyFill="1"/>
    <xf numFmtId="0" fontId="8" fillId="0" borderId="0" xfId="0" applyFont="1"/>
    <xf numFmtId="49" fontId="84" fillId="0" borderId="0" xfId="0" applyNumberFormat="1" applyFont="1"/>
    <xf numFmtId="0" fontId="8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 wrapText="1"/>
    </xf>
    <xf numFmtId="16" fontId="0" fillId="0" borderId="0" xfId="0" quotePrefix="1" applyNumberFormat="1" applyAlignment="1">
      <alignment wrapText="1"/>
    </xf>
    <xf numFmtId="165" fontId="3" fillId="0" borderId="0" xfId="0" applyNumberFormat="1" applyFont="1"/>
    <xf numFmtId="49" fontId="3" fillId="0" borderId="0" xfId="17" applyNumberFormat="1" applyFont="1" applyAlignment="1">
      <alignment horizontal="left" vertical="top"/>
    </xf>
    <xf numFmtId="49" fontId="3" fillId="0" borderId="0" xfId="17" applyNumberFormat="1" applyFont="1" applyAlignment="1">
      <alignment horizontal="left"/>
    </xf>
    <xf numFmtId="1" fontId="3" fillId="0" borderId="0" xfId="0" applyNumberFormat="1" applyFont="1" applyFill="1"/>
    <xf numFmtId="1" fontId="3" fillId="0" borderId="0" xfId="0" applyNumberFormat="1" applyFont="1"/>
    <xf numFmtId="1" fontId="3" fillId="8" borderId="0" xfId="0" applyNumberFormat="1" applyFont="1" applyFill="1"/>
    <xf numFmtId="0" fontId="3" fillId="0" borderId="0" xfId="0" applyNumberFormat="1" applyFont="1" applyAlignment="1">
      <alignment horizontal="right"/>
    </xf>
    <xf numFmtId="0" fontId="8" fillId="0" borderId="0" xfId="0" applyFont="1" applyFill="1"/>
    <xf numFmtId="0" fontId="88" fillId="0" borderId="0" xfId="0" applyFont="1" applyFill="1"/>
    <xf numFmtId="0" fontId="88" fillId="0" borderId="0" xfId="0" applyFont="1" applyFill="1" applyAlignment="1">
      <alignment vertical="center"/>
    </xf>
    <xf numFmtId="0" fontId="89" fillId="0" borderId="0" xfId="0" applyFont="1" applyFill="1" applyAlignment="1">
      <alignment horizontal="right"/>
    </xf>
    <xf numFmtId="0" fontId="4" fillId="0" borderId="0" xfId="0" applyNumberFormat="1" applyFont="1" applyAlignment="1">
      <alignment horizontal="left"/>
    </xf>
    <xf numFmtId="0" fontId="87" fillId="4" borderId="9" xfId="17" applyFont="1" applyFill="1" applyBorder="1"/>
    <xf numFmtId="0" fontId="94" fillId="4" borderId="10" xfId="0" applyNumberFormat="1" applyFont="1" applyFill="1" applyBorder="1" applyAlignment="1">
      <alignment horizontal="right"/>
    </xf>
    <xf numFmtId="0" fontId="87" fillId="4" borderId="11" xfId="17" applyFont="1" applyFill="1" applyBorder="1" applyAlignment="1">
      <alignment horizontal="right"/>
    </xf>
    <xf numFmtId="0" fontId="87" fillId="4" borderId="12" xfId="17" applyFont="1" applyFill="1" applyBorder="1"/>
    <xf numFmtId="17" fontId="87" fillId="4" borderId="6" xfId="0" applyNumberFormat="1" applyFont="1" applyFill="1" applyBorder="1" applyAlignment="1">
      <alignment horizontal="right"/>
    </xf>
    <xf numFmtId="0" fontId="87" fillId="4" borderId="13" xfId="17" applyFont="1" applyFill="1" applyBorder="1" applyAlignment="1">
      <alignment horizontal="right"/>
    </xf>
    <xf numFmtId="0" fontId="87" fillId="4" borderId="10" xfId="17" applyFont="1" applyFill="1" applyBorder="1"/>
    <xf numFmtId="0" fontId="87" fillId="4" borderId="6" xfId="17" applyFont="1" applyFill="1" applyBorder="1"/>
    <xf numFmtId="0" fontId="3" fillId="0" borderId="14" xfId="0" applyNumberFormat="1" applyFont="1" applyBorder="1"/>
    <xf numFmtId="0" fontId="3" fillId="0" borderId="0" xfId="0" applyNumberFormat="1" applyFont="1" applyAlignment="1">
      <alignment horizontal="left"/>
    </xf>
    <xf numFmtId="0" fontId="1" fillId="0" borderId="0" xfId="0" applyNumberFormat="1" applyFont="1"/>
    <xf numFmtId="165" fontId="1" fillId="0" borderId="0" xfId="4" applyNumberFormat="1" applyFont="1" applyFill="1" applyBorder="1"/>
    <xf numFmtId="0" fontId="1" fillId="0" borderId="0" xfId="0" applyFont="1"/>
    <xf numFmtId="0" fontId="84" fillId="0" borderId="6" xfId="0" applyFont="1" applyBorder="1"/>
    <xf numFmtId="0" fontId="97" fillId="0" borderId="0" xfId="0" applyFont="1"/>
    <xf numFmtId="49" fontId="3" fillId="0" borderId="15" xfId="17" applyNumberFormat="1" applyFont="1" applyBorder="1" applyAlignment="1" applyProtection="1">
      <alignment horizontal="left" vertical="top"/>
    </xf>
    <xf numFmtId="0" fontId="3" fillId="0" borderId="0" xfId="0" applyFont="1" applyFill="1" applyBorder="1" applyAlignment="1" applyProtection="1"/>
    <xf numFmtId="0" fontId="3" fillId="0" borderId="0" xfId="0" applyFont="1" applyFill="1" applyBorder="1" applyProtection="1"/>
    <xf numFmtId="165" fontId="8" fillId="0" borderId="0" xfId="4" applyNumberFormat="1" applyFont="1" applyFill="1" applyBorder="1" applyProtection="1"/>
    <xf numFmtId="165" fontId="93" fillId="0" borderId="16" xfId="4" applyNumberFormat="1" applyFont="1" applyFill="1" applyBorder="1" applyProtection="1"/>
    <xf numFmtId="0" fontId="8" fillId="0" borderId="0" xfId="0" applyFont="1" applyFill="1" applyProtection="1">
      <protection locked="0"/>
    </xf>
    <xf numFmtId="0" fontId="88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89" fillId="0" borderId="0" xfId="0" applyFont="1" applyFill="1" applyAlignment="1" applyProtection="1">
      <alignment horizontal="left"/>
      <protection locked="0"/>
    </xf>
    <xf numFmtId="0" fontId="91" fillId="0" borderId="0" xfId="0" applyFont="1" applyFill="1" applyAlignment="1" applyProtection="1">
      <alignment horizontal="left" vertical="center"/>
      <protection locked="0"/>
    </xf>
    <xf numFmtId="0" fontId="92" fillId="0" borderId="0" xfId="0" applyFont="1" applyFill="1" applyAlignment="1" applyProtection="1">
      <alignment horizontal="right"/>
      <protection locked="0"/>
    </xf>
    <xf numFmtId="0" fontId="88" fillId="0" borderId="0" xfId="0" applyFont="1" applyFill="1" applyAlignment="1" applyProtection="1">
      <alignment vertical="center"/>
      <protection locked="0"/>
    </xf>
    <xf numFmtId="0" fontId="89" fillId="0" borderId="0" xfId="0" applyFont="1" applyFill="1" applyAlignment="1" applyProtection="1">
      <alignment horizontal="right"/>
      <protection locked="0"/>
    </xf>
    <xf numFmtId="0" fontId="4" fillId="0" borderId="0" xfId="0" applyNumberFormat="1" applyFont="1" applyAlignment="1" applyProtection="1">
      <alignment horizontal="right"/>
      <protection locked="0"/>
    </xf>
    <xf numFmtId="49" fontId="3" fillId="0" borderId="0" xfId="0" applyNumberFormat="1" applyFont="1" applyProtection="1">
      <protection locked="0"/>
    </xf>
    <xf numFmtId="0" fontId="6" fillId="0" borderId="0" xfId="0" applyNumberFormat="1" applyFont="1" applyAlignment="1" applyProtection="1">
      <alignment horizontal="right"/>
      <protection locked="0"/>
    </xf>
    <xf numFmtId="49" fontId="3" fillId="0" borderId="14" xfId="0" applyNumberFormat="1" applyFont="1" applyBorder="1" applyProtection="1">
      <protection locked="0"/>
    </xf>
    <xf numFmtId="0" fontId="4" fillId="0" borderId="0" xfId="0" applyNumberFormat="1" applyFont="1" applyAlignment="1" applyProtection="1">
      <alignment horizontal="left"/>
      <protection locked="0"/>
    </xf>
    <xf numFmtId="0" fontId="3" fillId="0" borderId="14" xfId="0" applyNumberFormat="1" applyFont="1" applyBorder="1" applyProtection="1">
      <protection locked="0"/>
    </xf>
    <xf numFmtId="0" fontId="3" fillId="0" borderId="0" xfId="0" applyNumberFormat="1" applyFont="1" applyAlignment="1" applyProtection="1">
      <alignment horizontal="left"/>
      <protection locked="0"/>
    </xf>
    <xf numFmtId="0" fontId="3" fillId="0" borderId="0" xfId="0" applyFont="1" applyBorder="1" applyProtection="1">
      <protection locked="0"/>
    </xf>
    <xf numFmtId="165" fontId="8" fillId="0" borderId="0" xfId="4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4" borderId="6" xfId="0" applyFont="1" applyFill="1" applyBorder="1" applyProtection="1">
      <protection locked="0"/>
    </xf>
    <xf numFmtId="0" fontId="5" fillId="0" borderId="0" xfId="0" applyFont="1" applyProtection="1">
      <protection locked="0"/>
    </xf>
    <xf numFmtId="165" fontId="3" fillId="0" borderId="0" xfId="0" applyNumberFormat="1" applyFont="1" applyProtection="1">
      <protection locked="0"/>
    </xf>
    <xf numFmtId="165" fontId="93" fillId="0" borderId="10" xfId="4" applyNumberFormat="1" applyFont="1" applyFill="1" applyBorder="1" applyProtection="1"/>
    <xf numFmtId="165" fontId="93" fillId="0" borderId="11" xfId="4" applyNumberFormat="1" applyFont="1" applyFill="1" applyBorder="1" applyProtection="1"/>
    <xf numFmtId="0" fontId="87" fillId="4" borderId="9" xfId="17" applyFont="1" applyFill="1" applyBorder="1" applyProtection="1"/>
    <xf numFmtId="0" fontId="94" fillId="4" borderId="10" xfId="0" applyNumberFormat="1" applyFont="1" applyFill="1" applyBorder="1" applyProtection="1"/>
    <xf numFmtId="0" fontId="94" fillId="4" borderId="10" xfId="0" applyNumberFormat="1" applyFont="1" applyFill="1" applyBorder="1" applyAlignment="1" applyProtection="1">
      <alignment horizontal="right"/>
    </xf>
    <xf numFmtId="0" fontId="87" fillId="4" borderId="11" xfId="17" applyFont="1" applyFill="1" applyBorder="1" applyAlignment="1" applyProtection="1">
      <alignment horizontal="right"/>
    </xf>
    <xf numFmtId="0" fontId="87" fillId="4" borderId="12" xfId="17" applyFont="1" applyFill="1" applyBorder="1" applyProtection="1"/>
    <xf numFmtId="0" fontId="87" fillId="4" borderId="6" xfId="0" applyFont="1" applyFill="1" applyBorder="1" applyProtection="1"/>
    <xf numFmtId="0" fontId="94" fillId="4" borderId="6" xfId="0" applyFont="1" applyFill="1" applyBorder="1" applyProtection="1"/>
    <xf numFmtId="17" fontId="87" fillId="4" borderId="6" xfId="0" applyNumberFormat="1" applyFont="1" applyFill="1" applyBorder="1" applyAlignment="1" applyProtection="1">
      <alignment horizontal="right"/>
    </xf>
    <xf numFmtId="0" fontId="87" fillId="4" borderId="13" xfId="17" applyFont="1" applyFill="1" applyBorder="1" applyAlignment="1" applyProtection="1">
      <alignment horizontal="right"/>
    </xf>
    <xf numFmtId="0" fontId="4" fillId="0" borderId="0" xfId="0" applyNumberFormat="1" applyFont="1" applyAlignment="1" applyProtection="1">
      <alignment horizontal="right"/>
    </xf>
    <xf numFmtId="0" fontId="3" fillId="0" borderId="0" xfId="0" applyNumberFormat="1" applyFont="1" applyProtection="1"/>
    <xf numFmtId="0" fontId="3" fillId="0" borderId="0" xfId="0" applyFont="1" applyBorder="1" applyProtection="1"/>
    <xf numFmtId="0" fontId="87" fillId="0" borderId="0" xfId="0" applyFont="1" applyFill="1" applyBorder="1" applyAlignment="1" applyProtection="1">
      <alignment horizontal="left"/>
    </xf>
    <xf numFmtId="0" fontId="87" fillId="0" borderId="0" xfId="0" applyFont="1" applyFill="1" applyBorder="1" applyAlignment="1" applyProtection="1"/>
    <xf numFmtId="49" fontId="3" fillId="0" borderId="15" xfId="17" applyNumberFormat="1" applyFont="1" applyBorder="1" applyAlignment="1" applyProtection="1">
      <alignment horizontal="left"/>
    </xf>
    <xf numFmtId="0" fontId="3" fillId="0" borderId="15" xfId="17" applyFont="1" applyBorder="1" applyProtection="1"/>
    <xf numFmtId="49" fontId="3" fillId="0" borderId="12" xfId="17" applyNumberFormat="1" applyFont="1" applyBorder="1" applyAlignment="1" applyProtection="1">
      <alignment horizontal="left" vertical="top"/>
    </xf>
    <xf numFmtId="0" fontId="87" fillId="0" borderId="6" xfId="0" applyFont="1" applyFill="1" applyBorder="1" applyAlignment="1" applyProtection="1"/>
    <xf numFmtId="0" fontId="3" fillId="4" borderId="12" xfId="0" applyFont="1" applyFill="1" applyBorder="1" applyProtection="1"/>
    <xf numFmtId="0" fontId="87" fillId="4" borderId="6" xfId="0" applyFont="1" applyFill="1" applyBorder="1" applyAlignment="1" applyProtection="1"/>
    <xf numFmtId="165" fontId="93" fillId="4" borderId="3" xfId="4" applyNumberFormat="1" applyFont="1" applyFill="1" applyBorder="1" applyProtection="1"/>
    <xf numFmtId="165" fontId="93" fillId="4" borderId="8" xfId="4" applyNumberFormat="1" applyFont="1" applyFill="1" applyBorder="1" applyProtection="1"/>
    <xf numFmtId="0" fontId="1" fillId="4" borderId="9" xfId="0" applyNumberFormat="1" applyFont="1" applyFill="1" applyBorder="1" applyProtection="1"/>
    <xf numFmtId="0" fontId="1" fillId="4" borderId="12" xfId="0" applyFont="1" applyFill="1" applyBorder="1" applyProtection="1"/>
    <xf numFmtId="0" fontId="1" fillId="0" borderId="15" xfId="0" applyFont="1" applyFill="1" applyBorder="1" applyProtection="1"/>
    <xf numFmtId="0" fontId="1" fillId="0" borderId="15" xfId="0" applyFont="1" applyFill="1" applyBorder="1" applyAlignment="1" applyProtection="1"/>
    <xf numFmtId="0" fontId="1" fillId="4" borderId="17" xfId="0" applyFont="1" applyFill="1" applyBorder="1" applyAlignment="1" applyProtection="1"/>
    <xf numFmtId="165" fontId="1" fillId="4" borderId="3" xfId="4" applyNumberFormat="1" applyFont="1" applyFill="1" applyBorder="1" applyProtection="1"/>
    <xf numFmtId="165" fontId="1" fillId="4" borderId="8" xfId="4" applyNumberFormat="1" applyFont="1" applyFill="1" applyBorder="1" applyProtection="1"/>
    <xf numFmtId="0" fontId="1" fillId="4" borderId="11" xfId="18" applyFont="1" applyFill="1" applyBorder="1" applyAlignment="1" applyProtection="1">
      <alignment horizontal="right"/>
    </xf>
    <xf numFmtId="0" fontId="1" fillId="4" borderId="13" xfId="18" applyFont="1" applyFill="1" applyBorder="1" applyAlignment="1" applyProtection="1">
      <alignment horizontal="right"/>
    </xf>
    <xf numFmtId="165" fontId="1" fillId="0" borderId="16" xfId="4" applyNumberFormat="1" applyFont="1" applyFill="1" applyBorder="1" applyProtection="1"/>
    <xf numFmtId="165" fontId="1" fillId="0" borderId="11" xfId="4" applyNumberFormat="1" applyFont="1" applyFill="1" applyBorder="1" applyProtection="1"/>
    <xf numFmtId="165" fontId="1" fillId="0" borderId="0" xfId="4" applyNumberFormat="1" applyFont="1" applyFill="1" applyBorder="1" applyProtection="1"/>
    <xf numFmtId="165" fontId="1" fillId="0" borderId="10" xfId="4" applyNumberFormat="1" applyFont="1" applyFill="1" applyBorder="1" applyProtection="1"/>
    <xf numFmtId="0" fontId="1" fillId="4" borderId="10" xfId="0" applyNumberFormat="1" applyFont="1" applyFill="1" applyBorder="1" applyAlignment="1" applyProtection="1">
      <alignment horizontal="right"/>
    </xf>
    <xf numFmtId="17" fontId="1" fillId="4" borderId="6" xfId="0" applyNumberFormat="1" applyFont="1" applyFill="1" applyBorder="1" applyAlignment="1" applyProtection="1">
      <alignment horizontal="right"/>
    </xf>
    <xf numFmtId="165" fontId="1" fillId="0" borderId="0" xfId="4" applyNumberFormat="1" applyFont="1" applyFill="1" applyBorder="1" applyProtection="1">
      <protection locked="0"/>
    </xf>
    <xf numFmtId="0" fontId="96" fillId="0" borderId="0" xfId="0" applyFont="1" applyFill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right"/>
      <protection locked="0"/>
    </xf>
    <xf numFmtId="49" fontId="3" fillId="0" borderId="0" xfId="0" applyNumberFormat="1" applyFont="1" applyBorder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Fill="1" applyBorder="1" applyProtection="1">
      <protection locked="0"/>
    </xf>
    <xf numFmtId="0" fontId="1" fillId="0" borderId="15" xfId="0" applyFont="1" applyFill="1" applyBorder="1" applyProtection="1">
      <protection locked="0"/>
    </xf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Hyp-SAP COA" xfId="17"/>
    <cellStyle name="Normal_Hyp-SAP COA_2001 Plan Headcount Template" xfId="18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228600</xdr:colOff>
      <xdr:row>0</xdr:row>
      <xdr:rowOff>53340</xdr:rowOff>
    </xdr:to>
    <xdr:sp macro="" textlink="">
      <xdr:nvSpPr>
        <xdr:cNvPr id="2088" name="Line 40"/>
        <xdr:cNvSpPr>
          <a:spLocks noChangeShapeType="1"/>
        </xdr:cNvSpPr>
      </xdr:nvSpPr>
      <xdr:spPr bwMode="auto">
        <a:xfrm flipH="1" flipV="1">
          <a:off x="0" y="45720"/>
          <a:ext cx="842010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</xdr:colOff>
      <xdr:row>3</xdr:row>
      <xdr:rowOff>30480</xdr:rowOff>
    </xdr:from>
    <xdr:to>
      <xdr:col>15</xdr:col>
      <xdr:colOff>754380</xdr:colOff>
      <xdr:row>3</xdr:row>
      <xdr:rowOff>30480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 flipH="1">
          <a:off x="5859780" y="838200"/>
          <a:ext cx="793242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9</xdr:col>
      <xdr:colOff>228600</xdr:colOff>
      <xdr:row>0</xdr:row>
      <xdr:rowOff>53340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 flipH="1" flipV="1">
          <a:off x="0" y="45720"/>
          <a:ext cx="9227820" cy="762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</xdr:colOff>
      <xdr:row>3</xdr:row>
      <xdr:rowOff>30480</xdr:rowOff>
    </xdr:from>
    <xdr:to>
      <xdr:col>15</xdr:col>
      <xdr:colOff>754380</xdr:colOff>
      <xdr:row>3</xdr:row>
      <xdr:rowOff>30480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H="1">
          <a:off x="6256020" y="838200"/>
          <a:ext cx="91668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PLAN/1999/Expense_Temps/Exp_WEATH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Assumptions"/>
      <sheetName val="Input"/>
      <sheetName val="Load"/>
    </sheetNames>
    <sheetDataSet>
      <sheetData sheetId="0" refreshError="1"/>
      <sheetData sheetId="1"/>
      <sheetData sheetId="2">
        <row r="25">
          <cell r="O25" t="str">
            <v>Total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67"/>
  <sheetViews>
    <sheetView topLeftCell="B1" workbookViewId="0">
      <selection activeCell="D7" sqref="D7"/>
    </sheetView>
  </sheetViews>
  <sheetFormatPr defaultRowHeight="13.2"/>
  <cols>
    <col min="1" max="1" width="5" hidden="1" customWidth="1"/>
    <col min="2" max="2" width="32.6640625" customWidth="1"/>
    <col min="3" max="3" width="12.77734375" customWidth="1"/>
    <col min="4" max="4" width="70" customWidth="1"/>
    <col min="5" max="5" width="35.33203125" customWidth="1"/>
    <col min="6" max="6" width="108.6640625" customWidth="1"/>
  </cols>
  <sheetData>
    <row r="1" spans="1:6">
      <c r="A1" s="20" t="s">
        <v>57</v>
      </c>
    </row>
    <row r="2" spans="1:6">
      <c r="A2" s="21" t="s">
        <v>52</v>
      </c>
    </row>
    <row r="5" spans="1:6" ht="13.8">
      <c r="A5" s="8" t="s">
        <v>58</v>
      </c>
      <c r="B5" s="8" t="s">
        <v>0</v>
      </c>
      <c r="C5" s="9" t="str">
        <f>+[1]Input!O25</f>
        <v>Total</v>
      </c>
      <c r="D5" s="9" t="s">
        <v>53</v>
      </c>
      <c r="E5" s="9" t="s">
        <v>54</v>
      </c>
      <c r="F5" s="9" t="s">
        <v>55</v>
      </c>
    </row>
    <row r="6" spans="1:6" ht="13.8">
      <c r="A6" s="23"/>
      <c r="B6" s="1"/>
      <c r="C6" s="3" t="s">
        <v>56</v>
      </c>
      <c r="D6" s="22"/>
      <c r="E6" s="22"/>
      <c r="F6" s="22"/>
    </row>
    <row r="7" spans="1:6" ht="13.8">
      <c r="A7" s="23"/>
      <c r="B7" s="1" t="e">
        <f>+#REF!</f>
        <v>#REF!</v>
      </c>
      <c r="C7" s="18" t="e">
        <f>+#REF!</f>
        <v>#REF!</v>
      </c>
      <c r="D7" s="22" t="s">
        <v>90</v>
      </c>
      <c r="E7" s="22"/>
      <c r="F7" s="22"/>
    </row>
    <row r="8" spans="1:6" ht="13.8">
      <c r="A8" s="23"/>
      <c r="B8" s="1" t="e">
        <f>+#REF!</f>
        <v>#REF!</v>
      </c>
      <c r="C8" s="18" t="e">
        <f>+#REF!</f>
        <v>#REF!</v>
      </c>
      <c r="D8" s="22"/>
      <c r="E8" s="22"/>
      <c r="F8" s="22"/>
    </row>
    <row r="9" spans="1:6" ht="13.8">
      <c r="A9" s="23"/>
      <c r="B9" s="12" t="e">
        <f>+#REF!</f>
        <v>#REF!</v>
      </c>
      <c r="C9" s="18" t="e">
        <f>+#REF!</f>
        <v>#REF!</v>
      </c>
      <c r="D9" s="22"/>
      <c r="E9" s="22"/>
      <c r="F9" s="22"/>
    </row>
    <row r="10" spans="1:6" ht="13.8">
      <c r="A10" s="23"/>
      <c r="B10" s="6" t="e">
        <f>+#REF!</f>
        <v>#REF!</v>
      </c>
      <c r="C10" s="18" t="e">
        <f>+#REF!</f>
        <v>#REF!</v>
      </c>
      <c r="D10" s="22"/>
      <c r="E10" s="22"/>
      <c r="F10" s="22"/>
    </row>
    <row r="11" spans="1:6" ht="13.8">
      <c r="A11" s="23"/>
      <c r="B11" s="5" t="e">
        <f>+#REF!</f>
        <v>#REF!</v>
      </c>
      <c r="C11" s="18" t="e">
        <f>+#REF!</f>
        <v>#REF!</v>
      </c>
      <c r="D11" s="22"/>
      <c r="E11" s="22"/>
      <c r="F11" s="22"/>
    </row>
    <row r="12" spans="1:6" ht="13.8">
      <c r="A12" s="23"/>
      <c r="B12" s="10" t="e">
        <f>+#REF!</f>
        <v>#REF!</v>
      </c>
      <c r="C12" s="18" t="e">
        <f>+#REF!</f>
        <v>#REF!</v>
      </c>
      <c r="D12" s="22"/>
      <c r="E12" s="22"/>
      <c r="F12" s="22"/>
    </row>
    <row r="13" spans="1:6" ht="13.8">
      <c r="A13" s="24" t="s">
        <v>59</v>
      </c>
      <c r="B13" s="5" t="e">
        <f>+#REF!</f>
        <v>#REF!</v>
      </c>
      <c r="C13" s="18" t="e">
        <f>+#REF!</f>
        <v>#REF!</v>
      </c>
      <c r="D13" s="22" t="s">
        <v>94</v>
      </c>
      <c r="E13" s="22"/>
      <c r="F13" s="22"/>
    </row>
    <row r="14" spans="1:6" ht="13.8">
      <c r="A14" s="24" t="s">
        <v>60</v>
      </c>
      <c r="B14" s="5" t="e">
        <f>+#REF!</f>
        <v>#REF!</v>
      </c>
      <c r="C14" s="18" t="e">
        <f>+#REF!</f>
        <v>#REF!</v>
      </c>
      <c r="D14" s="22"/>
      <c r="E14" s="22"/>
      <c r="F14" s="22"/>
    </row>
    <row r="15" spans="1:6" ht="13.8">
      <c r="A15" s="24" t="s">
        <v>61</v>
      </c>
      <c r="B15" s="5" t="e">
        <f>+#REF!</f>
        <v>#REF!</v>
      </c>
      <c r="C15" s="18" t="e">
        <f>+#REF!</f>
        <v>#REF!</v>
      </c>
      <c r="D15" s="22" t="s">
        <v>70</v>
      </c>
      <c r="E15" s="22"/>
      <c r="F15" s="22"/>
    </row>
    <row r="16" spans="1:6" ht="13.8">
      <c r="A16" s="23">
        <v>175</v>
      </c>
      <c r="B16" s="5" t="e">
        <f>+#REF!</f>
        <v>#REF!</v>
      </c>
      <c r="C16" s="18" t="e">
        <f>+#REF!</f>
        <v>#REF!</v>
      </c>
      <c r="D16" s="22" t="s">
        <v>91</v>
      </c>
      <c r="E16" s="22"/>
      <c r="F16" s="22"/>
    </row>
    <row r="17" spans="1:6" ht="27">
      <c r="A17" s="24" t="s">
        <v>62</v>
      </c>
      <c r="B17" s="5" t="e">
        <f>+#REF!</f>
        <v>#REF!</v>
      </c>
      <c r="C17" s="18" t="e">
        <f>+#REF!</f>
        <v>#REF!</v>
      </c>
      <c r="D17" s="22" t="s">
        <v>93</v>
      </c>
      <c r="E17" s="22"/>
      <c r="F17" s="22"/>
    </row>
    <row r="18" spans="1:6" ht="13.8">
      <c r="A18" s="24" t="s">
        <v>63</v>
      </c>
      <c r="B18" s="5" t="e">
        <f>+#REF!</f>
        <v>#REF!</v>
      </c>
      <c r="C18" s="18" t="e">
        <f>+#REF!</f>
        <v>#REF!</v>
      </c>
      <c r="D18" s="22"/>
      <c r="E18" s="22"/>
      <c r="F18" s="22"/>
    </row>
    <row r="19" spans="1:6" ht="13.8">
      <c r="A19" s="24" t="s">
        <v>64</v>
      </c>
      <c r="B19" s="5" t="e">
        <f>+#REF!</f>
        <v>#REF!</v>
      </c>
      <c r="C19" s="18" t="e">
        <f>+#REF!</f>
        <v>#REF!</v>
      </c>
      <c r="D19" s="22" t="s">
        <v>71</v>
      </c>
      <c r="E19" s="22"/>
      <c r="F19" s="22"/>
    </row>
    <row r="20" spans="1:6" ht="13.8">
      <c r="A20" s="23"/>
      <c r="B20" s="10" t="e">
        <f>+#REF!</f>
        <v>#REF!</v>
      </c>
      <c r="C20" s="18" t="e">
        <f>+#REF!</f>
        <v>#REF!</v>
      </c>
      <c r="D20" s="22"/>
      <c r="E20" s="22"/>
      <c r="F20" s="22"/>
    </row>
    <row r="21" spans="1:6" ht="13.8">
      <c r="A21" s="24" t="s">
        <v>65</v>
      </c>
      <c r="B21" s="5" t="e">
        <f>+#REF!</f>
        <v>#REF!</v>
      </c>
      <c r="C21" s="18" t="e">
        <f>+#REF!</f>
        <v>#REF!</v>
      </c>
      <c r="D21" s="22"/>
      <c r="E21" s="22"/>
      <c r="F21" s="22"/>
    </row>
    <row r="22" spans="1:6" ht="13.8">
      <c r="A22" s="23"/>
      <c r="B22" s="5" t="e">
        <f>+#REF!</f>
        <v>#REF!</v>
      </c>
      <c r="C22" s="18" t="e">
        <f>+#REF!</f>
        <v>#REF!</v>
      </c>
      <c r="D22" s="22"/>
      <c r="E22" s="22"/>
      <c r="F22" s="22"/>
    </row>
    <row r="23" spans="1:6" ht="13.8">
      <c r="A23" s="24" t="s">
        <v>66</v>
      </c>
      <c r="B23" s="5" t="e">
        <f>+#REF!</f>
        <v>#REF!</v>
      </c>
      <c r="C23" s="18" t="e">
        <f>+#REF!</f>
        <v>#REF!</v>
      </c>
      <c r="D23" s="22"/>
      <c r="E23" s="22" t="s">
        <v>79</v>
      </c>
      <c r="F23" s="26" t="s">
        <v>85</v>
      </c>
    </row>
    <row r="24" spans="1:6" ht="13.8">
      <c r="A24" s="23"/>
      <c r="B24" s="5" t="e">
        <f>+#REF!</f>
        <v>#REF!</v>
      </c>
      <c r="C24" s="18" t="e">
        <f>+#REF!</f>
        <v>#REF!</v>
      </c>
      <c r="D24" s="22"/>
      <c r="E24" s="22" t="s">
        <v>80</v>
      </c>
      <c r="F24" s="22"/>
    </row>
    <row r="25" spans="1:6" ht="13.8">
      <c r="A25" s="24" t="s">
        <v>67</v>
      </c>
      <c r="B25" s="5" t="e">
        <f>+#REF!</f>
        <v>#REF!</v>
      </c>
      <c r="C25" s="18" t="e">
        <f>+#REF!</f>
        <v>#REF!</v>
      </c>
      <c r="D25" s="22"/>
      <c r="E25" s="22" t="s">
        <v>81</v>
      </c>
      <c r="F25" s="22" t="s">
        <v>86</v>
      </c>
    </row>
    <row r="26" spans="1:6" ht="13.8">
      <c r="A26" s="23"/>
      <c r="B26" s="5" t="e">
        <f>+#REF!</f>
        <v>#REF!</v>
      </c>
      <c r="C26" s="18" t="e">
        <f>+#REF!</f>
        <v>#REF!</v>
      </c>
      <c r="D26" s="22"/>
      <c r="E26" s="22"/>
      <c r="F26" s="22"/>
    </row>
    <row r="27" spans="1:6" ht="13.8">
      <c r="A27" s="23"/>
      <c r="B27" s="10" t="e">
        <f>+#REF!</f>
        <v>#REF!</v>
      </c>
      <c r="C27" s="18" t="e">
        <f>+#REF!</f>
        <v>#REF!</v>
      </c>
      <c r="D27" s="22"/>
      <c r="E27" s="22"/>
      <c r="F27" s="22"/>
    </row>
    <row r="28" spans="1:6" ht="13.8">
      <c r="A28" s="23">
        <v>201</v>
      </c>
      <c r="B28" s="5" t="e">
        <f>+#REF!</f>
        <v>#REF!</v>
      </c>
      <c r="C28" s="18" t="e">
        <f>+#REF!</f>
        <v>#REF!</v>
      </c>
      <c r="D28" s="22" t="s">
        <v>72</v>
      </c>
      <c r="E28" s="22"/>
      <c r="F28" s="22"/>
    </row>
    <row r="29" spans="1:6" ht="13.8">
      <c r="A29" s="23">
        <v>206</v>
      </c>
      <c r="B29" s="5" t="e">
        <f>+#REF!</f>
        <v>#REF!</v>
      </c>
      <c r="C29" s="18" t="e">
        <f>+#REF!</f>
        <v>#REF!</v>
      </c>
      <c r="D29" s="22" t="s">
        <v>73</v>
      </c>
      <c r="E29" s="22"/>
      <c r="F29" s="22"/>
    </row>
    <row r="30" spans="1:6" ht="13.8">
      <c r="A30" s="23"/>
      <c r="B30" s="5" t="e">
        <f>+#REF!</f>
        <v>#REF!</v>
      </c>
      <c r="C30" s="18" t="e">
        <f>+#REF!</f>
        <v>#REF!</v>
      </c>
      <c r="D30" s="22" t="s">
        <v>92</v>
      </c>
      <c r="E30" s="22"/>
      <c r="F30" s="22"/>
    </row>
    <row r="31" spans="1:6" ht="13.8">
      <c r="A31" s="23"/>
      <c r="B31" s="10" t="e">
        <f>+#REF!</f>
        <v>#REF!</v>
      </c>
      <c r="C31" s="18" t="e">
        <f>+#REF!</f>
        <v>#REF!</v>
      </c>
      <c r="D31" s="22"/>
      <c r="E31" s="22"/>
      <c r="F31" s="22"/>
    </row>
    <row r="32" spans="1:6" ht="13.8">
      <c r="A32" s="23">
        <v>157</v>
      </c>
      <c r="B32" s="5" t="e">
        <f>+#REF!</f>
        <v>#REF!</v>
      </c>
      <c r="C32" s="18" t="e">
        <f>+#REF!</f>
        <v>#REF!</v>
      </c>
      <c r="D32" s="22" t="s">
        <v>70</v>
      </c>
      <c r="E32" s="22"/>
      <c r="F32" s="22"/>
    </row>
    <row r="33" spans="1:6" ht="13.8">
      <c r="A33" s="23">
        <v>352</v>
      </c>
      <c r="B33" s="5" t="e">
        <f>+#REF!</f>
        <v>#REF!</v>
      </c>
      <c r="C33" s="18" t="e">
        <f>+#REF!</f>
        <v>#REF!</v>
      </c>
      <c r="D33" s="22"/>
      <c r="E33" s="22"/>
      <c r="F33" s="22"/>
    </row>
    <row r="34" spans="1:6" ht="13.8">
      <c r="A34" s="23">
        <v>165</v>
      </c>
      <c r="B34" s="5" t="e">
        <f>+#REF!</f>
        <v>#REF!</v>
      </c>
      <c r="C34" s="18" t="e">
        <f>+#REF!</f>
        <v>#REF!</v>
      </c>
      <c r="D34" s="22"/>
      <c r="E34" s="22"/>
      <c r="F34" s="22"/>
    </row>
    <row r="35" spans="1:6" ht="13.8">
      <c r="A35" s="23">
        <v>160</v>
      </c>
      <c r="B35" s="5" t="e">
        <f>+#REF!</f>
        <v>#REF!</v>
      </c>
      <c r="C35" s="18" t="e">
        <f>+#REF!</f>
        <v>#REF!</v>
      </c>
      <c r="D35" s="22"/>
      <c r="E35" s="22"/>
      <c r="F35" s="22"/>
    </row>
    <row r="36" spans="1:6" ht="27">
      <c r="A36" s="23">
        <v>351</v>
      </c>
      <c r="B36" s="5" t="e">
        <f>+#REF!</f>
        <v>#REF!</v>
      </c>
      <c r="C36" s="18" t="e">
        <f>+#REF!</f>
        <v>#REF!</v>
      </c>
      <c r="D36" s="22" t="s">
        <v>89</v>
      </c>
      <c r="E36" s="22" t="s">
        <v>82</v>
      </c>
      <c r="F36" s="22"/>
    </row>
    <row r="37" spans="1:6" ht="13.8">
      <c r="A37" s="23">
        <v>153</v>
      </c>
      <c r="B37" s="5" t="e">
        <f>+#REF!</f>
        <v>#REF!</v>
      </c>
      <c r="C37" s="18" t="e">
        <f>+#REF!</f>
        <v>#REF!</v>
      </c>
      <c r="D37" s="22"/>
      <c r="E37" s="22"/>
      <c r="F37" s="22"/>
    </row>
    <row r="38" spans="1:6" ht="13.8">
      <c r="A38" s="23">
        <v>161</v>
      </c>
      <c r="B38" s="5" t="e">
        <f>+#REF!</f>
        <v>#REF!</v>
      </c>
      <c r="C38" s="18" t="e">
        <f>+#REF!</f>
        <v>#REF!</v>
      </c>
      <c r="D38" s="22" t="s">
        <v>70</v>
      </c>
      <c r="E38" s="22"/>
      <c r="F38" s="22"/>
    </row>
    <row r="39" spans="1:6" ht="13.8">
      <c r="A39" s="23"/>
      <c r="B39" s="10" t="e">
        <f>+#REF!</f>
        <v>#REF!</v>
      </c>
      <c r="C39" s="18" t="e">
        <f>+#REF!</f>
        <v>#REF!</v>
      </c>
      <c r="D39" s="22" t="s">
        <v>74</v>
      </c>
      <c r="E39" s="22"/>
      <c r="F39" s="22"/>
    </row>
    <row r="40" spans="1:6" ht="13.8">
      <c r="A40" s="23">
        <v>697</v>
      </c>
      <c r="B40" s="5" t="e">
        <f>+#REF!</f>
        <v>#REF!</v>
      </c>
      <c r="C40" s="18" t="e">
        <f>+#REF!</f>
        <v>#REF!</v>
      </c>
      <c r="D40" s="22" t="s">
        <v>70</v>
      </c>
      <c r="E40" s="22" t="s">
        <v>83</v>
      </c>
      <c r="F40" s="22" t="s">
        <v>87</v>
      </c>
    </row>
    <row r="41" spans="1:6" ht="13.8">
      <c r="A41" s="24" t="s">
        <v>68</v>
      </c>
      <c r="B41" s="5" t="e">
        <f>+#REF!</f>
        <v>#REF!</v>
      </c>
      <c r="C41" s="18" t="e">
        <f>+#REF!</f>
        <v>#REF!</v>
      </c>
      <c r="D41" s="22" t="s">
        <v>70</v>
      </c>
      <c r="E41" s="22"/>
      <c r="F41" s="22"/>
    </row>
    <row r="42" spans="1:6" ht="13.8">
      <c r="A42" s="23">
        <v>657</v>
      </c>
      <c r="B42" s="5" t="e">
        <f>+#REF!</f>
        <v>#REF!</v>
      </c>
      <c r="C42" s="18" t="e">
        <f>+#REF!</f>
        <v>#REF!</v>
      </c>
      <c r="D42" s="22" t="s">
        <v>70</v>
      </c>
      <c r="E42" s="22"/>
      <c r="F42" s="22"/>
    </row>
    <row r="43" spans="1:6" ht="13.8">
      <c r="A43" s="23"/>
      <c r="B43" s="5" t="e">
        <f>+#REF!</f>
        <v>#REF!</v>
      </c>
      <c r="C43" s="18" t="e">
        <f>+#REF!</f>
        <v>#REF!</v>
      </c>
      <c r="D43" s="22"/>
      <c r="E43" s="22"/>
      <c r="F43" s="22"/>
    </row>
    <row r="44" spans="1:6" ht="13.8">
      <c r="A44" s="23"/>
      <c r="B44" s="10" t="e">
        <f>+#REF!</f>
        <v>#REF!</v>
      </c>
      <c r="C44" s="18" t="e">
        <f>+#REF!</f>
        <v>#REF!</v>
      </c>
      <c r="D44" s="22"/>
      <c r="E44" s="22"/>
      <c r="F44" s="22"/>
    </row>
    <row r="45" spans="1:6" ht="13.8">
      <c r="A45" s="23"/>
      <c r="B45" s="4" t="e">
        <f>+#REF!</f>
        <v>#REF!</v>
      </c>
      <c r="C45" s="18" t="e">
        <f>+#REF!</f>
        <v>#REF!</v>
      </c>
      <c r="D45" s="22"/>
      <c r="E45" s="22"/>
      <c r="F45" s="22"/>
    </row>
    <row r="46" spans="1:6" ht="27">
      <c r="A46" s="23"/>
      <c r="B46" s="5" t="e">
        <f>+#REF!</f>
        <v>#REF!</v>
      </c>
      <c r="C46" s="18" t="e">
        <f>+#REF!</f>
        <v>#REF!</v>
      </c>
      <c r="D46" s="22" t="s">
        <v>75</v>
      </c>
      <c r="E46" s="22" t="s">
        <v>84</v>
      </c>
      <c r="F46" s="22" t="s">
        <v>88</v>
      </c>
    </row>
    <row r="47" spans="1:6" ht="13.8">
      <c r="A47" s="23">
        <v>252</v>
      </c>
      <c r="B47" s="5" t="e">
        <f>+#REF!</f>
        <v>#REF!</v>
      </c>
      <c r="C47" s="18" t="e">
        <f>+#REF!</f>
        <v>#REF!</v>
      </c>
      <c r="D47" s="22" t="s">
        <v>76</v>
      </c>
      <c r="E47" s="22"/>
      <c r="F47" s="22"/>
    </row>
    <row r="48" spans="1:6" ht="13.8">
      <c r="A48" s="23"/>
      <c r="B48" s="10" t="e">
        <f>+#REF!</f>
        <v>#REF!</v>
      </c>
      <c r="C48" s="18" t="e">
        <f>+#REF!</f>
        <v>#REF!</v>
      </c>
      <c r="D48" s="22"/>
      <c r="E48" s="22"/>
      <c r="F48" s="22"/>
    </row>
    <row r="49" spans="1:6" ht="53.4">
      <c r="A49" s="25" t="s">
        <v>69</v>
      </c>
      <c r="B49" s="5" t="e">
        <f>+#REF!</f>
        <v>#REF!</v>
      </c>
      <c r="C49" s="18" t="e">
        <f>+#REF!</f>
        <v>#REF!</v>
      </c>
      <c r="D49" s="22" t="s">
        <v>77</v>
      </c>
      <c r="E49" s="22"/>
      <c r="F49" s="22"/>
    </row>
    <row r="50" spans="1:6" ht="13.8">
      <c r="A50" s="23"/>
      <c r="B50" s="5" t="e">
        <f>+#REF!</f>
        <v>#REF!</v>
      </c>
      <c r="C50" s="18" t="e">
        <f>+#REF!</f>
        <v>#REF!</v>
      </c>
      <c r="D50" s="22"/>
      <c r="E50" s="22"/>
      <c r="F50" s="22"/>
    </row>
    <row r="51" spans="1:6" ht="13.8">
      <c r="A51" s="23">
        <v>845</v>
      </c>
      <c r="B51" s="5" t="e">
        <f>+#REF!</f>
        <v>#REF!</v>
      </c>
      <c r="C51" s="18" t="e">
        <f>+#REF!</f>
        <v>#REF!</v>
      </c>
      <c r="D51" s="22"/>
      <c r="E51" s="22"/>
      <c r="F51" s="22"/>
    </row>
    <row r="52" spans="1:6" ht="13.8">
      <c r="A52" s="23">
        <v>810</v>
      </c>
      <c r="B52" s="5" t="e">
        <f>+#REF!</f>
        <v>#REF!</v>
      </c>
      <c r="C52" s="18" t="e">
        <f>+#REF!</f>
        <v>#REF!</v>
      </c>
      <c r="D52" s="22"/>
      <c r="E52" s="22"/>
      <c r="F52" s="22"/>
    </row>
    <row r="53" spans="1:6" ht="13.8">
      <c r="A53" s="23"/>
      <c r="B53" s="5" t="e">
        <f>+#REF!</f>
        <v>#REF!</v>
      </c>
      <c r="C53" s="18" t="e">
        <f>+#REF!</f>
        <v>#REF!</v>
      </c>
      <c r="D53" s="22"/>
      <c r="E53" s="22"/>
      <c r="F53" s="22"/>
    </row>
    <row r="54" spans="1:6" ht="13.8">
      <c r="A54" s="23"/>
      <c r="B54" s="10" t="e">
        <f>+#REF!</f>
        <v>#REF!</v>
      </c>
      <c r="C54" s="18" t="e">
        <f>+#REF!</f>
        <v>#REF!</v>
      </c>
      <c r="D54" s="22"/>
      <c r="E54" s="22"/>
      <c r="F54" s="22"/>
    </row>
    <row r="55" spans="1:6" ht="13.8">
      <c r="A55" s="23"/>
      <c r="B55" s="5" t="e">
        <f>+#REF!</f>
        <v>#REF!</v>
      </c>
      <c r="C55" s="18" t="e">
        <f>+#REF!</f>
        <v>#REF!</v>
      </c>
      <c r="D55" s="22" t="s">
        <v>78</v>
      </c>
      <c r="E55" s="22"/>
      <c r="F55" s="22"/>
    </row>
    <row r="56" spans="1:6" ht="13.8">
      <c r="A56" s="23"/>
      <c r="B56" s="5" t="e">
        <f>+#REF!</f>
        <v>#REF!</v>
      </c>
      <c r="C56" s="18" t="e">
        <f>+#REF!</f>
        <v>#REF!</v>
      </c>
      <c r="D56" s="22"/>
      <c r="E56" s="22"/>
      <c r="F56" s="22"/>
    </row>
    <row r="57" spans="1:6" ht="13.8">
      <c r="A57" s="23"/>
      <c r="B57" s="10" t="e">
        <f>+#REF!</f>
        <v>#REF!</v>
      </c>
      <c r="C57" s="18" t="e">
        <f>+#REF!</f>
        <v>#REF!</v>
      </c>
      <c r="D57" s="22"/>
      <c r="E57" s="22"/>
      <c r="F57" s="22"/>
    </row>
    <row r="58" spans="1:6" ht="13.8">
      <c r="A58" s="23"/>
      <c r="B58" s="7" t="e">
        <f>+#REF!</f>
        <v>#REF!</v>
      </c>
      <c r="C58" s="18" t="e">
        <f>+#REF!</f>
        <v>#REF!</v>
      </c>
      <c r="D58" s="22"/>
      <c r="E58" s="22"/>
      <c r="F58" s="22"/>
    </row>
    <row r="59" spans="1:6" ht="13.8">
      <c r="B59" s="1"/>
      <c r="C59" s="18"/>
      <c r="D59" s="22"/>
      <c r="E59" s="22"/>
      <c r="F59" s="22"/>
    </row>
    <row r="60" spans="1:6" ht="13.8">
      <c r="B60" s="1"/>
      <c r="C60" s="18"/>
      <c r="D60" s="22"/>
      <c r="E60" s="22"/>
      <c r="F60" s="22"/>
    </row>
    <row r="61" spans="1:6" ht="13.8">
      <c r="B61" s="4"/>
      <c r="F61" s="22"/>
    </row>
    <row r="62" spans="1:6" ht="13.8">
      <c r="B62" s="4"/>
      <c r="F62" s="22"/>
    </row>
    <row r="63" spans="1:6">
      <c r="B63" s="11" t="str">
        <f ca="1">CELL("FILENAME")</f>
        <v>H:\01general\[2001 Plan 105977.xls]Data</v>
      </c>
      <c r="F63" s="22"/>
    </row>
    <row r="64" spans="1:6">
      <c r="F64" s="22"/>
    </row>
    <row r="65" spans="6:6">
      <c r="F65" s="22"/>
    </row>
    <row r="66" spans="6:6">
      <c r="F66" s="22"/>
    </row>
    <row r="67" spans="6:6">
      <c r="F67" s="22"/>
    </row>
  </sheetData>
  <printOptions gridLines="1"/>
  <pageMargins left="0.2" right="0.22" top="0.35" bottom="0.2" header="0.5" footer="0.5"/>
  <pageSetup scale="58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67"/>
  <sheetViews>
    <sheetView tabSelected="1" zoomScale="90" zoomScaleNormal="90" workbookViewId="0">
      <selection activeCell="E41" sqref="E41:O41"/>
    </sheetView>
  </sheetViews>
  <sheetFormatPr defaultColWidth="9.33203125" defaultRowHeight="13.8"/>
  <cols>
    <col min="1" max="1" width="15" style="76" customWidth="1"/>
    <col min="2" max="2" width="32.33203125" style="76" customWidth="1"/>
    <col min="3" max="3" width="1.44140625" style="76" customWidth="1"/>
    <col min="4" max="16" width="11.77734375" style="76" customWidth="1"/>
    <col min="17" max="16384" width="9.33203125" style="76"/>
  </cols>
  <sheetData>
    <row r="1" spans="1:16" s="61" customFormat="1" ht="9.75" customHeight="1">
      <c r="A1" s="59"/>
      <c r="B1" s="60"/>
      <c r="C1" s="60"/>
      <c r="D1" s="60"/>
    </row>
    <row r="2" spans="1:16" s="65" customFormat="1" ht="27" customHeight="1">
      <c r="A2" s="62" t="s">
        <v>132</v>
      </c>
      <c r="B2" s="62"/>
      <c r="C2" s="62"/>
      <c r="D2" s="62"/>
      <c r="E2" s="63"/>
      <c r="F2" s="63"/>
      <c r="G2" s="63"/>
      <c r="H2" s="64"/>
    </row>
    <row r="3" spans="1:16" s="65" customFormat="1" ht="27" customHeight="1">
      <c r="A3" s="62" t="s">
        <v>137</v>
      </c>
      <c r="B3" s="62"/>
      <c r="C3" s="62"/>
      <c r="D3" s="62"/>
      <c r="E3" s="63"/>
      <c r="F3" s="63"/>
      <c r="G3" s="63"/>
      <c r="H3" s="64"/>
      <c r="P3" s="66" t="s">
        <v>138</v>
      </c>
    </row>
    <row r="4" spans="1:16" s="17" customFormat="1" ht="13.5" customHeight="1">
      <c r="C4" s="67"/>
      <c r="D4" s="68"/>
      <c r="G4" s="69"/>
      <c r="H4" s="69"/>
    </row>
    <row r="5" spans="1:16" s="17" customFormat="1" ht="14.25" customHeight="1" thickBot="1">
      <c r="B5" s="93" t="s">
        <v>127</v>
      </c>
      <c r="D5" s="70" t="s">
        <v>165</v>
      </c>
    </row>
    <row r="6" spans="1:16" s="17" customFormat="1" ht="14.25" customHeight="1" thickBot="1">
      <c r="B6" s="93" t="s">
        <v>129</v>
      </c>
      <c r="D6" s="70" t="s">
        <v>163</v>
      </c>
    </row>
    <row r="7" spans="1:16" s="17" customFormat="1" ht="14.25" customHeight="1" thickBot="1">
      <c r="B7" s="93" t="s">
        <v>136</v>
      </c>
      <c r="D7" s="70" t="s">
        <v>164</v>
      </c>
      <c r="H7" s="69"/>
      <c r="N7" s="71" t="s">
        <v>140</v>
      </c>
      <c r="O7" s="72" t="s">
        <v>142</v>
      </c>
    </row>
    <row r="8" spans="1:16" s="17" customFormat="1">
      <c r="B8" s="94"/>
      <c r="C8" s="67"/>
      <c r="D8" s="68"/>
      <c r="H8" s="69"/>
      <c r="N8" s="73" t="s">
        <v>141</v>
      </c>
    </row>
    <row r="9" spans="1:16" s="17" customFormat="1">
      <c r="A9" s="84" t="s">
        <v>133</v>
      </c>
      <c r="B9" s="85"/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7" t="s">
        <v>125</v>
      </c>
    </row>
    <row r="10" spans="1:16" s="17" customFormat="1">
      <c r="A10" s="88" t="s">
        <v>134</v>
      </c>
      <c r="B10" s="89" t="s">
        <v>0</v>
      </c>
      <c r="C10" s="90"/>
      <c r="D10" s="91">
        <v>36892</v>
      </c>
      <c r="E10" s="91">
        <v>36923</v>
      </c>
      <c r="F10" s="91">
        <v>36951</v>
      </c>
      <c r="G10" s="91">
        <v>36982</v>
      </c>
      <c r="H10" s="91">
        <v>37012</v>
      </c>
      <c r="I10" s="91">
        <v>37043</v>
      </c>
      <c r="J10" s="91">
        <v>37073</v>
      </c>
      <c r="K10" s="91">
        <v>37104</v>
      </c>
      <c r="L10" s="91">
        <v>37135</v>
      </c>
      <c r="M10" s="91">
        <v>37165</v>
      </c>
      <c r="N10" s="91">
        <v>37196</v>
      </c>
      <c r="O10" s="91">
        <v>37226</v>
      </c>
      <c r="P10" s="92" t="s">
        <v>126</v>
      </c>
    </row>
    <row r="11" spans="1:16">
      <c r="A11" s="54" t="s">
        <v>97</v>
      </c>
      <c r="B11" s="95" t="s">
        <v>1</v>
      </c>
      <c r="C11" s="74"/>
      <c r="D11" s="75">
        <v>75000</v>
      </c>
      <c r="E11" s="75">
        <v>75000</v>
      </c>
      <c r="F11" s="75">
        <v>75000</v>
      </c>
      <c r="G11" s="75">
        <v>75000</v>
      </c>
      <c r="H11" s="75">
        <v>75000</v>
      </c>
      <c r="I11" s="75">
        <v>75000</v>
      </c>
      <c r="J11" s="75">
        <v>75000</v>
      </c>
      <c r="K11" s="75">
        <v>75000</v>
      </c>
      <c r="L11" s="75">
        <v>75000</v>
      </c>
      <c r="M11" s="75">
        <v>75000</v>
      </c>
      <c r="N11" s="75">
        <v>75000</v>
      </c>
      <c r="O11" s="75">
        <v>75000</v>
      </c>
      <c r="P11" s="58">
        <f t="shared" ref="P11:P16" si="0">SUM(D11:O11)</f>
        <v>900000</v>
      </c>
    </row>
    <row r="12" spans="1:16">
      <c r="A12" s="54" t="s">
        <v>97</v>
      </c>
      <c r="B12" s="95" t="s">
        <v>2</v>
      </c>
      <c r="C12" s="7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58">
        <f t="shared" si="0"/>
        <v>0</v>
      </c>
    </row>
    <row r="13" spans="1:16">
      <c r="A13" s="54"/>
      <c r="B13" s="96" t="s">
        <v>3</v>
      </c>
      <c r="C13" s="77"/>
      <c r="D13" s="82">
        <f>SUM(D11:D12)</f>
        <v>75000</v>
      </c>
      <c r="E13" s="82">
        <f t="shared" ref="E13:O13" si="1">SUM(E11:E12)</f>
        <v>75000</v>
      </c>
      <c r="F13" s="82">
        <f t="shared" si="1"/>
        <v>75000</v>
      </c>
      <c r="G13" s="82">
        <f t="shared" si="1"/>
        <v>75000</v>
      </c>
      <c r="H13" s="82">
        <f t="shared" si="1"/>
        <v>75000</v>
      </c>
      <c r="I13" s="82">
        <f t="shared" si="1"/>
        <v>75000</v>
      </c>
      <c r="J13" s="82">
        <f t="shared" si="1"/>
        <v>75000</v>
      </c>
      <c r="K13" s="82">
        <f t="shared" si="1"/>
        <v>75000</v>
      </c>
      <c r="L13" s="82">
        <f t="shared" si="1"/>
        <v>75000</v>
      </c>
      <c r="M13" s="82">
        <f t="shared" si="1"/>
        <v>75000</v>
      </c>
      <c r="N13" s="82">
        <f t="shared" si="1"/>
        <v>75000</v>
      </c>
      <c r="O13" s="82">
        <f t="shared" si="1"/>
        <v>75000</v>
      </c>
      <c r="P13" s="83">
        <f t="shared" si="0"/>
        <v>900000</v>
      </c>
    </row>
    <row r="14" spans="1:16">
      <c r="A14" s="54" t="s">
        <v>98</v>
      </c>
      <c r="B14" s="55" t="s">
        <v>4</v>
      </c>
      <c r="C14" s="56"/>
      <c r="D14" s="57">
        <f>(Headcount!C22)*(4800/12)+Data!D13*(0.0935)</f>
        <v>11012.5</v>
      </c>
      <c r="E14" s="57">
        <f>(Headcount!D22)*(4800/12)+Data!E13*(0.0935)</f>
        <v>11012.5</v>
      </c>
      <c r="F14" s="57">
        <f>(Headcount!E22)*(4800/12)+Data!F13*(0.0935)</f>
        <v>11012.5</v>
      </c>
      <c r="G14" s="57">
        <f>(Headcount!F22)*(4800/12)+Data!G13*(0.0935)</f>
        <v>11012.5</v>
      </c>
      <c r="H14" s="57">
        <f>(Headcount!G22)*(4800/12)+Data!H13*(0.0935)</f>
        <v>11012.5</v>
      </c>
      <c r="I14" s="57">
        <f>(Headcount!H22)*(4800/12)+Data!I13*(0.0935)</f>
        <v>11012.5</v>
      </c>
      <c r="J14" s="57">
        <f>(Headcount!I22)*(4800/12)+Data!J13*(0.0935)</f>
        <v>11012.5</v>
      </c>
      <c r="K14" s="57">
        <f>(Headcount!J22)*(4800/12)+Data!K13*(0.0935)</f>
        <v>11012.5</v>
      </c>
      <c r="L14" s="57">
        <f>(Headcount!K22)*(4800/12)+Data!L13*(0.0935)</f>
        <v>11012.5</v>
      </c>
      <c r="M14" s="57">
        <f>(Headcount!L22)*(4800/12)+Data!M13*(0.0935)</f>
        <v>11012.5</v>
      </c>
      <c r="N14" s="57">
        <f>(Headcount!M22)*(4800/12)+Data!N13*(0.0935)</f>
        <v>11012.5</v>
      </c>
      <c r="O14" s="57">
        <f>(Headcount!N22)*(4800/12)+Data!O13*(0.0935)</f>
        <v>11012.5</v>
      </c>
      <c r="P14" s="58">
        <f t="shared" si="0"/>
        <v>132150</v>
      </c>
    </row>
    <row r="15" spans="1:16">
      <c r="A15" s="54" t="s">
        <v>99</v>
      </c>
      <c r="B15" s="56" t="s">
        <v>5</v>
      </c>
      <c r="C15" s="56"/>
      <c r="D15" s="57">
        <f>IF(Headcount!C22=0,,IF(Data!D13/Headcount!C22&lt;=71000/12,Data!D13*0.09,(Data!D13/Headcount!C22-71000/12)*0.02*Headcount!C22+71000/12*0.09*Headcount!C22))</f>
        <v>5641.666666666667</v>
      </c>
      <c r="E15" s="57">
        <f>IF(Headcount!D22=0,,IF(Data!E13/Headcount!D22&lt;=71000/12,Data!E13*0.09,(Data!E13/Headcount!D22-71000/12)*0.02*Headcount!D22+71000/12*0.09*Headcount!D22))</f>
        <v>5641.666666666667</v>
      </c>
      <c r="F15" s="57">
        <f>IF(Headcount!E22=0,,IF(Data!F13/Headcount!E22&lt;=71000/12,Data!F13*0.09,(Data!F13/Headcount!E22-71000/12)*0.02*Headcount!E22+71000/12*0.09*Headcount!E22))</f>
        <v>5641.666666666667</v>
      </c>
      <c r="G15" s="57">
        <f>IF(Headcount!F22=0,,IF(Data!G13/Headcount!F22&lt;=71000/12,Data!G13*0.09,(Data!G13/Headcount!F22-71000/12)*0.02*Headcount!F22+71000/12*0.09*Headcount!F22))</f>
        <v>5641.666666666667</v>
      </c>
      <c r="H15" s="57">
        <f>IF(Headcount!G22=0,,IF(Data!H13/Headcount!G22&lt;=71000/12,Data!H13*0.09,(Data!H13/Headcount!G22-71000/12)*0.02*Headcount!G22+71000/12*0.09*Headcount!G22))</f>
        <v>5641.666666666667</v>
      </c>
      <c r="I15" s="57">
        <f>IF(Headcount!H22=0,,IF(Data!I13/Headcount!H22&lt;=71000/12,Data!I13*0.09,(Data!I13/Headcount!H22-71000/12)*0.02*Headcount!H22+71000/12*0.09*Headcount!H22))</f>
        <v>5641.666666666667</v>
      </c>
      <c r="J15" s="57">
        <f>IF(Headcount!I22=0,,IF(Data!J13/Headcount!I22&lt;=71000/12,Data!J13*0.09,(Data!J13/Headcount!I22-71000/12)*0.02*Headcount!I22+71000/12*0.09*Headcount!I22))</f>
        <v>5641.666666666667</v>
      </c>
      <c r="K15" s="57">
        <f>IF(Headcount!J22=0,,IF(Data!K13/Headcount!J22&lt;=71000/12,Data!K13*0.09,(Data!K13/Headcount!J22-71000/12)*0.02*Headcount!J22+71000/12*0.09*Headcount!J22))</f>
        <v>5641.666666666667</v>
      </c>
      <c r="L15" s="57">
        <f>IF(Headcount!K22=0,,IF(Data!L13/Headcount!K22&lt;=71000/12,Data!L13*0.09,(Data!L13/Headcount!K22-71000/12)*0.02*Headcount!K22+71000/12*0.09*Headcount!K22))</f>
        <v>5641.666666666667</v>
      </c>
      <c r="M15" s="57">
        <f>IF(Headcount!L22=0,,IF(Data!M13/Headcount!L22&lt;=71000/12,Data!M13*0.09,(Data!M13/Headcount!L22-71000/12)*0.02*Headcount!L22+71000/12*0.09*Headcount!L22))</f>
        <v>5641.666666666667</v>
      </c>
      <c r="N15" s="57">
        <f>IF(Headcount!M22=0,,IF(Data!N13/Headcount!M22&lt;=71000/12,Data!N13*0.09,(Data!N13/Headcount!M22-71000/12)*0.02*Headcount!M22+71000/12*0.09*Headcount!M22))</f>
        <v>5641.666666666667</v>
      </c>
      <c r="O15" s="57">
        <f>IF(Headcount!N22=0,,IF(Data!O13/Headcount!N22&lt;=71000/12,Data!O13*0.09,(Data!O13/Headcount!N22-71000/12)*0.02*Headcount!N22+71000/12*0.09*Headcount!N22))</f>
        <v>5641.666666666667</v>
      </c>
      <c r="P15" s="58">
        <f t="shared" si="0"/>
        <v>67699.999999999985</v>
      </c>
    </row>
    <row r="16" spans="1:16">
      <c r="A16" s="54"/>
      <c r="B16" s="97" t="s">
        <v>6</v>
      </c>
      <c r="C16" s="77"/>
      <c r="D16" s="82">
        <f>SUM(D14:D15)</f>
        <v>16654.166666666668</v>
      </c>
      <c r="E16" s="82">
        <f t="shared" ref="E16:O16" si="2">SUM(E14:E15)</f>
        <v>16654.166666666668</v>
      </c>
      <c r="F16" s="82">
        <f t="shared" si="2"/>
        <v>16654.166666666668</v>
      </c>
      <c r="G16" s="82">
        <f t="shared" si="2"/>
        <v>16654.166666666668</v>
      </c>
      <c r="H16" s="82">
        <f t="shared" si="2"/>
        <v>16654.166666666668</v>
      </c>
      <c r="I16" s="82">
        <f t="shared" si="2"/>
        <v>16654.166666666668</v>
      </c>
      <c r="J16" s="82">
        <f t="shared" si="2"/>
        <v>16654.166666666668</v>
      </c>
      <c r="K16" s="82">
        <f t="shared" si="2"/>
        <v>16654.166666666668</v>
      </c>
      <c r="L16" s="82">
        <f t="shared" si="2"/>
        <v>16654.166666666668</v>
      </c>
      <c r="M16" s="82">
        <f t="shared" si="2"/>
        <v>16654.166666666668</v>
      </c>
      <c r="N16" s="82">
        <f t="shared" si="2"/>
        <v>16654.166666666668</v>
      </c>
      <c r="O16" s="82">
        <f t="shared" si="2"/>
        <v>16654.166666666668</v>
      </c>
      <c r="P16" s="83">
        <f t="shared" si="0"/>
        <v>199849.99999999997</v>
      </c>
    </row>
    <row r="17" spans="1:16">
      <c r="A17" s="54" t="s">
        <v>100</v>
      </c>
      <c r="B17" s="56" t="s">
        <v>7</v>
      </c>
      <c r="C17" s="77"/>
      <c r="D17" s="75">
        <v>400</v>
      </c>
      <c r="E17" s="75">
        <v>400</v>
      </c>
      <c r="F17" s="75">
        <v>400</v>
      </c>
      <c r="G17" s="75">
        <v>400</v>
      </c>
      <c r="H17" s="75">
        <v>400</v>
      </c>
      <c r="I17" s="75">
        <v>400</v>
      </c>
      <c r="J17" s="75">
        <v>400</v>
      </c>
      <c r="K17" s="75">
        <v>400</v>
      </c>
      <c r="L17" s="75">
        <v>400</v>
      </c>
      <c r="M17" s="75">
        <v>400</v>
      </c>
      <c r="N17" s="75">
        <v>400</v>
      </c>
      <c r="O17" s="75">
        <v>400</v>
      </c>
      <c r="P17" s="58">
        <f t="shared" ref="P17:P23" si="3">SUM(D17:O17)</f>
        <v>4800</v>
      </c>
    </row>
    <row r="18" spans="1:16">
      <c r="A18" s="54" t="s">
        <v>101</v>
      </c>
      <c r="B18" s="56" t="s">
        <v>8</v>
      </c>
      <c r="C18" s="77"/>
      <c r="D18" s="75">
        <v>100</v>
      </c>
      <c r="E18" s="75">
        <v>100</v>
      </c>
      <c r="F18" s="75">
        <v>100</v>
      </c>
      <c r="G18" s="75">
        <v>100</v>
      </c>
      <c r="H18" s="75">
        <v>100</v>
      </c>
      <c r="I18" s="75">
        <v>100</v>
      </c>
      <c r="J18" s="75">
        <v>100</v>
      </c>
      <c r="K18" s="75">
        <v>100</v>
      </c>
      <c r="L18" s="75">
        <v>100</v>
      </c>
      <c r="M18" s="75">
        <v>100</v>
      </c>
      <c r="N18" s="75">
        <v>100</v>
      </c>
      <c r="O18" s="75">
        <v>100</v>
      </c>
      <c r="P18" s="58">
        <f t="shared" si="3"/>
        <v>1200</v>
      </c>
    </row>
    <row r="19" spans="1:16">
      <c r="A19" s="54" t="s">
        <v>100</v>
      </c>
      <c r="B19" s="56" t="s">
        <v>9</v>
      </c>
      <c r="C19" s="77"/>
      <c r="D19" s="75">
        <v>200</v>
      </c>
      <c r="E19" s="75">
        <v>200</v>
      </c>
      <c r="F19" s="75">
        <v>200</v>
      </c>
      <c r="G19" s="75">
        <v>200</v>
      </c>
      <c r="H19" s="75">
        <v>200</v>
      </c>
      <c r="I19" s="75">
        <v>200</v>
      </c>
      <c r="J19" s="75">
        <v>200</v>
      </c>
      <c r="K19" s="75">
        <v>200</v>
      </c>
      <c r="L19" s="75">
        <v>200</v>
      </c>
      <c r="M19" s="75">
        <v>200</v>
      </c>
      <c r="N19" s="75">
        <v>200</v>
      </c>
      <c r="O19" s="75">
        <v>200</v>
      </c>
      <c r="P19" s="58">
        <f t="shared" si="3"/>
        <v>2400</v>
      </c>
    </row>
    <row r="20" spans="1:16">
      <c r="A20" s="54" t="s">
        <v>102</v>
      </c>
      <c r="B20" s="56" t="s">
        <v>10</v>
      </c>
      <c r="C20" s="77"/>
      <c r="D20" s="75">
        <v>600</v>
      </c>
      <c r="E20" s="75">
        <v>600</v>
      </c>
      <c r="F20" s="75">
        <v>600</v>
      </c>
      <c r="G20" s="75">
        <v>600</v>
      </c>
      <c r="H20" s="75">
        <v>600</v>
      </c>
      <c r="I20" s="75">
        <v>600</v>
      </c>
      <c r="J20" s="75">
        <v>600</v>
      </c>
      <c r="K20" s="75">
        <v>600</v>
      </c>
      <c r="L20" s="75">
        <v>600</v>
      </c>
      <c r="M20" s="75">
        <v>600</v>
      </c>
      <c r="N20" s="75">
        <v>600</v>
      </c>
      <c r="O20" s="75">
        <v>600</v>
      </c>
      <c r="P20" s="58">
        <f t="shared" si="3"/>
        <v>7200</v>
      </c>
    </row>
    <row r="21" spans="1:16">
      <c r="A21" s="54" t="s">
        <v>103</v>
      </c>
      <c r="B21" s="56" t="s">
        <v>11</v>
      </c>
      <c r="C21" s="77"/>
      <c r="D21" s="75">
        <v>500</v>
      </c>
      <c r="E21" s="75">
        <v>500</v>
      </c>
      <c r="F21" s="75">
        <v>500</v>
      </c>
      <c r="G21" s="75">
        <v>500</v>
      </c>
      <c r="H21" s="75">
        <v>500</v>
      </c>
      <c r="I21" s="75">
        <v>500</v>
      </c>
      <c r="J21" s="75">
        <v>500</v>
      </c>
      <c r="K21" s="75">
        <v>500</v>
      </c>
      <c r="L21" s="75">
        <v>500</v>
      </c>
      <c r="M21" s="75">
        <v>500</v>
      </c>
      <c r="N21" s="75">
        <v>500</v>
      </c>
      <c r="O21" s="75">
        <v>500</v>
      </c>
      <c r="P21" s="58">
        <f t="shared" si="3"/>
        <v>6000</v>
      </c>
    </row>
    <row r="22" spans="1:16">
      <c r="A22" s="98" t="s">
        <v>104</v>
      </c>
      <c r="B22" s="56" t="s">
        <v>12</v>
      </c>
      <c r="C22" s="77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58">
        <f t="shared" si="3"/>
        <v>0</v>
      </c>
    </row>
    <row r="23" spans="1:16">
      <c r="A23" s="54" t="s">
        <v>105</v>
      </c>
      <c r="B23" s="56" t="s">
        <v>13</v>
      </c>
      <c r="C23" s="77"/>
      <c r="D23" s="75">
        <v>200</v>
      </c>
      <c r="E23" s="75">
        <v>200</v>
      </c>
      <c r="F23" s="75">
        <v>200</v>
      </c>
      <c r="G23" s="75">
        <v>200</v>
      </c>
      <c r="H23" s="75">
        <v>200</v>
      </c>
      <c r="I23" s="75">
        <v>200</v>
      </c>
      <c r="J23" s="75">
        <v>200</v>
      </c>
      <c r="K23" s="75">
        <v>200</v>
      </c>
      <c r="L23" s="75">
        <v>200</v>
      </c>
      <c r="M23" s="75">
        <v>200</v>
      </c>
      <c r="N23" s="75">
        <v>200</v>
      </c>
      <c r="O23" s="75">
        <v>200</v>
      </c>
      <c r="P23" s="58">
        <f t="shared" si="3"/>
        <v>2400</v>
      </c>
    </row>
    <row r="24" spans="1:16">
      <c r="A24" s="54"/>
      <c r="B24" s="97" t="s">
        <v>14</v>
      </c>
      <c r="C24" s="56"/>
      <c r="D24" s="82">
        <f>SUM(D17:D23)</f>
        <v>2000</v>
      </c>
      <c r="E24" s="82">
        <f t="shared" ref="E24:O24" si="4">SUM(E17:E23)</f>
        <v>2000</v>
      </c>
      <c r="F24" s="82">
        <f t="shared" si="4"/>
        <v>2000</v>
      </c>
      <c r="G24" s="82">
        <f t="shared" si="4"/>
        <v>2000</v>
      </c>
      <c r="H24" s="82">
        <f t="shared" si="4"/>
        <v>2000</v>
      </c>
      <c r="I24" s="82">
        <f t="shared" si="4"/>
        <v>2000</v>
      </c>
      <c r="J24" s="82">
        <f t="shared" si="4"/>
        <v>2000</v>
      </c>
      <c r="K24" s="82">
        <f t="shared" si="4"/>
        <v>2000</v>
      </c>
      <c r="L24" s="82">
        <f t="shared" si="4"/>
        <v>2000</v>
      </c>
      <c r="M24" s="82">
        <f t="shared" si="4"/>
        <v>2000</v>
      </c>
      <c r="N24" s="82">
        <f t="shared" si="4"/>
        <v>2000</v>
      </c>
      <c r="O24" s="82">
        <f t="shared" si="4"/>
        <v>2000</v>
      </c>
      <c r="P24" s="83">
        <f t="shared" ref="P24:P34" si="5">SUM(D24:O24)</f>
        <v>24000</v>
      </c>
    </row>
    <row r="25" spans="1:16">
      <c r="A25" s="54" t="s">
        <v>103</v>
      </c>
      <c r="B25" s="56" t="s">
        <v>15</v>
      </c>
      <c r="C25" s="77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58">
        <f t="shared" si="5"/>
        <v>0</v>
      </c>
    </row>
    <row r="26" spans="1:16">
      <c r="A26" s="54" t="s">
        <v>106</v>
      </c>
      <c r="B26" s="56" t="s">
        <v>16</v>
      </c>
      <c r="C26" s="77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58">
        <f t="shared" si="5"/>
        <v>0</v>
      </c>
    </row>
    <row r="27" spans="1:16">
      <c r="A27" s="54" t="s">
        <v>106</v>
      </c>
      <c r="B27" s="56" t="s">
        <v>17</v>
      </c>
      <c r="C27" s="77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58">
        <f t="shared" si="5"/>
        <v>0</v>
      </c>
    </row>
    <row r="28" spans="1:16">
      <c r="A28" s="54" t="s">
        <v>106</v>
      </c>
      <c r="B28" s="56" t="s">
        <v>18</v>
      </c>
      <c r="C28" s="77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58">
        <f t="shared" si="5"/>
        <v>0</v>
      </c>
    </row>
    <row r="29" spans="1:16">
      <c r="A29" s="54" t="s">
        <v>103</v>
      </c>
      <c r="B29" s="56" t="s">
        <v>19</v>
      </c>
      <c r="C29" s="77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58">
        <f t="shared" si="5"/>
        <v>0</v>
      </c>
    </row>
    <row r="30" spans="1:16">
      <c r="A30" s="54" t="s">
        <v>106</v>
      </c>
      <c r="B30" s="56" t="s">
        <v>20</v>
      </c>
      <c r="C30" s="77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58">
        <f t="shared" si="5"/>
        <v>0</v>
      </c>
    </row>
    <row r="31" spans="1:16">
      <c r="A31" s="54"/>
      <c r="B31" s="97" t="s">
        <v>21</v>
      </c>
      <c r="C31" s="77"/>
      <c r="D31" s="82">
        <f>SUM(D25:D30)</f>
        <v>0</v>
      </c>
      <c r="E31" s="82">
        <f t="shared" ref="E31:O31" si="6">SUM(E25:E30)</f>
        <v>0</v>
      </c>
      <c r="F31" s="82">
        <f t="shared" si="6"/>
        <v>0</v>
      </c>
      <c r="G31" s="82">
        <f t="shared" si="6"/>
        <v>0</v>
      </c>
      <c r="H31" s="82">
        <f t="shared" si="6"/>
        <v>0</v>
      </c>
      <c r="I31" s="82">
        <f t="shared" si="6"/>
        <v>0</v>
      </c>
      <c r="J31" s="82">
        <f t="shared" si="6"/>
        <v>0</v>
      </c>
      <c r="K31" s="82">
        <f t="shared" si="6"/>
        <v>0</v>
      </c>
      <c r="L31" s="82">
        <f t="shared" si="6"/>
        <v>0</v>
      </c>
      <c r="M31" s="82">
        <f t="shared" si="6"/>
        <v>0</v>
      </c>
      <c r="N31" s="82">
        <f t="shared" si="6"/>
        <v>0</v>
      </c>
      <c r="O31" s="82">
        <f t="shared" si="6"/>
        <v>0</v>
      </c>
      <c r="P31" s="83">
        <f t="shared" si="5"/>
        <v>0</v>
      </c>
    </row>
    <row r="32" spans="1:16">
      <c r="A32" s="54" t="s">
        <v>107</v>
      </c>
      <c r="B32" s="56" t="s">
        <v>22</v>
      </c>
      <c r="C32" s="77"/>
      <c r="D32" s="75">
        <v>1000</v>
      </c>
      <c r="E32" s="75">
        <v>1000</v>
      </c>
      <c r="F32" s="75">
        <v>1000</v>
      </c>
      <c r="G32" s="75">
        <v>1000</v>
      </c>
      <c r="H32" s="75">
        <v>1000</v>
      </c>
      <c r="I32" s="75">
        <v>1000</v>
      </c>
      <c r="J32" s="75">
        <v>1000</v>
      </c>
      <c r="K32" s="75">
        <v>1000</v>
      </c>
      <c r="L32" s="75">
        <v>1000</v>
      </c>
      <c r="M32" s="75">
        <v>1000</v>
      </c>
      <c r="N32" s="75">
        <v>1000</v>
      </c>
      <c r="O32" s="75">
        <v>1000</v>
      </c>
      <c r="P32" s="58">
        <f t="shared" si="5"/>
        <v>12000</v>
      </c>
    </row>
    <row r="33" spans="1:16">
      <c r="A33" s="54" t="s">
        <v>108</v>
      </c>
      <c r="B33" s="56" t="s">
        <v>23</v>
      </c>
      <c r="C33" s="77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58">
        <f t="shared" si="5"/>
        <v>0</v>
      </c>
    </row>
    <row r="34" spans="1:16">
      <c r="A34" s="54" t="s">
        <v>107</v>
      </c>
      <c r="B34" s="56" t="s">
        <v>24</v>
      </c>
      <c r="C34" s="77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58">
        <f t="shared" si="5"/>
        <v>0</v>
      </c>
    </row>
    <row r="35" spans="1:16">
      <c r="A35" s="54"/>
      <c r="B35" s="97" t="s">
        <v>25</v>
      </c>
      <c r="C35" s="56"/>
      <c r="D35" s="82">
        <f>SUM(D32:D34)</f>
        <v>1000</v>
      </c>
      <c r="E35" s="82">
        <f t="shared" ref="E35:O35" si="7">SUM(E32:E34)</f>
        <v>1000</v>
      </c>
      <c r="F35" s="82">
        <f t="shared" si="7"/>
        <v>1000</v>
      </c>
      <c r="G35" s="82">
        <f t="shared" si="7"/>
        <v>1000</v>
      </c>
      <c r="H35" s="82">
        <f t="shared" si="7"/>
        <v>1000</v>
      </c>
      <c r="I35" s="82">
        <f t="shared" si="7"/>
        <v>1000</v>
      </c>
      <c r="J35" s="82">
        <f t="shared" si="7"/>
        <v>1000</v>
      </c>
      <c r="K35" s="82">
        <f t="shared" si="7"/>
        <v>1000</v>
      </c>
      <c r="L35" s="82">
        <f t="shared" si="7"/>
        <v>1000</v>
      </c>
      <c r="M35" s="82">
        <f t="shared" si="7"/>
        <v>1000</v>
      </c>
      <c r="N35" s="82">
        <f t="shared" si="7"/>
        <v>1000</v>
      </c>
      <c r="O35" s="82">
        <f t="shared" si="7"/>
        <v>1000</v>
      </c>
      <c r="P35" s="83">
        <f t="shared" ref="P35:P42" si="8">SUM(D35:O35)</f>
        <v>12000</v>
      </c>
    </row>
    <row r="36" spans="1:16">
      <c r="A36" s="54" t="s">
        <v>109</v>
      </c>
      <c r="B36" s="56" t="s">
        <v>26</v>
      </c>
      <c r="C36" s="77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58">
        <f t="shared" si="8"/>
        <v>0</v>
      </c>
    </row>
    <row r="37" spans="1:16">
      <c r="A37" s="54" t="s">
        <v>110</v>
      </c>
      <c r="B37" s="56" t="s">
        <v>27</v>
      </c>
      <c r="C37" s="77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58">
        <f t="shared" si="8"/>
        <v>0</v>
      </c>
    </row>
    <row r="38" spans="1:16">
      <c r="A38" s="54" t="s">
        <v>111</v>
      </c>
      <c r="B38" s="56" t="s">
        <v>28</v>
      </c>
      <c r="C38" s="77"/>
      <c r="D38" s="75">
        <v>200</v>
      </c>
      <c r="E38" s="75">
        <v>200</v>
      </c>
      <c r="F38" s="75">
        <v>200</v>
      </c>
      <c r="G38" s="75">
        <v>200</v>
      </c>
      <c r="H38" s="75">
        <v>200</v>
      </c>
      <c r="I38" s="75">
        <v>200</v>
      </c>
      <c r="J38" s="75">
        <v>200</v>
      </c>
      <c r="K38" s="75">
        <v>200</v>
      </c>
      <c r="L38" s="75">
        <v>200</v>
      </c>
      <c r="M38" s="75">
        <v>200</v>
      </c>
      <c r="N38" s="75">
        <v>200</v>
      </c>
      <c r="O38" s="75">
        <v>200</v>
      </c>
      <c r="P38" s="58">
        <f t="shared" si="8"/>
        <v>2400</v>
      </c>
    </row>
    <row r="39" spans="1:16">
      <c r="A39" s="54" t="s">
        <v>112</v>
      </c>
      <c r="B39" s="56" t="s">
        <v>29</v>
      </c>
      <c r="C39" s="77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58">
        <f t="shared" si="8"/>
        <v>0</v>
      </c>
    </row>
    <row r="40" spans="1:16">
      <c r="A40" s="54" t="s">
        <v>110</v>
      </c>
      <c r="B40" s="56" t="s">
        <v>30</v>
      </c>
      <c r="C40" s="77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58">
        <f t="shared" si="8"/>
        <v>0</v>
      </c>
    </row>
    <row r="41" spans="1:16">
      <c r="A41" s="54" t="s">
        <v>110</v>
      </c>
      <c r="B41" s="56" t="s">
        <v>31</v>
      </c>
      <c r="C41" s="77"/>
      <c r="D41" s="75">
        <v>50</v>
      </c>
      <c r="E41" s="75">
        <v>50</v>
      </c>
      <c r="F41" s="75">
        <v>50</v>
      </c>
      <c r="G41" s="75">
        <v>50</v>
      </c>
      <c r="H41" s="75">
        <v>50</v>
      </c>
      <c r="I41" s="75">
        <v>50</v>
      </c>
      <c r="J41" s="75">
        <v>50</v>
      </c>
      <c r="K41" s="75">
        <v>50</v>
      </c>
      <c r="L41" s="75">
        <v>50</v>
      </c>
      <c r="M41" s="75">
        <v>50</v>
      </c>
      <c r="N41" s="75">
        <v>50</v>
      </c>
      <c r="O41" s="75">
        <v>50</v>
      </c>
      <c r="P41" s="58">
        <f t="shared" si="8"/>
        <v>600</v>
      </c>
    </row>
    <row r="42" spans="1:16">
      <c r="A42" s="54" t="s">
        <v>111</v>
      </c>
      <c r="B42" s="56" t="s">
        <v>32</v>
      </c>
      <c r="C42" s="77"/>
      <c r="D42" s="75">
        <v>400</v>
      </c>
      <c r="E42" s="75">
        <v>400</v>
      </c>
      <c r="F42" s="75">
        <v>400</v>
      </c>
      <c r="G42" s="75">
        <v>400</v>
      </c>
      <c r="H42" s="75">
        <v>400</v>
      </c>
      <c r="I42" s="75">
        <v>400</v>
      </c>
      <c r="J42" s="75">
        <v>400</v>
      </c>
      <c r="K42" s="75">
        <v>400</v>
      </c>
      <c r="L42" s="75">
        <v>400</v>
      </c>
      <c r="M42" s="75">
        <v>400</v>
      </c>
      <c r="N42" s="75">
        <v>400</v>
      </c>
      <c r="O42" s="75">
        <v>400</v>
      </c>
      <c r="P42" s="58">
        <f t="shared" si="8"/>
        <v>4800</v>
      </c>
    </row>
    <row r="43" spans="1:16">
      <c r="A43" s="54"/>
      <c r="B43" s="97" t="s">
        <v>33</v>
      </c>
      <c r="C43" s="77"/>
      <c r="D43" s="82">
        <f>SUM(D36:D42)</f>
        <v>650</v>
      </c>
      <c r="E43" s="82">
        <f t="shared" ref="E43:O43" si="9">SUM(E36:E42)</f>
        <v>650</v>
      </c>
      <c r="F43" s="82">
        <f t="shared" si="9"/>
        <v>650</v>
      </c>
      <c r="G43" s="82">
        <f t="shared" si="9"/>
        <v>650</v>
      </c>
      <c r="H43" s="82">
        <f t="shared" si="9"/>
        <v>650</v>
      </c>
      <c r="I43" s="82">
        <f t="shared" si="9"/>
        <v>650</v>
      </c>
      <c r="J43" s="82">
        <f t="shared" si="9"/>
        <v>650</v>
      </c>
      <c r="K43" s="82">
        <f t="shared" si="9"/>
        <v>650</v>
      </c>
      <c r="L43" s="82">
        <f t="shared" si="9"/>
        <v>650</v>
      </c>
      <c r="M43" s="82">
        <f t="shared" si="9"/>
        <v>650</v>
      </c>
      <c r="N43" s="82">
        <f t="shared" si="9"/>
        <v>650</v>
      </c>
      <c r="O43" s="82">
        <f t="shared" si="9"/>
        <v>650</v>
      </c>
      <c r="P43" s="83">
        <f t="shared" ref="P43:P58" si="10">SUM(D43:O43)</f>
        <v>7800</v>
      </c>
    </row>
    <row r="44" spans="1:16">
      <c r="A44" s="54" t="s">
        <v>113</v>
      </c>
      <c r="B44" s="56" t="s">
        <v>34</v>
      </c>
      <c r="C44" s="77"/>
      <c r="D44" s="75"/>
      <c r="E44" s="75"/>
      <c r="F44" s="75">
        <v>500</v>
      </c>
      <c r="G44" s="75"/>
      <c r="H44" s="75"/>
      <c r="I44" s="75"/>
      <c r="J44" s="75"/>
      <c r="K44" s="75"/>
      <c r="L44" s="75">
        <v>500</v>
      </c>
      <c r="M44" s="75"/>
      <c r="N44" s="75"/>
      <c r="O44" s="75"/>
      <c r="P44" s="58">
        <f t="shared" si="10"/>
        <v>1000</v>
      </c>
    </row>
    <row r="45" spans="1:16">
      <c r="A45" s="54" t="s">
        <v>114</v>
      </c>
      <c r="B45" s="56" t="s">
        <v>35</v>
      </c>
      <c r="C45" s="77"/>
      <c r="D45" s="75">
        <v>150</v>
      </c>
      <c r="E45" s="75">
        <v>1000</v>
      </c>
      <c r="F45" s="75">
        <v>150</v>
      </c>
      <c r="G45" s="75">
        <v>5000</v>
      </c>
      <c r="H45" s="75">
        <v>150</v>
      </c>
      <c r="I45" s="75">
        <v>1000</v>
      </c>
      <c r="J45" s="75">
        <v>150</v>
      </c>
      <c r="K45" s="75">
        <v>150</v>
      </c>
      <c r="L45" s="75">
        <v>5000</v>
      </c>
      <c r="M45" s="75">
        <v>150</v>
      </c>
      <c r="N45" s="75">
        <v>150</v>
      </c>
      <c r="O45" s="75">
        <v>150</v>
      </c>
      <c r="P45" s="58">
        <f t="shared" si="10"/>
        <v>13200</v>
      </c>
    </row>
    <row r="46" spans="1:16">
      <c r="A46" s="54" t="s">
        <v>114</v>
      </c>
      <c r="B46" s="56" t="s">
        <v>36</v>
      </c>
      <c r="C46" s="77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58">
        <f t="shared" si="10"/>
        <v>0</v>
      </c>
    </row>
    <row r="47" spans="1:16">
      <c r="A47" s="54" t="s">
        <v>113</v>
      </c>
      <c r="B47" s="56" t="s">
        <v>37</v>
      </c>
      <c r="C47" s="77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58">
        <f t="shared" si="10"/>
        <v>0</v>
      </c>
    </row>
    <row r="48" spans="1:16">
      <c r="A48" s="54"/>
      <c r="B48" s="97" t="s">
        <v>38</v>
      </c>
      <c r="C48" s="56"/>
      <c r="D48" s="82">
        <f>SUM(D44:D47)</f>
        <v>150</v>
      </c>
      <c r="E48" s="82">
        <f t="shared" ref="E48:O48" si="11">SUM(E44:E47)</f>
        <v>1000</v>
      </c>
      <c r="F48" s="82">
        <f t="shared" si="11"/>
        <v>650</v>
      </c>
      <c r="G48" s="82">
        <f t="shared" si="11"/>
        <v>5000</v>
      </c>
      <c r="H48" s="82">
        <f t="shared" si="11"/>
        <v>150</v>
      </c>
      <c r="I48" s="82">
        <f t="shared" si="11"/>
        <v>1000</v>
      </c>
      <c r="J48" s="82">
        <f t="shared" si="11"/>
        <v>150</v>
      </c>
      <c r="K48" s="82">
        <f t="shared" si="11"/>
        <v>150</v>
      </c>
      <c r="L48" s="82">
        <f t="shared" si="11"/>
        <v>5500</v>
      </c>
      <c r="M48" s="82">
        <f t="shared" si="11"/>
        <v>150</v>
      </c>
      <c r="N48" s="82">
        <f t="shared" si="11"/>
        <v>150</v>
      </c>
      <c r="O48" s="82">
        <f t="shared" si="11"/>
        <v>150</v>
      </c>
      <c r="P48" s="83">
        <f t="shared" si="10"/>
        <v>14200</v>
      </c>
    </row>
    <row r="49" spans="1:16">
      <c r="A49" s="54" t="s">
        <v>115</v>
      </c>
      <c r="B49" s="97" t="s">
        <v>39</v>
      </c>
      <c r="C49" s="77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58">
        <f t="shared" si="10"/>
        <v>0</v>
      </c>
    </row>
    <row r="50" spans="1:16">
      <c r="A50" s="54" t="s">
        <v>116</v>
      </c>
      <c r="B50" s="56" t="s">
        <v>40</v>
      </c>
      <c r="C50" s="77"/>
      <c r="D50" s="75">
        <v>4500</v>
      </c>
      <c r="E50" s="75">
        <v>4500</v>
      </c>
      <c r="F50" s="75">
        <v>4500</v>
      </c>
      <c r="G50" s="75">
        <v>4500</v>
      </c>
      <c r="H50" s="75">
        <v>4500</v>
      </c>
      <c r="I50" s="75">
        <v>4500</v>
      </c>
      <c r="J50" s="75">
        <v>4500</v>
      </c>
      <c r="K50" s="75">
        <v>4500</v>
      </c>
      <c r="L50" s="75">
        <v>4500</v>
      </c>
      <c r="M50" s="75">
        <v>4500</v>
      </c>
      <c r="N50" s="75">
        <v>4500</v>
      </c>
      <c r="O50" s="75">
        <v>4500</v>
      </c>
      <c r="P50" s="58">
        <f t="shared" si="10"/>
        <v>54000</v>
      </c>
    </row>
    <row r="51" spans="1:16">
      <c r="A51" s="54" t="s">
        <v>117</v>
      </c>
      <c r="B51" s="56" t="s">
        <v>41</v>
      </c>
      <c r="C51" s="77"/>
      <c r="D51" s="75">
        <v>100</v>
      </c>
      <c r="E51" s="75">
        <v>100</v>
      </c>
      <c r="F51" s="75">
        <v>100</v>
      </c>
      <c r="G51" s="75">
        <v>100</v>
      </c>
      <c r="H51" s="75">
        <v>100</v>
      </c>
      <c r="I51" s="75">
        <v>100</v>
      </c>
      <c r="J51" s="75">
        <v>100</v>
      </c>
      <c r="K51" s="75">
        <v>100</v>
      </c>
      <c r="L51" s="75">
        <v>100</v>
      </c>
      <c r="M51" s="75">
        <v>100</v>
      </c>
      <c r="N51" s="75">
        <v>100</v>
      </c>
      <c r="O51" s="75">
        <v>100</v>
      </c>
      <c r="P51" s="58">
        <f t="shared" si="10"/>
        <v>1200</v>
      </c>
    </row>
    <row r="52" spans="1:16">
      <c r="A52" s="54"/>
      <c r="B52" s="97" t="s">
        <v>42</v>
      </c>
      <c r="C52" s="77"/>
      <c r="D52" s="82">
        <f>SUM(D50:D51)</f>
        <v>4600</v>
      </c>
      <c r="E52" s="82">
        <f t="shared" ref="E52:O52" si="12">SUM(E50:E51)</f>
        <v>4600</v>
      </c>
      <c r="F52" s="82">
        <f t="shared" si="12"/>
        <v>4600</v>
      </c>
      <c r="G52" s="82">
        <f t="shared" si="12"/>
        <v>4600</v>
      </c>
      <c r="H52" s="82">
        <f t="shared" si="12"/>
        <v>4600</v>
      </c>
      <c r="I52" s="82">
        <f t="shared" si="12"/>
        <v>4600</v>
      </c>
      <c r="J52" s="82">
        <f t="shared" si="12"/>
        <v>4600</v>
      </c>
      <c r="K52" s="82">
        <f t="shared" si="12"/>
        <v>4600</v>
      </c>
      <c r="L52" s="82">
        <f t="shared" si="12"/>
        <v>4600</v>
      </c>
      <c r="M52" s="82">
        <f t="shared" si="12"/>
        <v>4600</v>
      </c>
      <c r="N52" s="82">
        <f t="shared" si="12"/>
        <v>4600</v>
      </c>
      <c r="O52" s="82">
        <f t="shared" si="12"/>
        <v>4600</v>
      </c>
      <c r="P52" s="83">
        <f t="shared" si="10"/>
        <v>55200</v>
      </c>
    </row>
    <row r="53" spans="1:16">
      <c r="A53" s="54" t="s">
        <v>118</v>
      </c>
      <c r="B53" s="56" t="s">
        <v>43</v>
      </c>
      <c r="C53" s="74"/>
      <c r="D53" s="75">
        <v>10000</v>
      </c>
      <c r="E53" s="75">
        <v>10000</v>
      </c>
      <c r="F53" s="75">
        <v>10000</v>
      </c>
      <c r="G53" s="75">
        <v>10000</v>
      </c>
      <c r="H53" s="75">
        <v>10000</v>
      </c>
      <c r="I53" s="75">
        <v>10000</v>
      </c>
      <c r="J53" s="75">
        <v>10000</v>
      </c>
      <c r="K53" s="75">
        <v>10000</v>
      </c>
      <c r="L53" s="75">
        <v>10000</v>
      </c>
      <c r="M53" s="75">
        <v>10000</v>
      </c>
      <c r="N53" s="75">
        <v>10000</v>
      </c>
      <c r="O53" s="75">
        <v>10000</v>
      </c>
      <c r="P53" s="58">
        <f t="shared" si="10"/>
        <v>120000</v>
      </c>
    </row>
    <row r="54" spans="1:16">
      <c r="A54" s="54" t="s">
        <v>119</v>
      </c>
      <c r="B54" s="56" t="s">
        <v>44</v>
      </c>
      <c r="C54" s="74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58">
        <f t="shared" si="10"/>
        <v>0</v>
      </c>
    </row>
    <row r="55" spans="1:16">
      <c r="A55" s="54" t="s">
        <v>120</v>
      </c>
      <c r="B55" s="56" t="s">
        <v>50</v>
      </c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58">
        <f t="shared" si="10"/>
        <v>0</v>
      </c>
    </row>
    <row r="56" spans="1:16">
      <c r="A56" s="54" t="s">
        <v>121</v>
      </c>
      <c r="B56" s="56" t="s">
        <v>51</v>
      </c>
      <c r="C56" s="7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58">
        <f t="shared" si="10"/>
        <v>0</v>
      </c>
    </row>
    <row r="57" spans="1:16">
      <c r="A57" s="54" t="s">
        <v>106</v>
      </c>
      <c r="B57" s="56" t="s">
        <v>95</v>
      </c>
      <c r="C57" s="74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58">
        <f>SUM(D57:O57)</f>
        <v>0</v>
      </c>
    </row>
    <row r="58" spans="1:16">
      <c r="A58" s="54" t="s">
        <v>106</v>
      </c>
      <c r="B58" s="56" t="s">
        <v>45</v>
      </c>
      <c r="C58" s="74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58">
        <f t="shared" si="10"/>
        <v>0</v>
      </c>
    </row>
    <row r="59" spans="1:16">
      <c r="A59" s="54"/>
      <c r="B59" s="97" t="s">
        <v>46</v>
      </c>
      <c r="C59" s="95"/>
      <c r="D59" s="82">
        <f t="shared" ref="D59:O59" si="13">D13+D16+D24+D31+D35+D43+D48+D49+D52+SUM(D53:D58)</f>
        <v>110054.16666666667</v>
      </c>
      <c r="E59" s="82">
        <f t="shared" si="13"/>
        <v>110904.16666666667</v>
      </c>
      <c r="F59" s="82">
        <f t="shared" si="13"/>
        <v>110554.16666666667</v>
      </c>
      <c r="G59" s="82">
        <f t="shared" si="13"/>
        <v>114904.16666666667</v>
      </c>
      <c r="H59" s="82">
        <f t="shared" si="13"/>
        <v>110054.16666666667</v>
      </c>
      <c r="I59" s="82">
        <f t="shared" si="13"/>
        <v>110904.16666666667</v>
      </c>
      <c r="J59" s="82">
        <f t="shared" si="13"/>
        <v>110054.16666666667</v>
      </c>
      <c r="K59" s="82">
        <f t="shared" si="13"/>
        <v>110054.16666666667</v>
      </c>
      <c r="L59" s="82">
        <f t="shared" si="13"/>
        <v>115404.16666666667</v>
      </c>
      <c r="M59" s="82">
        <f t="shared" si="13"/>
        <v>110054.16666666667</v>
      </c>
      <c r="N59" s="82">
        <f t="shared" si="13"/>
        <v>110054.16666666667</v>
      </c>
      <c r="O59" s="82">
        <f t="shared" si="13"/>
        <v>110054.16666666667</v>
      </c>
      <c r="P59" s="83">
        <f>SUM(D59:O59)</f>
        <v>1333050</v>
      </c>
    </row>
    <row r="60" spans="1:16">
      <c r="A60" s="54" t="s">
        <v>122</v>
      </c>
      <c r="B60" s="56" t="s">
        <v>47</v>
      </c>
      <c r="C60" s="7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58">
        <f>SUM(D60:O60)</f>
        <v>0</v>
      </c>
    </row>
    <row r="61" spans="1:16">
      <c r="A61" s="54" t="s">
        <v>123</v>
      </c>
      <c r="B61" s="56" t="s">
        <v>48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58">
        <f>SUM(D61:O61)</f>
        <v>0</v>
      </c>
    </row>
    <row r="62" spans="1:16">
      <c r="A62" s="99"/>
      <c r="B62" s="97" t="s">
        <v>139</v>
      </c>
      <c r="C62" s="74"/>
      <c r="D62" s="82">
        <f>SUM(D60:D61)</f>
        <v>0</v>
      </c>
      <c r="E62" s="82">
        <f t="shared" ref="E62:O62" si="14">SUM(E60:E61)</f>
        <v>0</v>
      </c>
      <c r="F62" s="82">
        <f t="shared" si="14"/>
        <v>0</v>
      </c>
      <c r="G62" s="82">
        <f t="shared" si="14"/>
        <v>0</v>
      </c>
      <c r="H62" s="82">
        <f t="shared" si="14"/>
        <v>0</v>
      </c>
      <c r="I62" s="82">
        <f t="shared" si="14"/>
        <v>0</v>
      </c>
      <c r="J62" s="82">
        <f t="shared" si="14"/>
        <v>0</v>
      </c>
      <c r="K62" s="82">
        <f t="shared" si="14"/>
        <v>0</v>
      </c>
      <c r="L62" s="82">
        <f t="shared" si="14"/>
        <v>0</v>
      </c>
      <c r="M62" s="82">
        <f t="shared" si="14"/>
        <v>0</v>
      </c>
      <c r="N62" s="82">
        <f t="shared" si="14"/>
        <v>0</v>
      </c>
      <c r="O62" s="82">
        <f t="shared" si="14"/>
        <v>0</v>
      </c>
      <c r="P62" s="83">
        <f>SUM(D62:O62)</f>
        <v>0</v>
      </c>
    </row>
    <row r="63" spans="1:16">
      <c r="A63" s="100" t="s">
        <v>124</v>
      </c>
      <c r="B63" s="101" t="s">
        <v>96</v>
      </c>
      <c r="C63" s="78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58">
        <f>SUM(D63:O63)</f>
        <v>0</v>
      </c>
    </row>
    <row r="64" spans="1:16">
      <c r="A64" s="102"/>
      <c r="B64" s="103" t="s">
        <v>49</v>
      </c>
      <c r="C64" s="79"/>
      <c r="D64" s="104">
        <f>D62+D59+D63</f>
        <v>110054.16666666667</v>
      </c>
      <c r="E64" s="104">
        <f t="shared" ref="E64:P64" si="15">E62+E59+E63</f>
        <v>110904.16666666667</v>
      </c>
      <c r="F64" s="104">
        <f t="shared" si="15"/>
        <v>110554.16666666667</v>
      </c>
      <c r="G64" s="104">
        <f t="shared" si="15"/>
        <v>114904.16666666667</v>
      </c>
      <c r="H64" s="104">
        <f t="shared" si="15"/>
        <v>110054.16666666667</v>
      </c>
      <c r="I64" s="104">
        <f t="shared" si="15"/>
        <v>110904.16666666667</v>
      </c>
      <c r="J64" s="104">
        <f t="shared" si="15"/>
        <v>110054.16666666667</v>
      </c>
      <c r="K64" s="104">
        <f t="shared" si="15"/>
        <v>110054.16666666667</v>
      </c>
      <c r="L64" s="104">
        <f t="shared" si="15"/>
        <v>115404.16666666667</v>
      </c>
      <c r="M64" s="104">
        <f t="shared" si="15"/>
        <v>110054.16666666667</v>
      </c>
      <c r="N64" s="104">
        <f t="shared" si="15"/>
        <v>110054.16666666667</v>
      </c>
      <c r="O64" s="104">
        <f t="shared" si="15"/>
        <v>110054.16666666667</v>
      </c>
      <c r="P64" s="105">
        <f t="shared" si="15"/>
        <v>1333050</v>
      </c>
    </row>
    <row r="66" spans="1:4">
      <c r="A66" s="80" t="str">
        <f ca="1">CELL("FILENAME")</f>
        <v>H:\01general\[2001 Plan 105977.xls]Data</v>
      </c>
    </row>
    <row r="67" spans="1:4">
      <c r="D67" s="81"/>
    </row>
  </sheetData>
  <sheetProtection password="CC7B" sheet="1" objects="1" scenarios="1"/>
  <printOptions horizontalCentered="1"/>
  <pageMargins left="0.1" right="0.1" top="0.45" bottom="0.5" header="0" footer="0"/>
  <pageSetup scale="57" orientation="landscape" verticalDpi="300" r:id="rId1"/>
  <headerFooter alignWithMargins="0">
    <oddFooter>&amp;L&amp;"Arial Narrow,Regular"&amp;8&amp;D
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P3712"/>
  <sheetViews>
    <sheetView topLeftCell="A4" zoomScale="90" zoomScaleNormal="90" workbookViewId="0">
      <selection activeCell="C5" sqref="C5:C7"/>
    </sheetView>
  </sheetViews>
  <sheetFormatPr defaultColWidth="9.33203125" defaultRowHeight="13.8" outlineLevelRow="2"/>
  <cols>
    <col min="1" max="1" width="33.33203125" style="1" customWidth="1"/>
    <col min="2" max="2" width="1.44140625" style="1" customWidth="1"/>
    <col min="3" max="15" width="13.77734375" style="1" customWidth="1"/>
    <col min="16" max="16" width="11.77734375" style="1" customWidth="1"/>
    <col min="17" max="16384" width="9.33203125" style="1"/>
  </cols>
  <sheetData>
    <row r="1" spans="1:16" s="19" customFormat="1" ht="9.75" customHeight="1">
      <c r="A1" s="34"/>
      <c r="B1" s="35"/>
      <c r="C1" s="35"/>
      <c r="D1" s="35"/>
    </row>
    <row r="2" spans="1:16" s="36" customFormat="1" ht="27" customHeight="1">
      <c r="A2" s="62" t="s">
        <v>132</v>
      </c>
      <c r="B2" s="62"/>
      <c r="C2" s="62"/>
      <c r="D2" s="62"/>
      <c r="E2" s="122"/>
      <c r="F2" s="122"/>
      <c r="G2" s="122"/>
      <c r="H2" s="123"/>
      <c r="I2" s="65"/>
      <c r="J2" s="65"/>
    </row>
    <row r="3" spans="1:16" s="36" customFormat="1" ht="27" customHeight="1">
      <c r="A3" s="62" t="s">
        <v>137</v>
      </c>
      <c r="B3" s="62"/>
      <c r="C3" s="62"/>
      <c r="D3" s="62"/>
      <c r="E3" s="122"/>
      <c r="F3" s="122"/>
      <c r="G3" s="122"/>
      <c r="H3" s="123"/>
      <c r="I3" s="65"/>
      <c r="J3" s="65"/>
      <c r="P3" s="37" t="s">
        <v>158</v>
      </c>
    </row>
    <row r="4" spans="1:16" s="14" customFormat="1" ht="13.5" customHeight="1">
      <c r="A4" s="17"/>
      <c r="B4" s="67"/>
      <c r="C4" s="68"/>
      <c r="D4" s="68"/>
      <c r="E4" s="17"/>
      <c r="F4" s="17"/>
      <c r="G4" s="69"/>
      <c r="H4" s="69"/>
      <c r="I4" s="17"/>
      <c r="J4" s="17"/>
    </row>
    <row r="5" spans="1:16" s="14" customFormat="1" ht="14.25" customHeight="1" thickBot="1">
      <c r="A5" s="67" t="s">
        <v>127</v>
      </c>
      <c r="B5" s="17"/>
      <c r="C5" s="70" t="s">
        <v>165</v>
      </c>
      <c r="D5" s="124"/>
      <c r="E5" s="17"/>
      <c r="F5" s="17"/>
      <c r="G5" s="17"/>
      <c r="H5" s="17"/>
      <c r="I5" s="17"/>
      <c r="J5" s="17"/>
    </row>
    <row r="6" spans="1:16" s="14" customFormat="1" ht="14.25" customHeight="1" thickBot="1">
      <c r="A6" s="67" t="s">
        <v>129</v>
      </c>
      <c r="B6" s="17"/>
      <c r="C6" s="70" t="s">
        <v>163</v>
      </c>
      <c r="D6" s="124"/>
      <c r="E6" s="17"/>
      <c r="F6" s="17"/>
      <c r="G6" s="17"/>
      <c r="H6" s="17"/>
      <c r="I6" s="17"/>
      <c r="J6" s="17"/>
    </row>
    <row r="7" spans="1:16" s="14" customFormat="1" ht="14.25" customHeight="1" thickBot="1">
      <c r="A7" s="67" t="s">
        <v>136</v>
      </c>
      <c r="B7" s="17"/>
      <c r="C7" s="70" t="s">
        <v>164</v>
      </c>
      <c r="D7" s="124"/>
      <c r="E7" s="17"/>
      <c r="F7" s="17"/>
      <c r="G7" s="17"/>
      <c r="H7" s="69"/>
      <c r="I7" s="17"/>
      <c r="J7" s="17"/>
      <c r="N7" s="38" t="s">
        <v>140</v>
      </c>
      <c r="O7" s="47" t="s">
        <v>142</v>
      </c>
    </row>
    <row r="8" spans="1:16" s="14" customFormat="1">
      <c r="A8" s="17"/>
      <c r="B8" s="67"/>
      <c r="C8" s="68"/>
      <c r="D8" s="68"/>
      <c r="E8" s="17"/>
      <c r="F8" s="17"/>
      <c r="G8" s="17"/>
      <c r="H8" s="69"/>
      <c r="I8" s="17"/>
      <c r="J8" s="17"/>
      <c r="N8" s="48" t="s">
        <v>141</v>
      </c>
    </row>
    <row r="9" spans="1:16" s="49" customFormat="1" ht="13.2">
      <c r="A9" s="106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3" t="s">
        <v>125</v>
      </c>
    </row>
    <row r="10" spans="1:16" s="49" customFormat="1" ht="13.2">
      <c r="A10" s="107" t="s">
        <v>143</v>
      </c>
      <c r="B10" s="120">
        <v>36892</v>
      </c>
      <c r="C10" s="120">
        <v>36892</v>
      </c>
      <c r="D10" s="120">
        <v>36923</v>
      </c>
      <c r="E10" s="120">
        <v>36951</v>
      </c>
      <c r="F10" s="120">
        <v>36982</v>
      </c>
      <c r="G10" s="120">
        <v>37012</v>
      </c>
      <c r="H10" s="120">
        <v>37043</v>
      </c>
      <c r="I10" s="120">
        <v>37073</v>
      </c>
      <c r="J10" s="120">
        <v>37104</v>
      </c>
      <c r="K10" s="120">
        <v>37135</v>
      </c>
      <c r="L10" s="120">
        <v>37165</v>
      </c>
      <c r="M10" s="120">
        <v>37196</v>
      </c>
      <c r="N10" s="120">
        <v>37226</v>
      </c>
      <c r="O10" s="114" t="s">
        <v>126</v>
      </c>
    </row>
    <row r="11" spans="1:16" s="51" customFormat="1" ht="13.2">
      <c r="A11" s="108" t="s">
        <v>144</v>
      </c>
      <c r="B11" s="50">
        <v>1</v>
      </c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15">
        <f t="shared" ref="O11:O21" si="0">SUM(C11:N11)</f>
        <v>0</v>
      </c>
    </row>
    <row r="12" spans="1:16" s="51" customFormat="1" ht="13.2">
      <c r="A12" s="108" t="s">
        <v>145</v>
      </c>
      <c r="B12" s="50">
        <v>1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15">
        <f t="shared" si="0"/>
        <v>0</v>
      </c>
    </row>
    <row r="13" spans="1:16" s="51" customFormat="1" ht="13.2">
      <c r="A13" s="108" t="s">
        <v>146</v>
      </c>
      <c r="B13" s="50">
        <v>1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5">
        <f t="shared" si="0"/>
        <v>0</v>
      </c>
    </row>
    <row r="14" spans="1:16" s="51" customFormat="1" ht="13.2">
      <c r="A14" s="108" t="s">
        <v>147</v>
      </c>
      <c r="B14" s="50">
        <f>SUM(B12:B13)</f>
        <v>2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15">
        <f t="shared" si="0"/>
        <v>0</v>
      </c>
    </row>
    <row r="15" spans="1:16" s="51" customFormat="1" ht="13.2">
      <c r="A15" s="108" t="s">
        <v>148</v>
      </c>
      <c r="B15" s="50">
        <v>1</v>
      </c>
      <c r="C15" s="121">
        <v>1</v>
      </c>
      <c r="D15" s="121">
        <v>1</v>
      </c>
      <c r="E15" s="121">
        <v>1</v>
      </c>
      <c r="F15" s="121">
        <v>1</v>
      </c>
      <c r="G15" s="121">
        <v>1</v>
      </c>
      <c r="H15" s="121">
        <v>1</v>
      </c>
      <c r="I15" s="121">
        <v>1</v>
      </c>
      <c r="J15" s="121">
        <v>1</v>
      </c>
      <c r="K15" s="121">
        <v>1</v>
      </c>
      <c r="L15" s="121">
        <v>1</v>
      </c>
      <c r="M15" s="121">
        <v>1</v>
      </c>
      <c r="N15" s="121">
        <v>1</v>
      </c>
      <c r="O15" s="115">
        <f t="shared" si="0"/>
        <v>12</v>
      </c>
    </row>
    <row r="16" spans="1:16" s="51" customFormat="1" ht="13.2">
      <c r="A16" s="108" t="s">
        <v>149</v>
      </c>
      <c r="B16" s="50">
        <v>1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21">
        <v>1</v>
      </c>
      <c r="J16" s="121">
        <v>1</v>
      </c>
      <c r="K16" s="121">
        <v>1</v>
      </c>
      <c r="L16" s="121">
        <v>1</v>
      </c>
      <c r="M16" s="121">
        <v>1</v>
      </c>
      <c r="N16" s="121">
        <v>1</v>
      </c>
      <c r="O16" s="115">
        <f t="shared" si="0"/>
        <v>12</v>
      </c>
    </row>
    <row r="17" spans="1:15" s="51" customFormat="1" ht="13.2">
      <c r="A17" s="108" t="s">
        <v>150</v>
      </c>
      <c r="B17" s="50">
        <v>1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15">
        <f t="shared" si="0"/>
        <v>0</v>
      </c>
    </row>
    <row r="18" spans="1:15" s="51" customFormat="1" ht="13.2">
      <c r="A18" s="108" t="s">
        <v>151</v>
      </c>
      <c r="B18" s="50">
        <v>1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15">
        <f t="shared" si="0"/>
        <v>0</v>
      </c>
    </row>
    <row r="19" spans="1:15" s="51" customFormat="1" ht="13.2">
      <c r="A19" s="108" t="s">
        <v>152</v>
      </c>
      <c r="B19" s="50">
        <v>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15">
        <f t="shared" si="0"/>
        <v>0</v>
      </c>
    </row>
    <row r="20" spans="1:15" s="51" customFormat="1" ht="13.2">
      <c r="A20" s="108" t="s">
        <v>153</v>
      </c>
      <c r="B20" s="50">
        <v>1</v>
      </c>
      <c r="C20" s="121">
        <v>7</v>
      </c>
      <c r="D20" s="121">
        <v>7</v>
      </c>
      <c r="E20" s="121">
        <v>7</v>
      </c>
      <c r="F20" s="121">
        <v>7</v>
      </c>
      <c r="G20" s="121">
        <v>7</v>
      </c>
      <c r="H20" s="121">
        <v>7</v>
      </c>
      <c r="I20" s="121">
        <v>7</v>
      </c>
      <c r="J20" s="121">
        <v>7</v>
      </c>
      <c r="K20" s="121">
        <v>7</v>
      </c>
      <c r="L20" s="121">
        <v>7</v>
      </c>
      <c r="M20" s="121">
        <v>7</v>
      </c>
      <c r="N20" s="121">
        <v>7</v>
      </c>
      <c r="O20" s="115">
        <f t="shared" si="0"/>
        <v>84</v>
      </c>
    </row>
    <row r="21" spans="1:15" s="51" customFormat="1" ht="13.2">
      <c r="A21" s="108" t="s">
        <v>154</v>
      </c>
      <c r="B21" s="50" t="e">
        <f>#REF!+#REF!+#REF!+#REF!+#REF!+#REF!+#REF!+B11+B14+SUM(B15:B20)</f>
        <v>#REF!</v>
      </c>
      <c r="C21" s="121">
        <v>1</v>
      </c>
      <c r="D21" s="121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>
        <v>1</v>
      </c>
      <c r="K21" s="121">
        <v>1</v>
      </c>
      <c r="L21" s="121">
        <v>1</v>
      </c>
      <c r="M21" s="121">
        <v>1</v>
      </c>
      <c r="N21" s="121">
        <v>1</v>
      </c>
      <c r="O21" s="115">
        <f t="shared" si="0"/>
        <v>12</v>
      </c>
    </row>
    <row r="22" spans="1:15" s="51" customFormat="1" ht="13.2">
      <c r="A22" s="109" t="s">
        <v>155</v>
      </c>
      <c r="B22" s="117" t="e">
        <f>SUM(#REF!)</f>
        <v>#REF!</v>
      </c>
      <c r="C22" s="118">
        <f t="shared" ref="C22:O22" si="1">SUM(C11:C21)</f>
        <v>10</v>
      </c>
      <c r="D22" s="118">
        <f t="shared" si="1"/>
        <v>10</v>
      </c>
      <c r="E22" s="118">
        <f t="shared" si="1"/>
        <v>10</v>
      </c>
      <c r="F22" s="118">
        <f t="shared" si="1"/>
        <v>10</v>
      </c>
      <c r="G22" s="118">
        <f t="shared" si="1"/>
        <v>10</v>
      </c>
      <c r="H22" s="118">
        <f t="shared" si="1"/>
        <v>10</v>
      </c>
      <c r="I22" s="118">
        <f t="shared" si="1"/>
        <v>10</v>
      </c>
      <c r="J22" s="118">
        <f t="shared" si="1"/>
        <v>10</v>
      </c>
      <c r="K22" s="118">
        <f t="shared" si="1"/>
        <v>10</v>
      </c>
      <c r="L22" s="118">
        <f t="shared" si="1"/>
        <v>10</v>
      </c>
      <c r="M22" s="118">
        <f t="shared" si="1"/>
        <v>10</v>
      </c>
      <c r="N22" s="118">
        <f t="shared" si="1"/>
        <v>10</v>
      </c>
      <c r="O22" s="116">
        <f t="shared" si="1"/>
        <v>120</v>
      </c>
    </row>
    <row r="23" spans="1:15" s="51" customFormat="1" ht="13.2">
      <c r="A23" s="108" t="s">
        <v>156</v>
      </c>
      <c r="B23" s="50">
        <v>1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15">
        <f>SUM(C23:N23)</f>
        <v>0</v>
      </c>
    </row>
    <row r="24" spans="1:15" s="51" customFormat="1" ht="13.2">
      <c r="A24" s="110" t="s">
        <v>157</v>
      </c>
      <c r="B24" s="111" t="e">
        <f>B22+B21+B23</f>
        <v>#REF!</v>
      </c>
      <c r="C24" s="111">
        <f t="shared" ref="C24:O24" si="2">+C22+C23</f>
        <v>10</v>
      </c>
      <c r="D24" s="111">
        <f t="shared" si="2"/>
        <v>10</v>
      </c>
      <c r="E24" s="111">
        <f t="shared" si="2"/>
        <v>10</v>
      </c>
      <c r="F24" s="111">
        <f t="shared" si="2"/>
        <v>10</v>
      </c>
      <c r="G24" s="111">
        <f t="shared" si="2"/>
        <v>10</v>
      </c>
      <c r="H24" s="111">
        <f t="shared" si="2"/>
        <v>10</v>
      </c>
      <c r="I24" s="111">
        <f t="shared" si="2"/>
        <v>10</v>
      </c>
      <c r="J24" s="111">
        <f t="shared" si="2"/>
        <v>10</v>
      </c>
      <c r="K24" s="111">
        <f t="shared" si="2"/>
        <v>10</v>
      </c>
      <c r="L24" s="111">
        <f t="shared" si="2"/>
        <v>10</v>
      </c>
      <c r="M24" s="111">
        <f t="shared" si="2"/>
        <v>10</v>
      </c>
      <c r="N24" s="111">
        <f t="shared" si="2"/>
        <v>10</v>
      </c>
      <c r="O24" s="112">
        <f t="shared" si="2"/>
        <v>120</v>
      </c>
    </row>
    <row r="26" spans="1:15">
      <c r="A26" s="13"/>
    </row>
    <row r="27" spans="1:15">
      <c r="A27" s="53" t="s">
        <v>161</v>
      </c>
      <c r="C27" s="27"/>
      <c r="D27" s="27"/>
    </row>
    <row r="28" spans="1:15">
      <c r="A28" s="53" t="s">
        <v>162</v>
      </c>
    </row>
    <row r="29" spans="1:15" customFormat="1">
      <c r="A29" s="52" t="s">
        <v>159</v>
      </c>
      <c r="B29" s="1"/>
      <c r="C29" s="52" t="s">
        <v>160</v>
      </c>
      <c r="D29" s="52"/>
      <c r="E29" s="1"/>
    </row>
    <row r="30" spans="1:15" s="125" customFormat="1" ht="13.2" outlineLevel="2">
      <c r="A30" s="125" t="s">
        <v>163</v>
      </c>
      <c r="C30" s="127" t="s">
        <v>148</v>
      </c>
    </row>
    <row r="31" spans="1:15" s="125" customFormat="1" ht="13.2" outlineLevel="2">
      <c r="A31" s="126" t="s">
        <v>166</v>
      </c>
      <c r="C31" s="127" t="s">
        <v>149</v>
      </c>
    </row>
    <row r="32" spans="1:15" s="125" customFormat="1" ht="13.2" outlineLevel="2">
      <c r="A32" s="126" t="s">
        <v>167</v>
      </c>
      <c r="C32" s="127" t="s">
        <v>153</v>
      </c>
    </row>
    <row r="33" spans="1:3" s="125" customFormat="1" ht="13.2" outlineLevel="2">
      <c r="A33" s="126" t="s">
        <v>168</v>
      </c>
      <c r="C33" s="127" t="s">
        <v>153</v>
      </c>
    </row>
    <row r="34" spans="1:3" s="125" customFormat="1" ht="13.2">
      <c r="A34" s="126" t="s">
        <v>169</v>
      </c>
      <c r="C34" s="127" t="s">
        <v>153</v>
      </c>
    </row>
    <row r="35" spans="1:3" s="125" customFormat="1" ht="13.2">
      <c r="A35" s="125" t="s">
        <v>170</v>
      </c>
      <c r="C35" s="127" t="s">
        <v>153</v>
      </c>
    </row>
    <row r="36" spans="1:3" s="125" customFormat="1" ht="13.2">
      <c r="A36" s="125" t="s">
        <v>171</v>
      </c>
      <c r="C36" s="127" t="s">
        <v>153</v>
      </c>
    </row>
    <row r="37" spans="1:3" s="125" customFormat="1" ht="13.2">
      <c r="A37" s="125" t="s">
        <v>172</v>
      </c>
      <c r="C37" s="127" t="s">
        <v>153</v>
      </c>
    </row>
    <row r="38" spans="1:3" s="125" customFormat="1" ht="13.2">
      <c r="A38" s="125" t="s">
        <v>173</v>
      </c>
      <c r="C38" s="127" t="s">
        <v>153</v>
      </c>
    </row>
    <row r="39" spans="1:3" s="125" customFormat="1" ht="13.2">
      <c r="A39" s="125" t="s">
        <v>174</v>
      </c>
      <c r="C39" s="127" t="s">
        <v>154</v>
      </c>
    </row>
    <row r="40" spans="1:3" s="125" customFormat="1" ht="13.2"/>
    <row r="41" spans="1:3" s="125" customFormat="1" ht="13.2"/>
    <row r="42" spans="1:3" s="125" customFormat="1" ht="13.2"/>
    <row r="43" spans="1:3" s="125" customFormat="1" ht="13.2"/>
    <row r="44" spans="1:3" s="125" customFormat="1" ht="13.2"/>
    <row r="45" spans="1:3" s="125" customFormat="1" ht="13.2"/>
    <row r="46" spans="1:3" s="125" customFormat="1" ht="13.2"/>
    <row r="47" spans="1:3" s="125" customFormat="1" ht="13.2"/>
    <row r="48" spans="1:3" s="125" customFormat="1" ht="13.2"/>
    <row r="49" s="125" customFormat="1" ht="13.2"/>
    <row r="50" s="125" customFormat="1" ht="13.2"/>
    <row r="51" s="125" customFormat="1" ht="13.2"/>
    <row r="52" s="125" customFormat="1" ht="13.2"/>
    <row r="53" s="125" customFormat="1" ht="13.2"/>
    <row r="54" s="125" customFormat="1" ht="13.2"/>
    <row r="55" s="125" customFormat="1" ht="13.2"/>
    <row r="56" s="125" customFormat="1" ht="13.2"/>
    <row r="57" s="125" customFormat="1" ht="13.2"/>
    <row r="58" s="125" customFormat="1" ht="13.2"/>
    <row r="59" s="125" customFormat="1" ht="13.2"/>
    <row r="60" s="125" customFormat="1" ht="13.2"/>
    <row r="61" s="125" customFormat="1" ht="13.2"/>
    <row r="62" s="125" customFormat="1" ht="13.2"/>
    <row r="63" s="125" customFormat="1" ht="13.2"/>
    <row r="64" s="125" customFormat="1" ht="13.2"/>
    <row r="65" s="125" customFormat="1" ht="13.2"/>
    <row r="66" s="125" customFormat="1" ht="13.2"/>
    <row r="67" s="125" customFormat="1" ht="13.2"/>
    <row r="68" s="125" customFormat="1" ht="13.2"/>
    <row r="69" s="125" customFormat="1" ht="13.2"/>
    <row r="70" s="125" customFormat="1" ht="13.2"/>
    <row r="71" s="125" customFormat="1" ht="13.2"/>
    <row r="72" s="125" customFormat="1" ht="13.2"/>
    <row r="73" s="125" customFormat="1" ht="13.2"/>
    <row r="74" s="125" customFormat="1" ht="13.2"/>
    <row r="75" s="125" customFormat="1" ht="13.2"/>
    <row r="76" s="125" customFormat="1" ht="13.2"/>
    <row r="77" s="125" customFormat="1" ht="13.2"/>
    <row r="78" s="125" customFormat="1" ht="13.2"/>
    <row r="79" s="125" customFormat="1" ht="13.2"/>
    <row r="80" s="125" customFormat="1" ht="13.2"/>
    <row r="81" s="125" customFormat="1" ht="13.2"/>
    <row r="82" s="125" customFormat="1" ht="13.2"/>
    <row r="83" s="125" customFormat="1" ht="13.2"/>
    <row r="84" s="125" customFormat="1" ht="13.2"/>
    <row r="85" s="125" customFormat="1" ht="13.2"/>
    <row r="86" s="125" customFormat="1" ht="13.2"/>
    <row r="87" s="125" customFormat="1" ht="13.2"/>
    <row r="88" s="125" customFormat="1" ht="13.2"/>
    <row r="89" s="125" customFormat="1" ht="13.2"/>
    <row r="90" s="125" customFormat="1" ht="13.2"/>
    <row r="91" s="125" customFormat="1" ht="13.2"/>
    <row r="92" s="125" customFormat="1" ht="13.2"/>
    <row r="93" s="125" customFormat="1" ht="13.2"/>
    <row r="94" s="125" customFormat="1" ht="13.2"/>
    <row r="95" s="125" customFormat="1" ht="13.2"/>
    <row r="96" s="125" customFormat="1" ht="13.2"/>
    <row r="97" s="125" customFormat="1" ht="13.2"/>
    <row r="98" s="125" customFormat="1" ht="13.2"/>
    <row r="99" s="125" customFormat="1" ht="13.2"/>
    <row r="100" s="125" customFormat="1" ht="13.2"/>
    <row r="101" s="125" customFormat="1" ht="13.2"/>
    <row r="102" s="125" customFormat="1" ht="13.2"/>
    <row r="103" s="125" customFormat="1" ht="13.2"/>
    <row r="104" s="125" customFormat="1" ht="13.2"/>
    <row r="105" s="125" customFormat="1" ht="13.2"/>
    <row r="106" s="125" customFormat="1" ht="13.2"/>
    <row r="107" s="125" customFormat="1" ht="13.2"/>
    <row r="108" s="125" customFormat="1" ht="13.2"/>
    <row r="109" s="125" customFormat="1" ht="13.2"/>
    <row r="110" s="125" customFormat="1" ht="13.2"/>
    <row r="111" s="125" customFormat="1" ht="13.2"/>
    <row r="112" s="125" customFormat="1" ht="13.2"/>
    <row r="113" s="125" customFormat="1" ht="13.2"/>
    <row r="114" s="125" customFormat="1" ht="13.2"/>
    <row r="115" s="125" customFormat="1" ht="13.2"/>
    <row r="116" s="125" customFormat="1" ht="13.2"/>
    <row r="117" s="125" customFormat="1" ht="13.2"/>
    <row r="118" s="125" customFormat="1" ht="13.2"/>
    <row r="119" s="125" customFormat="1" ht="13.2"/>
    <row r="120" s="125" customFormat="1" ht="13.2"/>
    <row r="121" s="125" customFormat="1" ht="13.2"/>
    <row r="122" s="125" customFormat="1" ht="13.2"/>
    <row r="123" s="125" customFormat="1" ht="13.2"/>
    <row r="124" s="125" customFormat="1" ht="13.2"/>
    <row r="125" s="125" customFormat="1" ht="13.2"/>
    <row r="126" s="125" customFormat="1" ht="13.2"/>
    <row r="127" s="125" customFormat="1" ht="13.2"/>
    <row r="128" s="125" customFormat="1" ht="13.2"/>
    <row r="129" s="125" customFormat="1" ht="13.2"/>
    <row r="130" s="125" customFormat="1" ht="13.2"/>
    <row r="131" s="125" customFormat="1" ht="13.2"/>
    <row r="132" s="125" customFormat="1" ht="13.2"/>
    <row r="133" s="125" customFormat="1" ht="13.2"/>
    <row r="134" s="125" customFormat="1" ht="13.2"/>
    <row r="135" s="125" customFormat="1" ht="13.2"/>
    <row r="136" s="125" customFormat="1" ht="13.2"/>
    <row r="137" s="125" customFormat="1" ht="13.2"/>
    <row r="138" s="125" customFormat="1" ht="13.2"/>
    <row r="139" s="125" customFormat="1" ht="13.2"/>
    <row r="140" s="125" customFormat="1" ht="13.2"/>
    <row r="141" s="125" customFormat="1" ht="13.2"/>
    <row r="142" s="125" customFormat="1" ht="13.2"/>
    <row r="143" s="125" customFormat="1" ht="13.2"/>
    <row r="144" s="125" customFormat="1" ht="13.2"/>
    <row r="145" s="125" customFormat="1" ht="13.2"/>
    <row r="146" s="125" customFormat="1" ht="13.2"/>
    <row r="147" s="125" customFormat="1" ht="13.2"/>
    <row r="148" s="125" customFormat="1" ht="13.2"/>
    <row r="149" s="125" customFormat="1" ht="13.2"/>
    <row r="150" s="125" customFormat="1" ht="13.2"/>
    <row r="151" s="125" customFormat="1" ht="13.2"/>
    <row r="152" s="125" customFormat="1" ht="13.2"/>
    <row r="153" s="125" customFormat="1" ht="13.2"/>
    <row r="154" s="125" customFormat="1" ht="13.2"/>
    <row r="155" s="125" customFormat="1" ht="13.2"/>
    <row r="156" s="125" customFormat="1" ht="13.2"/>
    <row r="157" s="125" customFormat="1" ht="13.2"/>
    <row r="158" s="125" customFormat="1" ht="13.2"/>
    <row r="159" s="125" customFormat="1" ht="13.2"/>
    <row r="160" s="125" customFormat="1" ht="13.2"/>
    <row r="161" s="125" customFormat="1" ht="13.2"/>
    <row r="162" s="125" customFormat="1" ht="13.2"/>
    <row r="163" s="125" customFormat="1" ht="13.2"/>
    <row r="164" s="125" customFormat="1" ht="13.2"/>
    <row r="165" s="125" customFormat="1" ht="13.2"/>
    <row r="166" s="125" customFormat="1" ht="13.2"/>
    <row r="167" s="125" customFormat="1" ht="13.2"/>
    <row r="168" s="125" customFormat="1" ht="13.2"/>
    <row r="169" s="125" customFormat="1" ht="13.2"/>
    <row r="170" s="125" customFormat="1" ht="13.2"/>
    <row r="171" s="125" customFormat="1" ht="13.2"/>
    <row r="172" s="125" customFormat="1" ht="13.2"/>
    <row r="173" s="125" customFormat="1" ht="13.2"/>
    <row r="174" s="125" customFormat="1" ht="13.2"/>
    <row r="175" s="125" customFormat="1" ht="13.2"/>
    <row r="176" s="125" customFormat="1" ht="13.2"/>
    <row r="177" s="125" customFormat="1" ht="13.2"/>
    <row r="178" s="125" customFormat="1" ht="13.2"/>
    <row r="179" s="125" customFormat="1" ht="13.2"/>
    <row r="180" s="125" customFormat="1" ht="13.2"/>
    <row r="181" s="125" customFormat="1" ht="13.2"/>
    <row r="182" s="125" customFormat="1" ht="13.2"/>
    <row r="183" s="125" customFormat="1" ht="13.2"/>
    <row r="184" s="125" customFormat="1" ht="13.2"/>
    <row r="185" s="125" customFormat="1" ht="13.2"/>
    <row r="186" s="125" customFormat="1" ht="13.2"/>
    <row r="187" s="125" customFormat="1" ht="13.2"/>
    <row r="188" s="125" customFormat="1" ht="13.2"/>
    <row r="189" s="125" customFormat="1" ht="13.2"/>
    <row r="190" s="125" customFormat="1" ht="13.2"/>
    <row r="191" s="125" customFormat="1" ht="13.2"/>
    <row r="192" s="125" customFormat="1" ht="13.2"/>
    <row r="193" s="125" customFormat="1" ht="13.2"/>
    <row r="194" s="125" customFormat="1" ht="13.2"/>
    <row r="195" s="125" customFormat="1" ht="13.2"/>
    <row r="196" s="125" customFormat="1" ht="13.2"/>
    <row r="197" s="125" customFormat="1" ht="13.2"/>
    <row r="198" s="125" customFormat="1" ht="13.2"/>
    <row r="199" s="125" customFormat="1" ht="13.2"/>
    <row r="200" s="125" customFormat="1" ht="13.2"/>
    <row r="201" s="125" customFormat="1" ht="13.2"/>
    <row r="202" s="125" customFormat="1" ht="13.2"/>
    <row r="203" s="125" customFormat="1" ht="13.2"/>
    <row r="204" s="125" customFormat="1" ht="13.2"/>
    <row r="205" s="125" customFormat="1" ht="13.2"/>
    <row r="206" s="125" customFormat="1" ht="13.2"/>
    <row r="207" s="125" customFormat="1" ht="13.2"/>
    <row r="208" s="125" customFormat="1" ht="13.2"/>
    <row r="209" s="125" customFormat="1" ht="13.2"/>
    <row r="210" s="125" customFormat="1" ht="13.2"/>
    <row r="211" s="125" customFormat="1" ht="13.2"/>
    <row r="212" s="76" customFormat="1"/>
    <row r="213" s="76" customFormat="1"/>
    <row r="214" s="76" customFormat="1"/>
    <row r="215" s="76" customFormat="1"/>
    <row r="216" s="76" customFormat="1"/>
    <row r="217" s="76" customFormat="1"/>
    <row r="218" s="76" customFormat="1"/>
    <row r="219" s="76" customFormat="1"/>
    <row r="220" s="76" customFormat="1"/>
    <row r="221" s="76" customFormat="1"/>
    <row r="222" s="76" customFormat="1"/>
    <row r="223" s="76" customFormat="1"/>
    <row r="224" s="76" customFormat="1"/>
    <row r="225" s="76" customFormat="1"/>
    <row r="226" s="76" customFormat="1"/>
    <row r="227" s="76" customFormat="1"/>
    <row r="228" s="76" customFormat="1"/>
    <row r="229" s="76" customFormat="1"/>
    <row r="230" s="76" customFormat="1"/>
    <row r="231" s="76" customFormat="1"/>
    <row r="232" s="76" customFormat="1"/>
    <row r="233" s="76" customFormat="1"/>
    <row r="234" s="76" customFormat="1"/>
    <row r="235" s="76" customFormat="1"/>
    <row r="236" s="76" customFormat="1"/>
    <row r="237" s="76" customFormat="1"/>
    <row r="238" s="76" customFormat="1"/>
    <row r="239" s="76" customFormat="1"/>
    <row r="240" s="76" customFormat="1"/>
    <row r="241" s="76" customFormat="1"/>
    <row r="242" s="76" customFormat="1"/>
    <row r="243" s="76" customFormat="1"/>
    <row r="244" s="76" customFormat="1"/>
    <row r="245" s="76" customFormat="1"/>
    <row r="246" s="76" customFormat="1"/>
    <row r="247" s="76" customFormat="1"/>
    <row r="248" s="76" customFormat="1"/>
    <row r="249" s="76" customFormat="1"/>
    <row r="250" s="76" customFormat="1"/>
    <row r="251" s="76" customFormat="1"/>
    <row r="252" s="76" customFormat="1"/>
    <row r="253" s="76" customFormat="1"/>
    <row r="254" s="76" customFormat="1"/>
    <row r="255" s="76" customFormat="1"/>
    <row r="256" s="76" customFormat="1"/>
    <row r="257" s="76" customFormat="1"/>
    <row r="258" s="76" customFormat="1"/>
    <row r="259" s="76" customFormat="1"/>
    <row r="260" s="76" customFormat="1"/>
    <row r="261" s="76" customFormat="1"/>
    <row r="262" s="76" customFormat="1"/>
    <row r="263" s="76" customFormat="1"/>
    <row r="264" s="76" customFormat="1"/>
    <row r="265" s="76" customFormat="1"/>
    <row r="266" s="76" customFormat="1"/>
    <row r="267" s="76" customFormat="1"/>
    <row r="268" s="76" customFormat="1"/>
    <row r="269" s="76" customFormat="1"/>
    <row r="270" s="76" customFormat="1"/>
    <row r="271" s="76" customFormat="1"/>
    <row r="272" s="76" customFormat="1"/>
    <row r="273" s="76" customFormat="1"/>
    <row r="274" s="76" customFormat="1"/>
    <row r="275" s="76" customFormat="1"/>
    <row r="276" s="76" customFormat="1"/>
    <row r="277" s="76" customFormat="1"/>
    <row r="278" s="76" customFormat="1"/>
    <row r="279" s="76" customFormat="1"/>
    <row r="280" s="76" customFormat="1"/>
    <row r="281" s="76" customFormat="1"/>
    <row r="282" s="76" customFormat="1"/>
    <row r="283" s="76" customFormat="1"/>
    <row r="284" s="76" customFormat="1"/>
    <row r="285" s="76" customFormat="1"/>
    <row r="286" s="76" customFormat="1"/>
    <row r="287" s="76" customFormat="1"/>
    <row r="288" s="76" customFormat="1"/>
    <row r="289" s="76" customFormat="1"/>
    <row r="290" s="76" customFormat="1"/>
    <row r="291" s="76" customFormat="1"/>
    <row r="292" s="76" customFormat="1"/>
    <row r="293" s="76" customFormat="1"/>
    <row r="294" s="76" customFormat="1"/>
    <row r="295" s="76" customFormat="1"/>
    <row r="296" s="76" customFormat="1"/>
    <row r="297" s="76" customFormat="1"/>
    <row r="298" s="76" customFormat="1"/>
    <row r="299" s="76" customFormat="1"/>
    <row r="300" s="76" customFormat="1"/>
    <row r="301" s="76" customFormat="1"/>
    <row r="302" s="76" customFormat="1"/>
    <row r="303" s="76" customFormat="1"/>
    <row r="304" s="76" customFormat="1"/>
    <row r="305" s="76" customFormat="1"/>
    <row r="306" s="76" customFormat="1"/>
    <row r="307" s="76" customFormat="1"/>
    <row r="308" s="76" customFormat="1"/>
    <row r="309" s="76" customFormat="1"/>
    <row r="310" s="76" customFormat="1"/>
    <row r="311" s="76" customFormat="1"/>
    <row r="312" s="76" customFormat="1"/>
    <row r="313" s="76" customFormat="1"/>
    <row r="314" s="76" customFormat="1"/>
    <row r="315" s="76" customFormat="1"/>
    <row r="316" s="76" customFormat="1"/>
    <row r="317" s="76" customFormat="1"/>
    <row r="318" s="76" customFormat="1"/>
    <row r="319" s="76" customFormat="1"/>
    <row r="320" s="76" customFormat="1"/>
    <row r="321" s="76" customFormat="1"/>
    <row r="322" s="76" customFormat="1"/>
    <row r="323" s="76" customFormat="1"/>
    <row r="324" s="76" customFormat="1"/>
    <row r="325" s="76" customFormat="1"/>
    <row r="326" s="76" customFormat="1"/>
    <row r="327" s="76" customFormat="1"/>
    <row r="328" s="76" customFormat="1"/>
    <row r="329" s="76" customFormat="1"/>
    <row r="330" s="76" customFormat="1"/>
    <row r="331" s="76" customFormat="1"/>
    <row r="332" s="76" customFormat="1"/>
    <row r="333" s="76" customFormat="1"/>
    <row r="334" s="76" customFormat="1"/>
    <row r="335" s="76" customFormat="1"/>
    <row r="336" s="76" customFormat="1"/>
    <row r="337" s="76" customFormat="1"/>
    <row r="338" s="76" customFormat="1"/>
    <row r="339" s="76" customFormat="1"/>
    <row r="340" s="76" customFormat="1"/>
    <row r="341" s="76" customFormat="1"/>
    <row r="342" s="76" customFormat="1"/>
    <row r="343" s="76" customFormat="1"/>
    <row r="344" s="76" customFormat="1"/>
    <row r="345" s="76" customFormat="1"/>
    <row r="346" s="76" customFormat="1"/>
    <row r="347" s="76" customFormat="1"/>
    <row r="348" s="76" customFormat="1"/>
    <row r="349" s="76" customFormat="1"/>
    <row r="350" s="76" customFormat="1"/>
    <row r="351" s="76" customFormat="1"/>
    <row r="352" s="76" customFormat="1"/>
    <row r="353" s="76" customFormat="1"/>
    <row r="354" s="76" customFormat="1"/>
    <row r="355" s="76" customFormat="1"/>
    <row r="356" s="76" customFormat="1"/>
    <row r="357" s="76" customFormat="1"/>
    <row r="358" s="76" customFormat="1"/>
    <row r="359" s="76" customFormat="1"/>
    <row r="360" s="76" customFormat="1"/>
    <row r="361" s="76" customFormat="1"/>
    <row r="362" s="76" customFormat="1"/>
    <row r="363" s="76" customFormat="1"/>
    <row r="364" s="76" customFormat="1"/>
    <row r="365" s="76" customFormat="1"/>
    <row r="366" s="76" customFormat="1"/>
    <row r="367" s="76" customFormat="1"/>
    <row r="368" s="76" customFormat="1"/>
    <row r="369" s="76" customFormat="1"/>
    <row r="370" s="76" customFormat="1"/>
    <row r="371" s="76" customFormat="1"/>
    <row r="372" s="76" customFormat="1"/>
    <row r="373" s="76" customFormat="1"/>
    <row r="374" s="76" customFormat="1"/>
    <row r="375" s="76" customFormat="1"/>
    <row r="376" s="76" customFormat="1"/>
    <row r="377" s="76" customFormat="1"/>
    <row r="378" s="76" customFormat="1"/>
    <row r="379" s="76" customFormat="1"/>
    <row r="380" s="76" customFormat="1"/>
    <row r="381" s="76" customFormat="1"/>
    <row r="382" s="76" customFormat="1"/>
    <row r="383" s="76" customFormat="1"/>
    <row r="384" s="76" customFormat="1"/>
    <row r="385" s="76" customFormat="1"/>
    <row r="386" s="76" customFormat="1"/>
    <row r="387" s="76" customFormat="1"/>
    <row r="388" s="76" customFormat="1"/>
    <row r="389" s="76" customFormat="1"/>
    <row r="390" s="76" customFormat="1"/>
    <row r="391" s="76" customFormat="1"/>
    <row r="392" s="76" customFormat="1"/>
    <row r="393" s="76" customFormat="1"/>
    <row r="394" s="76" customFormat="1"/>
    <row r="395" s="76" customFormat="1"/>
    <row r="396" s="76" customFormat="1"/>
    <row r="397" s="76" customFormat="1"/>
    <row r="398" s="76" customFormat="1"/>
    <row r="399" s="76" customFormat="1"/>
    <row r="400" s="76" customFormat="1"/>
    <row r="401" s="76" customFormat="1"/>
    <row r="402" s="76" customFormat="1"/>
    <row r="403" s="76" customFormat="1"/>
    <row r="404" s="76" customFormat="1"/>
    <row r="405" s="76" customFormat="1"/>
    <row r="406" s="76" customFormat="1"/>
    <row r="407" s="76" customFormat="1"/>
    <row r="408" s="76" customFormat="1"/>
    <row r="409" s="76" customFormat="1"/>
    <row r="410" s="76" customFormat="1"/>
    <row r="411" s="76" customFormat="1"/>
    <row r="412" s="76" customFormat="1"/>
    <row r="413" s="76" customFormat="1"/>
    <row r="414" s="76" customFormat="1"/>
    <row r="415" s="76" customFormat="1"/>
    <row r="416" s="76" customFormat="1"/>
    <row r="417" s="76" customFormat="1"/>
    <row r="418" s="76" customFormat="1"/>
    <row r="419" s="76" customFormat="1"/>
    <row r="420" s="76" customFormat="1"/>
    <row r="421" s="76" customFormat="1"/>
    <row r="422" s="76" customFormat="1"/>
    <row r="423" s="76" customFormat="1"/>
    <row r="424" s="76" customFormat="1"/>
    <row r="425" s="76" customFormat="1"/>
    <row r="426" s="76" customFormat="1"/>
    <row r="427" s="76" customFormat="1"/>
    <row r="428" s="76" customFormat="1"/>
    <row r="429" s="76" customFormat="1"/>
    <row r="430" s="76" customFormat="1"/>
    <row r="431" s="76" customFormat="1"/>
    <row r="432" s="76" customFormat="1"/>
    <row r="433" s="76" customFormat="1"/>
    <row r="434" s="76" customFormat="1"/>
    <row r="435" s="76" customFormat="1"/>
    <row r="436" s="76" customFormat="1"/>
    <row r="437" s="76" customFormat="1"/>
    <row r="438" s="76" customFormat="1"/>
    <row r="439" s="76" customFormat="1"/>
    <row r="440" s="76" customFormat="1"/>
    <row r="441" s="76" customFormat="1"/>
    <row r="442" s="76" customFormat="1"/>
    <row r="443" s="76" customFormat="1"/>
    <row r="444" s="76" customFormat="1"/>
    <row r="445" s="76" customFormat="1"/>
    <row r="446" s="76" customFormat="1"/>
    <row r="447" s="76" customFormat="1"/>
    <row r="448" s="76" customFormat="1"/>
    <row r="449" s="76" customFormat="1"/>
    <row r="450" s="76" customFormat="1"/>
    <row r="451" s="76" customFormat="1"/>
    <row r="452" s="76" customFormat="1"/>
    <row r="453" s="76" customFormat="1"/>
    <row r="454" s="76" customFormat="1"/>
    <row r="455" s="76" customFormat="1"/>
    <row r="456" s="76" customFormat="1"/>
    <row r="457" s="76" customFormat="1"/>
    <row r="458" s="76" customFormat="1"/>
    <row r="459" s="76" customFormat="1"/>
    <row r="460" s="76" customFormat="1"/>
    <row r="461" s="76" customFormat="1"/>
    <row r="462" s="76" customFormat="1"/>
    <row r="463" s="76" customFormat="1"/>
    <row r="464" s="76" customFormat="1"/>
    <row r="465" s="76" customFormat="1"/>
    <row r="466" s="76" customFormat="1"/>
    <row r="467" s="76" customFormat="1"/>
    <row r="468" s="76" customFormat="1"/>
    <row r="469" s="76" customFormat="1"/>
    <row r="470" s="76" customFormat="1"/>
    <row r="471" s="76" customFormat="1"/>
    <row r="472" s="76" customFormat="1"/>
    <row r="473" s="76" customFormat="1"/>
    <row r="474" s="76" customFormat="1"/>
    <row r="475" s="76" customFormat="1"/>
    <row r="476" s="76" customFormat="1"/>
    <row r="477" s="76" customFormat="1"/>
    <row r="478" s="76" customFormat="1"/>
    <row r="479" s="76" customFormat="1"/>
    <row r="480" s="76" customFormat="1"/>
    <row r="481" s="76" customFormat="1"/>
    <row r="482" s="76" customFormat="1"/>
    <row r="483" s="76" customFormat="1"/>
    <row r="484" s="76" customFormat="1"/>
    <row r="485" s="76" customFormat="1"/>
    <row r="486" s="76" customFormat="1"/>
    <row r="487" s="76" customFormat="1"/>
    <row r="488" s="76" customFormat="1"/>
    <row r="489" s="76" customFormat="1"/>
    <row r="490" s="76" customFormat="1"/>
    <row r="491" s="76" customFormat="1"/>
    <row r="492" s="76" customFormat="1"/>
    <row r="493" s="76" customFormat="1"/>
    <row r="494" s="76" customFormat="1"/>
    <row r="495" s="76" customFormat="1"/>
    <row r="496" s="76" customFormat="1"/>
    <row r="497" s="76" customFormat="1"/>
    <row r="498" s="76" customFormat="1"/>
    <row r="499" s="76" customFormat="1"/>
    <row r="500" s="76" customFormat="1"/>
    <row r="501" s="76" customFormat="1"/>
    <row r="502" s="76" customFormat="1"/>
    <row r="503" s="76" customFormat="1"/>
    <row r="504" s="76" customFormat="1"/>
    <row r="505" s="76" customFormat="1"/>
    <row r="506" s="76" customFormat="1"/>
    <row r="507" s="76" customFormat="1"/>
    <row r="508" s="76" customFormat="1"/>
    <row r="509" s="76" customFormat="1"/>
    <row r="510" s="76" customFormat="1"/>
    <row r="511" s="76" customFormat="1"/>
    <row r="512" s="76" customFormat="1"/>
    <row r="513" s="76" customFormat="1"/>
    <row r="514" s="76" customFormat="1"/>
    <row r="515" s="76" customFormat="1"/>
    <row r="516" s="76" customFormat="1"/>
    <row r="517" s="76" customFormat="1"/>
    <row r="518" s="76" customFormat="1"/>
    <row r="519" s="76" customFormat="1"/>
    <row r="520" s="76" customFormat="1"/>
    <row r="521" s="76" customFormat="1"/>
    <row r="522" s="76" customFormat="1"/>
    <row r="523" s="76" customFormat="1"/>
    <row r="524" s="76" customFormat="1"/>
    <row r="525" s="76" customFormat="1"/>
    <row r="526" s="76" customFormat="1"/>
    <row r="527" s="76" customFormat="1"/>
    <row r="528" s="76" customFormat="1"/>
    <row r="529" s="76" customFormat="1"/>
    <row r="530" s="76" customFormat="1"/>
    <row r="531" s="76" customFormat="1"/>
    <row r="532" s="76" customFormat="1"/>
    <row r="533" s="76" customFormat="1"/>
    <row r="534" s="76" customFormat="1"/>
    <row r="535" s="76" customFormat="1"/>
    <row r="536" s="76" customFormat="1"/>
    <row r="537" s="76" customFormat="1"/>
    <row r="538" s="76" customFormat="1"/>
    <row r="539" s="76" customFormat="1"/>
    <row r="540" s="76" customFormat="1"/>
    <row r="541" s="76" customFormat="1"/>
    <row r="542" s="76" customFormat="1"/>
    <row r="543" s="76" customFormat="1"/>
    <row r="544" s="76" customFormat="1"/>
    <row r="545" s="76" customFormat="1"/>
    <row r="546" s="76" customFormat="1"/>
    <row r="547" s="76" customFormat="1"/>
    <row r="548" s="76" customFormat="1"/>
    <row r="549" s="76" customFormat="1"/>
    <row r="550" s="76" customFormat="1"/>
    <row r="551" s="76" customFormat="1"/>
    <row r="552" s="76" customFormat="1"/>
    <row r="553" s="76" customFormat="1"/>
    <row r="554" s="76" customFormat="1"/>
    <row r="555" s="76" customFormat="1"/>
    <row r="556" s="76" customFormat="1"/>
    <row r="557" s="76" customFormat="1"/>
    <row r="558" s="76" customFormat="1"/>
    <row r="559" s="76" customFormat="1"/>
    <row r="560" s="76" customFormat="1"/>
    <row r="561" s="76" customFormat="1"/>
    <row r="562" s="76" customFormat="1"/>
    <row r="563" s="76" customFormat="1"/>
    <row r="564" s="76" customFormat="1"/>
    <row r="565" s="76" customFormat="1"/>
    <row r="566" s="76" customFormat="1"/>
    <row r="567" s="76" customFormat="1"/>
    <row r="568" s="76" customFormat="1"/>
    <row r="569" s="76" customFormat="1"/>
    <row r="570" s="76" customFormat="1"/>
    <row r="571" s="76" customFormat="1"/>
    <row r="572" s="76" customFormat="1"/>
    <row r="573" s="76" customFormat="1"/>
    <row r="574" s="76" customFormat="1"/>
    <row r="575" s="76" customFormat="1"/>
    <row r="576" s="76" customFormat="1"/>
    <row r="577" s="76" customFormat="1"/>
    <row r="578" s="76" customFormat="1"/>
    <row r="579" s="76" customFormat="1"/>
    <row r="580" s="76" customFormat="1"/>
    <row r="581" s="76" customFormat="1"/>
    <row r="582" s="76" customFormat="1"/>
    <row r="583" s="76" customFormat="1"/>
    <row r="584" s="76" customFormat="1"/>
    <row r="585" s="76" customFormat="1"/>
    <row r="586" s="76" customFormat="1"/>
    <row r="587" s="76" customFormat="1"/>
    <row r="588" s="76" customFormat="1"/>
    <row r="589" s="76" customFormat="1"/>
    <row r="590" s="76" customFormat="1"/>
    <row r="591" s="76" customFormat="1"/>
    <row r="592" s="76" customFormat="1"/>
    <row r="593" s="76" customFormat="1"/>
    <row r="594" s="76" customFormat="1"/>
    <row r="595" s="76" customFormat="1"/>
    <row r="596" s="76" customFormat="1"/>
    <row r="597" s="76" customFormat="1"/>
    <row r="598" s="76" customFormat="1"/>
    <row r="599" s="76" customFormat="1"/>
    <row r="600" s="76" customFormat="1"/>
    <row r="601" s="76" customFormat="1"/>
    <row r="602" s="76" customFormat="1"/>
    <row r="603" s="76" customFormat="1"/>
    <row r="604" s="76" customFormat="1"/>
    <row r="605" s="76" customFormat="1"/>
    <row r="606" s="76" customFormat="1"/>
    <row r="607" s="76" customFormat="1"/>
    <row r="608" s="76" customFormat="1"/>
    <row r="609" s="76" customFormat="1"/>
    <row r="610" s="76" customFormat="1"/>
    <row r="611" s="76" customFormat="1"/>
    <row r="612" s="76" customFormat="1"/>
    <row r="613" s="76" customFormat="1"/>
    <row r="614" s="76" customFormat="1"/>
    <row r="615" s="76" customFormat="1"/>
    <row r="616" s="76" customFormat="1"/>
    <row r="617" s="76" customFormat="1"/>
    <row r="618" s="76" customFormat="1"/>
    <row r="619" s="76" customFormat="1"/>
    <row r="620" s="76" customFormat="1"/>
    <row r="621" s="76" customFormat="1"/>
    <row r="622" s="76" customFormat="1"/>
    <row r="623" s="76" customFormat="1"/>
    <row r="624" s="76" customFormat="1"/>
    <row r="625" s="76" customFormat="1"/>
    <row r="626" s="76" customFormat="1"/>
    <row r="627" s="76" customFormat="1"/>
    <row r="628" s="76" customFormat="1"/>
    <row r="629" s="76" customFormat="1"/>
    <row r="630" s="76" customFormat="1"/>
    <row r="631" s="76" customFormat="1"/>
    <row r="632" s="76" customFormat="1"/>
    <row r="633" s="76" customFormat="1"/>
    <row r="634" s="76" customFormat="1"/>
    <row r="635" s="76" customFormat="1"/>
    <row r="636" s="76" customFormat="1"/>
    <row r="637" s="76" customFormat="1"/>
    <row r="638" s="76" customFormat="1"/>
    <row r="639" s="76" customFormat="1"/>
    <row r="640" s="76" customFormat="1"/>
    <row r="641" s="76" customFormat="1"/>
    <row r="642" s="76" customFormat="1"/>
    <row r="643" s="76" customFormat="1"/>
    <row r="644" s="76" customFormat="1"/>
    <row r="645" s="76" customFormat="1"/>
    <row r="646" s="76" customFormat="1"/>
    <row r="647" s="76" customFormat="1"/>
    <row r="648" s="76" customFormat="1"/>
    <row r="649" s="76" customFormat="1"/>
    <row r="650" s="76" customFormat="1"/>
    <row r="651" s="76" customFormat="1"/>
    <row r="652" s="76" customFormat="1"/>
    <row r="653" s="76" customFormat="1"/>
    <row r="654" s="76" customFormat="1"/>
    <row r="655" s="76" customFormat="1"/>
    <row r="656" s="76" customFormat="1"/>
    <row r="657" s="76" customFormat="1"/>
    <row r="658" s="76" customFormat="1"/>
    <row r="659" s="76" customFormat="1"/>
    <row r="660" s="76" customFormat="1"/>
    <row r="661" s="76" customFormat="1"/>
    <row r="662" s="76" customFormat="1"/>
    <row r="663" s="76" customFormat="1"/>
    <row r="664" s="76" customFormat="1"/>
    <row r="665" s="76" customFormat="1"/>
    <row r="666" s="76" customFormat="1"/>
    <row r="667" s="76" customFormat="1"/>
    <row r="668" s="76" customFormat="1"/>
    <row r="669" s="76" customFormat="1"/>
    <row r="670" s="76" customFormat="1"/>
    <row r="671" s="76" customFormat="1"/>
    <row r="672" s="76" customFormat="1"/>
    <row r="673" s="76" customFormat="1"/>
    <row r="674" s="76" customFormat="1"/>
    <row r="675" s="76" customFormat="1"/>
    <row r="676" s="76" customFormat="1"/>
    <row r="677" s="76" customFormat="1"/>
    <row r="678" s="76" customFormat="1"/>
    <row r="679" s="76" customFormat="1"/>
    <row r="680" s="76" customFormat="1"/>
    <row r="681" s="76" customFormat="1"/>
    <row r="682" s="76" customFormat="1"/>
    <row r="683" s="76" customFormat="1"/>
    <row r="684" s="76" customFormat="1"/>
    <row r="685" s="76" customFormat="1"/>
    <row r="686" s="76" customFormat="1"/>
    <row r="687" s="76" customFormat="1"/>
    <row r="688" s="76" customFormat="1"/>
    <row r="689" s="76" customFormat="1"/>
    <row r="690" s="76" customFormat="1"/>
    <row r="691" s="76" customFormat="1"/>
    <row r="692" s="76" customFormat="1"/>
    <row r="693" s="76" customFormat="1"/>
    <row r="694" s="76" customFormat="1"/>
    <row r="695" s="76" customFormat="1"/>
    <row r="696" s="76" customFormat="1"/>
    <row r="697" s="76" customFormat="1"/>
    <row r="698" s="76" customFormat="1"/>
    <row r="699" s="76" customFormat="1"/>
    <row r="700" s="76" customFormat="1"/>
    <row r="701" s="76" customFormat="1"/>
    <row r="702" s="76" customFormat="1"/>
    <row r="703" s="76" customFormat="1"/>
    <row r="704" s="76" customFormat="1"/>
    <row r="705" s="76" customFormat="1"/>
    <row r="706" s="76" customFormat="1"/>
    <row r="707" s="76" customFormat="1"/>
    <row r="708" s="76" customFormat="1"/>
    <row r="709" s="76" customFormat="1"/>
    <row r="710" s="76" customFormat="1"/>
    <row r="711" s="76" customFormat="1"/>
    <row r="712" s="76" customFormat="1"/>
    <row r="713" s="76" customFormat="1"/>
    <row r="714" s="76" customFormat="1"/>
    <row r="715" s="76" customFormat="1"/>
    <row r="716" s="76" customFormat="1"/>
    <row r="717" s="76" customFormat="1"/>
    <row r="718" s="76" customFormat="1"/>
    <row r="719" s="76" customFormat="1"/>
    <row r="720" s="76" customFormat="1"/>
    <row r="721" s="76" customFormat="1"/>
    <row r="722" s="76" customFormat="1"/>
    <row r="723" s="76" customFormat="1"/>
    <row r="724" s="76" customFormat="1"/>
    <row r="725" s="76" customFormat="1"/>
    <row r="726" s="76" customFormat="1"/>
    <row r="727" s="76" customFormat="1"/>
    <row r="728" s="76" customFormat="1"/>
    <row r="729" s="76" customFormat="1"/>
    <row r="730" s="76" customFormat="1"/>
    <row r="731" s="76" customFormat="1"/>
    <row r="732" s="76" customFormat="1"/>
    <row r="733" s="76" customFormat="1"/>
    <row r="734" s="76" customFormat="1"/>
    <row r="735" s="76" customFormat="1"/>
    <row r="736" s="76" customFormat="1"/>
    <row r="737" s="76" customFormat="1"/>
    <row r="738" s="76" customFormat="1"/>
    <row r="739" s="76" customFormat="1"/>
    <row r="740" s="76" customFormat="1"/>
    <row r="741" s="76" customFormat="1"/>
    <row r="742" s="76" customFormat="1"/>
    <row r="743" s="76" customFormat="1"/>
    <row r="744" s="76" customFormat="1"/>
    <row r="745" s="76" customFormat="1"/>
    <row r="746" s="76" customFormat="1"/>
    <row r="747" s="76" customFormat="1"/>
    <row r="748" s="76" customFormat="1"/>
    <row r="749" s="76" customFormat="1"/>
    <row r="750" s="76" customFormat="1"/>
    <row r="751" s="76" customFormat="1"/>
    <row r="752" s="76" customFormat="1"/>
    <row r="753" s="76" customFormat="1"/>
    <row r="754" s="76" customFormat="1"/>
    <row r="755" s="76" customFormat="1"/>
    <row r="756" s="76" customFormat="1"/>
    <row r="757" s="76" customFormat="1"/>
    <row r="758" s="76" customFormat="1"/>
    <row r="759" s="76" customFormat="1"/>
    <row r="760" s="76" customFormat="1"/>
    <row r="761" s="76" customFormat="1"/>
    <row r="762" s="76" customFormat="1"/>
    <row r="763" s="76" customFormat="1"/>
    <row r="764" s="76" customFormat="1"/>
    <row r="765" s="76" customFormat="1"/>
    <row r="766" s="76" customFormat="1"/>
    <row r="767" s="76" customFormat="1"/>
    <row r="768" s="76" customFormat="1"/>
    <row r="769" s="76" customFormat="1"/>
    <row r="770" s="76" customFormat="1"/>
    <row r="771" s="76" customFormat="1"/>
    <row r="772" s="76" customFormat="1"/>
    <row r="773" s="76" customFormat="1"/>
    <row r="774" s="76" customFormat="1"/>
    <row r="775" s="76" customFormat="1"/>
    <row r="776" s="76" customFormat="1"/>
    <row r="777" s="76" customFormat="1"/>
    <row r="778" s="76" customFormat="1"/>
    <row r="779" s="76" customFormat="1"/>
    <row r="780" s="76" customFormat="1"/>
    <row r="781" s="76" customFormat="1"/>
    <row r="782" s="76" customFormat="1"/>
    <row r="783" s="76" customFormat="1"/>
    <row r="784" s="76" customFormat="1"/>
    <row r="785" s="76" customFormat="1"/>
    <row r="786" s="76" customFormat="1"/>
    <row r="787" s="76" customFormat="1"/>
    <row r="788" s="76" customFormat="1"/>
    <row r="789" s="76" customFormat="1"/>
    <row r="790" s="76" customFormat="1"/>
    <row r="791" s="76" customFormat="1"/>
    <row r="792" s="76" customFormat="1"/>
    <row r="793" s="76" customFormat="1"/>
    <row r="794" s="76" customFormat="1"/>
    <row r="795" s="76" customFormat="1"/>
    <row r="796" s="76" customFormat="1"/>
    <row r="797" s="76" customFormat="1"/>
    <row r="798" s="76" customFormat="1"/>
    <row r="799" s="76" customFormat="1"/>
    <row r="800" s="76" customFormat="1"/>
    <row r="801" s="76" customFormat="1"/>
    <row r="802" s="76" customFormat="1"/>
    <row r="803" s="76" customFormat="1"/>
    <row r="804" s="76" customFormat="1"/>
    <row r="805" s="76" customFormat="1"/>
    <row r="806" s="76" customFormat="1"/>
    <row r="807" s="76" customFormat="1"/>
    <row r="808" s="76" customFormat="1"/>
    <row r="809" s="76" customFormat="1"/>
    <row r="810" s="76" customFormat="1"/>
    <row r="811" s="76" customFormat="1"/>
    <row r="812" s="76" customFormat="1"/>
    <row r="813" s="76" customFormat="1"/>
    <row r="814" s="76" customFormat="1"/>
    <row r="815" s="76" customFormat="1"/>
    <row r="816" s="76" customFormat="1"/>
    <row r="817" s="76" customFormat="1"/>
    <row r="818" s="76" customFormat="1"/>
    <row r="819" s="76" customFormat="1"/>
    <row r="820" s="76" customFormat="1"/>
    <row r="821" s="76" customFormat="1"/>
    <row r="822" s="76" customFormat="1"/>
    <row r="823" s="76" customFormat="1"/>
    <row r="824" s="76" customFormat="1"/>
    <row r="825" s="76" customFormat="1"/>
    <row r="826" s="76" customFormat="1"/>
    <row r="827" s="76" customFormat="1"/>
    <row r="828" s="76" customFormat="1"/>
    <row r="829" s="76" customFormat="1"/>
    <row r="830" s="76" customFormat="1"/>
    <row r="831" s="76" customFormat="1"/>
    <row r="832" s="76" customFormat="1"/>
    <row r="833" s="76" customFormat="1"/>
    <row r="834" s="76" customFormat="1"/>
    <row r="835" s="76" customFormat="1"/>
    <row r="836" s="76" customFormat="1"/>
    <row r="837" s="76" customFormat="1"/>
    <row r="838" s="76" customFormat="1"/>
    <row r="839" s="76" customFormat="1"/>
    <row r="840" s="76" customFormat="1"/>
    <row r="841" s="76" customFormat="1"/>
    <row r="842" s="76" customFormat="1"/>
    <row r="843" s="76" customFormat="1"/>
    <row r="844" s="76" customFormat="1"/>
    <row r="845" s="76" customFormat="1"/>
    <row r="846" s="76" customFormat="1"/>
    <row r="847" s="76" customFormat="1"/>
    <row r="848" s="76" customFormat="1"/>
    <row r="849" s="76" customFormat="1"/>
    <row r="850" s="76" customFormat="1"/>
    <row r="851" s="76" customFormat="1"/>
    <row r="852" s="76" customFormat="1"/>
    <row r="853" s="76" customFormat="1"/>
    <row r="854" s="76" customFormat="1"/>
    <row r="855" s="76" customFormat="1"/>
    <row r="856" s="76" customFormat="1"/>
    <row r="857" s="76" customFormat="1"/>
    <row r="858" s="76" customFormat="1"/>
    <row r="859" s="76" customFormat="1"/>
    <row r="860" s="76" customFormat="1"/>
    <row r="861" s="76" customFormat="1"/>
    <row r="862" s="76" customFormat="1"/>
    <row r="863" s="76" customFormat="1"/>
    <row r="864" s="76" customFormat="1"/>
    <row r="865" s="76" customFormat="1"/>
    <row r="866" s="76" customFormat="1"/>
    <row r="867" s="76" customFormat="1"/>
    <row r="868" s="76" customFormat="1"/>
    <row r="869" s="76" customFormat="1"/>
    <row r="870" s="76" customFormat="1"/>
    <row r="871" s="76" customFormat="1"/>
    <row r="872" s="76" customFormat="1"/>
    <row r="873" s="76" customFormat="1"/>
    <row r="874" s="76" customFormat="1"/>
    <row r="875" s="76" customFormat="1"/>
    <row r="876" s="76" customFormat="1"/>
    <row r="877" s="76" customFormat="1"/>
    <row r="878" s="76" customFormat="1"/>
    <row r="879" s="76" customFormat="1"/>
    <row r="880" s="76" customFormat="1"/>
    <row r="881" s="76" customFormat="1"/>
    <row r="882" s="76" customFormat="1"/>
    <row r="883" s="76" customFormat="1"/>
    <row r="884" s="76" customFormat="1"/>
    <row r="885" s="76" customFormat="1"/>
    <row r="886" s="76" customFormat="1"/>
    <row r="887" s="76" customFormat="1"/>
    <row r="888" s="76" customFormat="1"/>
    <row r="889" s="76" customFormat="1"/>
    <row r="890" s="76" customFormat="1"/>
    <row r="891" s="76" customFormat="1"/>
    <row r="892" s="76" customFormat="1"/>
    <row r="893" s="76" customFormat="1"/>
    <row r="894" s="76" customFormat="1"/>
    <row r="895" s="76" customFormat="1"/>
    <row r="896" s="76" customFormat="1"/>
    <row r="897" s="76" customFormat="1"/>
    <row r="898" s="76" customFormat="1"/>
    <row r="899" s="76" customFormat="1"/>
    <row r="900" s="76" customFormat="1"/>
    <row r="901" s="76" customFormat="1"/>
    <row r="902" s="76" customFormat="1"/>
    <row r="903" s="76" customFormat="1"/>
    <row r="904" s="76" customFormat="1"/>
    <row r="905" s="76" customFormat="1"/>
    <row r="906" s="76" customFormat="1"/>
    <row r="907" s="76" customFormat="1"/>
    <row r="908" s="76" customFormat="1"/>
    <row r="909" s="76" customFormat="1"/>
    <row r="910" s="76" customFormat="1"/>
    <row r="911" s="76" customFormat="1"/>
    <row r="912" s="76" customFormat="1"/>
    <row r="913" s="76" customFormat="1"/>
    <row r="914" s="76" customFormat="1"/>
    <row r="915" s="76" customFormat="1"/>
    <row r="916" s="76" customFormat="1"/>
    <row r="917" s="76" customFormat="1"/>
    <row r="918" s="76" customFormat="1"/>
    <row r="919" s="76" customFormat="1"/>
    <row r="920" s="76" customFormat="1"/>
    <row r="921" s="76" customFormat="1"/>
    <row r="922" s="76" customFormat="1"/>
    <row r="923" s="76" customFormat="1"/>
    <row r="924" s="76" customFormat="1"/>
    <row r="925" s="76" customFormat="1"/>
    <row r="926" s="76" customFormat="1"/>
    <row r="927" s="76" customFormat="1"/>
    <row r="928" s="76" customFormat="1"/>
    <row r="929" s="76" customFormat="1"/>
    <row r="930" s="76" customFormat="1"/>
    <row r="931" s="76" customFormat="1"/>
    <row r="932" s="76" customFormat="1"/>
    <row r="933" s="76" customFormat="1"/>
    <row r="934" s="76" customFormat="1"/>
    <row r="935" s="76" customFormat="1"/>
    <row r="936" s="76" customFormat="1"/>
    <row r="937" s="76" customFormat="1"/>
    <row r="938" s="76" customFormat="1"/>
    <row r="939" s="76" customFormat="1"/>
    <row r="940" s="76" customFormat="1"/>
    <row r="941" s="76" customFormat="1"/>
    <row r="942" s="76" customFormat="1"/>
    <row r="943" s="76" customFormat="1"/>
    <row r="944" s="76" customFormat="1"/>
    <row r="945" s="76" customFormat="1"/>
    <row r="946" s="76" customFormat="1"/>
    <row r="947" s="76" customFormat="1"/>
    <row r="948" s="76" customFormat="1"/>
    <row r="949" s="76" customFormat="1"/>
    <row r="950" s="76" customFormat="1"/>
    <row r="951" s="76" customFormat="1"/>
    <row r="952" s="76" customFormat="1"/>
    <row r="953" s="76" customFormat="1"/>
    <row r="954" s="76" customFormat="1"/>
    <row r="955" s="76" customFormat="1"/>
    <row r="956" s="76" customFormat="1"/>
    <row r="957" s="76" customFormat="1"/>
    <row r="958" s="76" customFormat="1"/>
    <row r="959" s="76" customFormat="1"/>
    <row r="960" s="76" customFormat="1"/>
    <row r="961" s="76" customFormat="1"/>
    <row r="962" s="76" customFormat="1"/>
    <row r="963" s="76" customFormat="1"/>
    <row r="964" s="76" customFormat="1"/>
    <row r="965" s="76" customFormat="1"/>
    <row r="966" s="76" customFormat="1"/>
    <row r="967" s="76" customFormat="1"/>
    <row r="968" s="76" customFormat="1"/>
    <row r="969" s="76" customFormat="1"/>
    <row r="970" s="76" customFormat="1"/>
    <row r="971" s="76" customFormat="1"/>
    <row r="972" s="76" customFormat="1"/>
    <row r="973" s="76" customFormat="1"/>
    <row r="974" s="76" customFormat="1"/>
    <row r="975" s="76" customFormat="1"/>
    <row r="976" s="76" customFormat="1"/>
    <row r="977" s="76" customFormat="1"/>
    <row r="978" s="76" customFormat="1"/>
    <row r="979" s="76" customFormat="1"/>
    <row r="980" s="76" customFormat="1"/>
    <row r="981" s="76" customFormat="1"/>
    <row r="982" s="76" customFormat="1"/>
    <row r="983" s="76" customFormat="1"/>
    <row r="984" s="76" customFormat="1"/>
    <row r="985" s="76" customFormat="1"/>
    <row r="986" s="76" customFormat="1"/>
    <row r="987" s="76" customFormat="1"/>
    <row r="988" s="76" customFormat="1"/>
    <row r="989" s="76" customFormat="1"/>
    <row r="990" s="76" customFormat="1"/>
    <row r="991" s="76" customFormat="1"/>
    <row r="992" s="76" customFormat="1"/>
    <row r="993" s="76" customFormat="1"/>
    <row r="994" s="76" customFormat="1"/>
    <row r="995" s="76" customFormat="1"/>
    <row r="996" s="76" customFormat="1"/>
    <row r="997" s="76" customFormat="1"/>
    <row r="998" s="76" customFormat="1"/>
    <row r="999" s="76" customFormat="1"/>
    <row r="1000" s="76" customFormat="1"/>
    <row r="1001" s="76" customFormat="1"/>
    <row r="1002" s="76" customFormat="1"/>
    <row r="1003" s="76" customFormat="1"/>
    <row r="1004" s="76" customFormat="1"/>
    <row r="1005" s="76" customFormat="1"/>
    <row r="1006" s="76" customFormat="1"/>
    <row r="1007" s="76" customFormat="1"/>
    <row r="1008" s="76" customFormat="1"/>
    <row r="1009" s="76" customFormat="1"/>
    <row r="1010" s="76" customFormat="1"/>
    <row r="1011" s="76" customFormat="1"/>
    <row r="1012" s="76" customFormat="1"/>
    <row r="1013" s="76" customFormat="1"/>
    <row r="1014" s="76" customFormat="1"/>
    <row r="1015" s="76" customFormat="1"/>
    <row r="1016" s="76" customFormat="1"/>
    <row r="1017" s="76" customFormat="1"/>
    <row r="1018" s="76" customFormat="1"/>
    <row r="1019" s="76" customFormat="1"/>
    <row r="1020" s="76" customFormat="1"/>
    <row r="1021" s="76" customFormat="1"/>
    <row r="1022" s="76" customFormat="1"/>
    <row r="1023" s="76" customFormat="1"/>
    <row r="1024" s="76" customFormat="1"/>
    <row r="1025" s="76" customFormat="1"/>
    <row r="1026" s="76" customFormat="1"/>
    <row r="1027" s="76" customFormat="1"/>
    <row r="1028" s="76" customFormat="1"/>
    <row r="1029" s="76" customFormat="1"/>
    <row r="1030" s="76" customFormat="1"/>
    <row r="1031" s="76" customFormat="1"/>
    <row r="1032" s="76" customFormat="1"/>
    <row r="1033" s="76" customFormat="1"/>
    <row r="1034" s="76" customFormat="1"/>
    <row r="1035" s="76" customFormat="1"/>
    <row r="1036" s="76" customFormat="1"/>
    <row r="1037" s="76" customFormat="1"/>
    <row r="1038" s="76" customFormat="1"/>
    <row r="1039" s="76" customFormat="1"/>
    <row r="1040" s="76" customFormat="1"/>
    <row r="1041" s="76" customFormat="1"/>
    <row r="1042" s="76" customFormat="1"/>
    <row r="1043" s="76" customFormat="1"/>
    <row r="1044" s="76" customFormat="1"/>
    <row r="1045" s="76" customFormat="1"/>
    <row r="1046" s="76" customFormat="1"/>
    <row r="1047" s="76" customFormat="1"/>
    <row r="1048" s="76" customFormat="1"/>
    <row r="1049" s="76" customFormat="1"/>
    <row r="1050" s="76" customFormat="1"/>
    <row r="1051" s="76" customFormat="1"/>
    <row r="1052" s="76" customFormat="1"/>
    <row r="1053" s="76" customFormat="1"/>
    <row r="1054" s="76" customFormat="1"/>
    <row r="1055" s="76" customFormat="1"/>
    <row r="1056" s="76" customFormat="1"/>
    <row r="1057" s="76" customFormat="1"/>
    <row r="1058" s="76" customFormat="1"/>
    <row r="1059" s="76" customFormat="1"/>
    <row r="1060" s="76" customFormat="1"/>
    <row r="1061" s="76" customFormat="1"/>
    <row r="1062" s="76" customFormat="1"/>
    <row r="1063" s="76" customFormat="1"/>
    <row r="1064" s="76" customFormat="1"/>
    <row r="1065" s="76" customFormat="1"/>
    <row r="1066" s="76" customFormat="1"/>
    <row r="1067" s="76" customFormat="1"/>
    <row r="1068" s="76" customFormat="1"/>
    <row r="1069" s="76" customFormat="1"/>
    <row r="1070" s="76" customFormat="1"/>
    <row r="1071" s="76" customFormat="1"/>
    <row r="1072" s="76" customFormat="1"/>
    <row r="1073" s="76" customFormat="1"/>
    <row r="1074" s="76" customFormat="1"/>
    <row r="1075" s="76" customFormat="1"/>
    <row r="1076" s="76" customFormat="1"/>
    <row r="1077" s="76" customFormat="1"/>
    <row r="1078" s="76" customFormat="1"/>
    <row r="1079" s="76" customFormat="1"/>
    <row r="1080" s="76" customFormat="1"/>
    <row r="1081" s="76" customFormat="1"/>
    <row r="1082" s="76" customFormat="1"/>
    <row r="1083" s="76" customFormat="1"/>
    <row r="1084" s="76" customFormat="1"/>
    <row r="1085" s="76" customFormat="1"/>
    <row r="1086" s="76" customFormat="1"/>
    <row r="1087" s="76" customFormat="1"/>
    <row r="1088" s="76" customFormat="1"/>
    <row r="1089" s="76" customFormat="1"/>
    <row r="1090" s="76" customFormat="1"/>
    <row r="1091" s="76" customFormat="1"/>
    <row r="1092" s="76" customFormat="1"/>
    <row r="1093" s="76" customFormat="1"/>
    <row r="1094" s="76" customFormat="1"/>
    <row r="1095" s="76" customFormat="1"/>
    <row r="1096" s="76" customFormat="1"/>
    <row r="1097" s="76" customFormat="1"/>
    <row r="1098" s="76" customFormat="1"/>
    <row r="1099" s="76" customFormat="1"/>
    <row r="1100" s="76" customFormat="1"/>
    <row r="1101" s="76" customFormat="1"/>
    <row r="1102" s="76" customFormat="1"/>
    <row r="1103" s="76" customFormat="1"/>
    <row r="1104" s="76" customFormat="1"/>
    <row r="1105" s="76" customFormat="1"/>
    <row r="1106" s="76" customFormat="1"/>
    <row r="1107" s="76" customFormat="1"/>
    <row r="1108" s="76" customFormat="1"/>
    <row r="1109" s="76" customFormat="1"/>
    <row r="1110" s="76" customFormat="1"/>
    <row r="1111" s="76" customFormat="1"/>
    <row r="1112" s="76" customFormat="1"/>
    <row r="1113" s="76" customFormat="1"/>
    <row r="1114" s="76" customFormat="1"/>
    <row r="1115" s="76" customFormat="1"/>
    <row r="1116" s="76" customFormat="1"/>
    <row r="1117" s="76" customFormat="1"/>
    <row r="1118" s="76" customFormat="1"/>
    <row r="1119" s="76" customFormat="1"/>
    <row r="1120" s="76" customFormat="1"/>
    <row r="1121" s="76" customFormat="1"/>
    <row r="1122" s="76" customFormat="1"/>
    <row r="1123" s="76" customFormat="1"/>
    <row r="1124" s="76" customFormat="1"/>
    <row r="1125" s="76" customFormat="1"/>
    <row r="1126" s="76" customFormat="1"/>
    <row r="1127" s="76" customFormat="1"/>
    <row r="1128" s="76" customFormat="1"/>
    <row r="1129" s="76" customFormat="1"/>
    <row r="1130" s="76" customFormat="1"/>
    <row r="1131" s="76" customFormat="1"/>
    <row r="1132" s="76" customFormat="1"/>
    <row r="1133" s="76" customFormat="1"/>
    <row r="1134" s="76" customFormat="1"/>
    <row r="1135" s="76" customFormat="1"/>
    <row r="1136" s="76" customFormat="1"/>
    <row r="1137" s="76" customFormat="1"/>
    <row r="1138" s="76" customFormat="1"/>
    <row r="1139" s="76" customFormat="1"/>
    <row r="1140" s="76" customFormat="1"/>
    <row r="1141" s="76" customFormat="1"/>
    <row r="1142" s="76" customFormat="1"/>
    <row r="1143" s="76" customFormat="1"/>
    <row r="1144" s="76" customFormat="1"/>
    <row r="1145" s="76" customFormat="1"/>
    <row r="1146" s="76" customFormat="1"/>
    <row r="1147" s="76" customFormat="1"/>
    <row r="1148" s="76" customFormat="1"/>
    <row r="1149" s="76" customFormat="1"/>
    <row r="1150" s="76" customFormat="1"/>
    <row r="1151" s="76" customFormat="1"/>
    <row r="1152" s="76" customFormat="1"/>
    <row r="1153" s="76" customFormat="1"/>
    <row r="1154" s="76" customFormat="1"/>
    <row r="1155" s="76" customFormat="1"/>
    <row r="1156" s="76" customFormat="1"/>
    <row r="1157" s="76" customFormat="1"/>
    <row r="1158" s="76" customFormat="1"/>
    <row r="1159" s="76" customFormat="1"/>
    <row r="1160" s="76" customFormat="1"/>
    <row r="1161" s="76" customFormat="1"/>
    <row r="1162" s="76" customFormat="1"/>
    <row r="1163" s="76" customFormat="1"/>
    <row r="1164" s="76" customFormat="1"/>
    <row r="1165" s="76" customFormat="1"/>
    <row r="1166" s="76" customFormat="1"/>
    <row r="1167" s="76" customFormat="1"/>
    <row r="1168" s="76" customFormat="1"/>
    <row r="1169" s="76" customFormat="1"/>
    <row r="1170" s="76" customFormat="1"/>
    <row r="1171" s="76" customFormat="1"/>
    <row r="1172" s="76" customFormat="1"/>
    <row r="1173" s="76" customFormat="1"/>
    <row r="1174" s="76" customFormat="1"/>
    <row r="1175" s="76" customFormat="1"/>
    <row r="1176" s="76" customFormat="1"/>
    <row r="1177" s="76" customFormat="1"/>
    <row r="1178" s="76" customFormat="1"/>
    <row r="1179" s="76" customFormat="1"/>
    <row r="1180" s="76" customFormat="1"/>
    <row r="1181" s="76" customFormat="1"/>
    <row r="1182" s="76" customFormat="1"/>
    <row r="1183" s="76" customFormat="1"/>
    <row r="1184" s="76" customFormat="1"/>
    <row r="1185" s="76" customFormat="1"/>
    <row r="1186" s="76" customFormat="1"/>
    <row r="1187" s="76" customFormat="1"/>
    <row r="1188" s="76" customFormat="1"/>
    <row r="1189" s="76" customFormat="1"/>
    <row r="1190" s="76" customFormat="1"/>
    <row r="1191" s="76" customFormat="1"/>
    <row r="1192" s="76" customFormat="1"/>
    <row r="1193" s="76" customFormat="1"/>
    <row r="1194" s="76" customFormat="1"/>
    <row r="1195" s="76" customFormat="1"/>
    <row r="1196" s="76" customFormat="1"/>
    <row r="1197" s="76" customFormat="1"/>
    <row r="1198" s="76" customFormat="1"/>
    <row r="1199" s="76" customFormat="1"/>
    <row r="1200" s="76" customFormat="1"/>
    <row r="1201" s="76" customFormat="1"/>
    <row r="1202" s="76" customFormat="1"/>
    <row r="1203" s="76" customFormat="1"/>
    <row r="1204" s="76" customFormat="1"/>
    <row r="1205" s="76" customFormat="1"/>
    <row r="1206" s="76" customFormat="1"/>
    <row r="1207" s="76" customFormat="1"/>
    <row r="1208" s="76" customFormat="1"/>
    <row r="1209" s="76" customFormat="1"/>
    <row r="1210" s="76" customFormat="1"/>
    <row r="1211" s="76" customFormat="1"/>
    <row r="1212" s="76" customFormat="1"/>
    <row r="1213" s="76" customFormat="1"/>
    <row r="1214" s="76" customFormat="1"/>
    <row r="1215" s="76" customFormat="1"/>
    <row r="1216" s="76" customFormat="1"/>
    <row r="1217" s="76" customFormat="1"/>
    <row r="1218" s="76" customFormat="1"/>
    <row r="1219" s="76" customFormat="1"/>
    <row r="1220" s="76" customFormat="1"/>
    <row r="1221" s="76" customFormat="1"/>
    <row r="1222" s="76" customFormat="1"/>
    <row r="1223" s="76" customFormat="1"/>
    <row r="1224" s="76" customFormat="1"/>
    <row r="1225" s="76" customFormat="1"/>
    <row r="1226" s="76" customFormat="1"/>
    <row r="1227" s="76" customFormat="1"/>
    <row r="1228" s="76" customFormat="1"/>
    <row r="1229" s="76" customFormat="1"/>
    <row r="1230" s="76" customFormat="1"/>
    <row r="1231" s="76" customFormat="1"/>
    <row r="1232" s="76" customFormat="1"/>
    <row r="1233" s="76" customFormat="1"/>
    <row r="1234" s="76" customFormat="1"/>
    <row r="1235" s="76" customFormat="1"/>
    <row r="1236" s="76" customFormat="1"/>
    <row r="1237" s="76" customFormat="1"/>
    <row r="1238" s="76" customFormat="1"/>
    <row r="1239" s="76" customFormat="1"/>
    <row r="1240" s="76" customFormat="1"/>
    <row r="1241" s="76" customFormat="1"/>
    <row r="1242" s="76" customFormat="1"/>
    <row r="1243" s="76" customFormat="1"/>
    <row r="1244" s="76" customFormat="1"/>
    <row r="1245" s="76" customFormat="1"/>
    <row r="1246" s="76" customFormat="1"/>
    <row r="1247" s="76" customFormat="1"/>
    <row r="1248" s="76" customFormat="1"/>
    <row r="1249" s="76" customFormat="1"/>
    <row r="1250" s="76" customFormat="1"/>
    <row r="1251" s="76" customFormat="1"/>
    <row r="1252" s="76" customFormat="1"/>
    <row r="1253" s="76" customFormat="1"/>
    <row r="1254" s="76" customFormat="1"/>
    <row r="1255" s="76" customFormat="1"/>
    <row r="1256" s="76" customFormat="1"/>
    <row r="1257" s="76" customFormat="1"/>
    <row r="1258" s="76" customFormat="1"/>
    <row r="1259" s="76" customFormat="1"/>
    <row r="1260" s="76" customFormat="1"/>
    <row r="1261" s="76" customFormat="1"/>
    <row r="1262" s="76" customFormat="1"/>
    <row r="1263" s="76" customFormat="1"/>
    <row r="1264" s="76" customFormat="1"/>
    <row r="1265" s="76" customFormat="1"/>
    <row r="1266" s="76" customFormat="1"/>
    <row r="1267" s="76" customFormat="1"/>
    <row r="1268" s="76" customFormat="1"/>
    <row r="1269" s="76" customFormat="1"/>
    <row r="1270" s="76" customFormat="1"/>
    <row r="1271" s="76" customFormat="1"/>
    <row r="1272" s="76" customFormat="1"/>
    <row r="1273" s="76" customFormat="1"/>
    <row r="1274" s="76" customFormat="1"/>
    <row r="1275" s="76" customFormat="1"/>
    <row r="1276" s="76" customFormat="1"/>
    <row r="1277" s="76" customFormat="1"/>
    <row r="1278" s="76" customFormat="1"/>
    <row r="1279" s="76" customFormat="1"/>
    <row r="1280" s="76" customFormat="1"/>
    <row r="1281" s="76" customFormat="1"/>
    <row r="1282" s="76" customFormat="1"/>
    <row r="1283" s="76" customFormat="1"/>
    <row r="1284" s="76" customFormat="1"/>
    <row r="1285" s="76" customFormat="1"/>
    <row r="1286" s="76" customFormat="1"/>
    <row r="1287" s="76" customFormat="1"/>
    <row r="1288" s="76" customFormat="1"/>
    <row r="1289" s="76" customFormat="1"/>
    <row r="1290" s="76" customFormat="1"/>
    <row r="1291" s="76" customFormat="1"/>
    <row r="1292" s="76" customFormat="1"/>
    <row r="1293" s="76" customFormat="1"/>
    <row r="1294" s="76" customFormat="1"/>
    <row r="1295" s="76" customFormat="1"/>
    <row r="1296" s="76" customFormat="1"/>
    <row r="1297" s="76" customFormat="1"/>
    <row r="1298" s="76" customFormat="1"/>
    <row r="1299" s="76" customFormat="1"/>
    <row r="1300" s="76" customFormat="1"/>
    <row r="1301" s="76" customFormat="1"/>
    <row r="1302" s="76" customFormat="1"/>
    <row r="1303" s="76" customFormat="1"/>
    <row r="1304" s="76" customFormat="1"/>
    <row r="1305" s="76" customFormat="1"/>
    <row r="1306" s="76" customFormat="1"/>
    <row r="1307" s="76" customFormat="1"/>
    <row r="1308" s="76" customFormat="1"/>
    <row r="1309" s="76" customFormat="1"/>
    <row r="1310" s="76" customFormat="1"/>
    <row r="1311" s="76" customFormat="1"/>
    <row r="1312" s="76" customFormat="1"/>
    <row r="1313" s="76" customFormat="1"/>
    <row r="1314" s="76" customFormat="1"/>
    <row r="1315" s="76" customFormat="1"/>
    <row r="1316" s="76" customFormat="1"/>
    <row r="1317" s="76" customFormat="1"/>
    <row r="1318" s="76" customFormat="1"/>
    <row r="1319" s="76" customFormat="1"/>
    <row r="1320" s="76" customFormat="1"/>
    <row r="1321" s="76" customFormat="1"/>
    <row r="1322" s="76" customFormat="1"/>
    <row r="1323" s="76" customFormat="1"/>
    <row r="1324" s="76" customFormat="1"/>
    <row r="1325" s="76" customFormat="1"/>
    <row r="1326" s="76" customFormat="1"/>
    <row r="1327" s="76" customFormat="1"/>
    <row r="1328" s="76" customFormat="1"/>
    <row r="1329" s="76" customFormat="1"/>
    <row r="1330" s="76" customFormat="1"/>
    <row r="1331" s="76" customFormat="1"/>
    <row r="1332" s="76" customFormat="1"/>
    <row r="1333" s="76" customFormat="1"/>
    <row r="1334" s="76" customFormat="1"/>
    <row r="1335" s="76" customFormat="1"/>
    <row r="1336" s="76" customFormat="1"/>
    <row r="1337" s="76" customFormat="1"/>
    <row r="1338" s="76" customFormat="1"/>
    <row r="1339" s="76" customFormat="1"/>
    <row r="1340" s="76" customFormat="1"/>
    <row r="1341" s="76" customFormat="1"/>
    <row r="1342" s="76" customFormat="1"/>
    <row r="1343" s="76" customFormat="1"/>
    <row r="1344" s="76" customFormat="1"/>
    <row r="1345" s="76" customFormat="1"/>
    <row r="1346" s="76" customFormat="1"/>
    <row r="1347" s="76" customFormat="1"/>
    <row r="1348" s="76" customFormat="1"/>
    <row r="1349" s="76" customFormat="1"/>
    <row r="1350" s="76" customFormat="1"/>
    <row r="1351" s="76" customFormat="1"/>
    <row r="1352" s="76" customFormat="1"/>
    <row r="1353" s="76" customFormat="1"/>
    <row r="1354" s="76" customFormat="1"/>
    <row r="1355" s="76" customFormat="1"/>
    <row r="1356" s="76" customFormat="1"/>
    <row r="1357" s="76" customFormat="1"/>
    <row r="1358" s="76" customFormat="1"/>
    <row r="1359" s="76" customFormat="1"/>
    <row r="1360" s="76" customFormat="1"/>
    <row r="1361" s="76" customFormat="1"/>
    <row r="1362" s="76" customFormat="1"/>
    <row r="1363" s="76" customFormat="1"/>
    <row r="1364" s="76" customFormat="1"/>
    <row r="1365" s="76" customFormat="1"/>
    <row r="1366" s="76" customFormat="1"/>
    <row r="1367" s="76" customFormat="1"/>
    <row r="1368" s="76" customFormat="1"/>
    <row r="1369" s="76" customFormat="1"/>
    <row r="1370" s="76" customFormat="1"/>
    <row r="1371" s="76" customFormat="1"/>
    <row r="1372" s="76" customFormat="1"/>
    <row r="1373" s="76" customFormat="1"/>
    <row r="1374" s="76" customFormat="1"/>
    <row r="1375" s="76" customFormat="1"/>
    <row r="1376" s="76" customFormat="1"/>
    <row r="1377" s="76" customFormat="1"/>
    <row r="1378" s="76" customFormat="1"/>
    <row r="1379" s="76" customFormat="1"/>
    <row r="1380" s="76" customFormat="1"/>
    <row r="1381" s="76" customFormat="1"/>
    <row r="1382" s="76" customFormat="1"/>
    <row r="1383" s="76" customFormat="1"/>
    <row r="1384" s="76" customFormat="1"/>
    <row r="1385" s="76" customFormat="1"/>
    <row r="1386" s="76" customFormat="1"/>
    <row r="1387" s="76" customFormat="1"/>
    <row r="1388" s="76" customFormat="1"/>
    <row r="1389" s="76" customFormat="1"/>
    <row r="1390" s="76" customFormat="1"/>
    <row r="1391" s="76" customFormat="1"/>
    <row r="1392" s="76" customFormat="1"/>
    <row r="1393" s="76" customFormat="1"/>
    <row r="1394" s="76" customFormat="1"/>
    <row r="1395" s="76" customFormat="1"/>
    <row r="1396" s="76" customFormat="1"/>
    <row r="1397" s="76" customFormat="1"/>
    <row r="1398" s="76" customFormat="1"/>
    <row r="1399" s="76" customFormat="1"/>
    <row r="1400" s="76" customFormat="1"/>
    <row r="1401" s="76" customFormat="1"/>
    <row r="1402" s="76" customFormat="1"/>
    <row r="1403" s="76" customFormat="1"/>
    <row r="1404" s="76" customFormat="1"/>
    <row r="1405" s="76" customFormat="1"/>
    <row r="1406" s="76" customFormat="1"/>
    <row r="1407" s="76" customFormat="1"/>
    <row r="1408" s="76" customFormat="1"/>
    <row r="1409" s="76" customFormat="1"/>
    <row r="1410" s="76" customFormat="1"/>
    <row r="1411" s="76" customFormat="1"/>
    <row r="1412" s="76" customFormat="1"/>
    <row r="1413" s="76" customFormat="1"/>
    <row r="1414" s="76" customFormat="1"/>
    <row r="1415" s="76" customFormat="1"/>
    <row r="1416" s="76" customFormat="1"/>
    <row r="1417" s="76" customFormat="1"/>
    <row r="1418" s="76" customFormat="1"/>
    <row r="1419" s="76" customFormat="1"/>
    <row r="1420" s="76" customFormat="1"/>
    <row r="1421" s="76" customFormat="1"/>
    <row r="1422" s="76" customFormat="1"/>
    <row r="1423" s="76" customFormat="1"/>
    <row r="1424" s="76" customFormat="1"/>
    <row r="1425" s="76" customFormat="1"/>
    <row r="1426" s="76" customFormat="1"/>
    <row r="1427" s="76" customFormat="1"/>
    <row r="1428" s="76" customFormat="1"/>
    <row r="1429" s="76" customFormat="1"/>
    <row r="1430" s="76" customFormat="1"/>
    <row r="1431" s="76" customFormat="1"/>
    <row r="1432" s="76" customFormat="1"/>
    <row r="1433" s="76" customFormat="1"/>
    <row r="1434" s="76" customFormat="1"/>
    <row r="1435" s="76" customFormat="1"/>
    <row r="1436" s="76" customFormat="1"/>
    <row r="1437" s="76" customFormat="1"/>
    <row r="1438" s="76" customFormat="1"/>
    <row r="1439" s="76" customFormat="1"/>
    <row r="1440" s="76" customFormat="1"/>
    <row r="1441" s="76" customFormat="1"/>
    <row r="1442" s="76" customFormat="1"/>
    <row r="1443" s="76" customFormat="1"/>
    <row r="1444" s="76" customFormat="1"/>
    <row r="1445" s="76" customFormat="1"/>
    <row r="1446" s="76" customFormat="1"/>
    <row r="1447" s="76" customFormat="1"/>
    <row r="1448" s="76" customFormat="1"/>
    <row r="1449" s="76" customFormat="1"/>
    <row r="1450" s="76" customFormat="1"/>
    <row r="1451" s="76" customFormat="1"/>
    <row r="1452" s="76" customFormat="1"/>
    <row r="1453" s="76" customFormat="1"/>
    <row r="1454" s="76" customFormat="1"/>
    <row r="1455" s="76" customFormat="1"/>
    <row r="1456" s="76" customFormat="1"/>
    <row r="1457" s="76" customFormat="1"/>
    <row r="1458" s="76" customFormat="1"/>
    <row r="1459" s="76" customFormat="1"/>
    <row r="1460" s="76" customFormat="1"/>
    <row r="1461" s="76" customFormat="1"/>
    <row r="1462" s="76" customFormat="1"/>
    <row r="1463" s="76" customFormat="1"/>
    <row r="1464" s="76" customFormat="1"/>
    <row r="1465" s="76" customFormat="1"/>
    <row r="1466" s="76" customFormat="1"/>
    <row r="1467" s="76" customFormat="1"/>
    <row r="1468" s="76" customFormat="1"/>
    <row r="1469" s="76" customFormat="1"/>
    <row r="1470" s="76" customFormat="1"/>
    <row r="1471" s="76" customFormat="1"/>
    <row r="1472" s="76" customFormat="1"/>
    <row r="1473" s="76" customFormat="1"/>
    <row r="1474" s="76" customFormat="1"/>
    <row r="1475" s="76" customFormat="1"/>
    <row r="1476" s="76" customFormat="1"/>
    <row r="1477" s="76" customFormat="1"/>
    <row r="1478" s="76" customFormat="1"/>
    <row r="1479" s="76" customFormat="1"/>
    <row r="1480" s="76" customFormat="1"/>
    <row r="1481" s="76" customFormat="1"/>
    <row r="1482" s="76" customFormat="1"/>
    <row r="1483" s="76" customFormat="1"/>
    <row r="1484" s="76" customFormat="1"/>
    <row r="1485" s="76" customFormat="1"/>
    <row r="1486" s="76" customFormat="1"/>
    <row r="1487" s="76" customFormat="1"/>
    <row r="1488" s="76" customFormat="1"/>
    <row r="1489" s="76" customFormat="1"/>
    <row r="1490" s="76" customFormat="1"/>
    <row r="1491" s="76" customFormat="1"/>
    <row r="1492" s="76" customFormat="1"/>
    <row r="1493" s="76" customFormat="1"/>
    <row r="1494" s="76" customFormat="1"/>
    <row r="1495" s="76" customFormat="1"/>
    <row r="1496" s="76" customFormat="1"/>
    <row r="1497" s="76" customFormat="1"/>
    <row r="1498" s="76" customFormat="1"/>
    <row r="1499" s="76" customFormat="1"/>
    <row r="1500" s="76" customFormat="1"/>
    <row r="1501" s="76" customFormat="1"/>
    <row r="1502" s="76" customFormat="1"/>
    <row r="1503" s="76" customFormat="1"/>
    <row r="1504" s="76" customFormat="1"/>
    <row r="1505" s="76" customFormat="1"/>
    <row r="1506" s="76" customFormat="1"/>
    <row r="1507" s="76" customFormat="1"/>
    <row r="1508" s="76" customFormat="1"/>
    <row r="1509" s="76" customFormat="1"/>
    <row r="1510" s="76" customFormat="1"/>
    <row r="1511" s="76" customFormat="1"/>
    <row r="1512" s="76" customFormat="1"/>
    <row r="1513" s="76" customFormat="1"/>
    <row r="1514" s="76" customFormat="1"/>
    <row r="1515" s="76" customFormat="1"/>
    <row r="1516" s="76" customFormat="1"/>
    <row r="1517" s="76" customFormat="1"/>
    <row r="1518" s="76" customFormat="1"/>
    <row r="1519" s="76" customFormat="1"/>
    <row r="1520" s="76" customFormat="1"/>
    <row r="1521" s="76" customFormat="1"/>
    <row r="1522" s="76" customFormat="1"/>
    <row r="1523" s="76" customFormat="1"/>
    <row r="1524" s="76" customFormat="1"/>
    <row r="1525" s="76" customFormat="1"/>
    <row r="1526" s="76" customFormat="1"/>
    <row r="1527" s="76" customFormat="1"/>
    <row r="1528" s="76" customFormat="1"/>
    <row r="1529" s="76" customFormat="1"/>
    <row r="1530" s="76" customFormat="1"/>
    <row r="1531" s="76" customFormat="1"/>
    <row r="1532" s="76" customFormat="1"/>
    <row r="1533" s="76" customFormat="1"/>
    <row r="1534" s="76" customFormat="1"/>
    <row r="1535" s="76" customFormat="1"/>
    <row r="1536" s="76" customFormat="1"/>
    <row r="1537" s="76" customFormat="1"/>
    <row r="1538" s="76" customFormat="1"/>
    <row r="1539" s="76" customFormat="1"/>
    <row r="1540" s="76" customFormat="1"/>
    <row r="1541" s="76" customFormat="1"/>
    <row r="1542" s="76" customFormat="1"/>
    <row r="1543" s="76" customFormat="1"/>
    <row r="1544" s="76" customFormat="1"/>
    <row r="1545" s="76" customFormat="1"/>
    <row r="1546" s="76" customFormat="1"/>
    <row r="1547" s="76" customFormat="1"/>
    <row r="1548" s="76" customFormat="1"/>
    <row r="1549" s="76" customFormat="1"/>
    <row r="1550" s="76" customFormat="1"/>
    <row r="1551" s="76" customFormat="1"/>
    <row r="1552" s="76" customFormat="1"/>
    <row r="1553" s="76" customFormat="1"/>
    <row r="1554" s="76" customFormat="1"/>
    <row r="1555" s="76" customFormat="1"/>
    <row r="1556" s="76" customFormat="1"/>
    <row r="1557" s="76" customFormat="1"/>
    <row r="1558" s="76" customFormat="1"/>
    <row r="1559" s="76" customFormat="1"/>
    <row r="1560" s="76" customFormat="1"/>
    <row r="1561" s="76" customFormat="1"/>
    <row r="1562" s="76" customFormat="1"/>
    <row r="1563" s="76" customFormat="1"/>
    <row r="1564" s="76" customFormat="1"/>
    <row r="1565" s="76" customFormat="1"/>
    <row r="1566" s="76" customFormat="1"/>
    <row r="1567" s="76" customFormat="1"/>
    <row r="1568" s="76" customFormat="1"/>
    <row r="1569" s="76" customFormat="1"/>
    <row r="1570" s="76" customFormat="1"/>
    <row r="1571" s="76" customFormat="1"/>
    <row r="1572" s="76" customFormat="1"/>
    <row r="1573" s="76" customFormat="1"/>
    <row r="1574" s="76" customFormat="1"/>
    <row r="1575" s="76" customFormat="1"/>
    <row r="1576" s="76" customFormat="1"/>
    <row r="1577" s="76" customFormat="1"/>
    <row r="1578" s="76" customFormat="1"/>
    <row r="1579" s="76" customFormat="1"/>
    <row r="1580" s="76" customFormat="1"/>
    <row r="1581" s="76" customFormat="1"/>
    <row r="1582" s="76" customFormat="1"/>
    <row r="1583" s="76" customFormat="1"/>
    <row r="1584" s="76" customFormat="1"/>
    <row r="1585" s="76" customFormat="1"/>
    <row r="1586" s="76" customFormat="1"/>
    <row r="1587" s="76" customFormat="1"/>
    <row r="1588" s="76" customFormat="1"/>
    <row r="1589" s="76" customFormat="1"/>
    <row r="1590" s="76" customFormat="1"/>
    <row r="1591" s="76" customFormat="1"/>
    <row r="1592" s="76" customFormat="1"/>
    <row r="1593" s="76" customFormat="1"/>
    <row r="1594" s="76" customFormat="1"/>
    <row r="1595" s="76" customFormat="1"/>
    <row r="1596" s="76" customFormat="1"/>
    <row r="1597" s="76" customFormat="1"/>
    <row r="1598" s="76" customFormat="1"/>
    <row r="1599" s="76" customFormat="1"/>
    <row r="1600" s="76" customFormat="1"/>
    <row r="1601" s="76" customFormat="1"/>
    <row r="1602" s="76" customFormat="1"/>
    <row r="1603" s="76" customFormat="1"/>
    <row r="1604" s="76" customFormat="1"/>
    <row r="1605" s="76" customFormat="1"/>
    <row r="1606" s="76" customFormat="1"/>
    <row r="1607" s="76" customFormat="1"/>
    <row r="1608" s="76" customFormat="1"/>
    <row r="1609" s="76" customFormat="1"/>
    <row r="1610" s="76" customFormat="1"/>
    <row r="1611" s="76" customFormat="1"/>
    <row r="1612" s="76" customFormat="1"/>
    <row r="1613" s="76" customFormat="1"/>
    <row r="1614" s="76" customFormat="1"/>
    <row r="1615" s="76" customFormat="1"/>
    <row r="1616" s="76" customFormat="1"/>
    <row r="1617" s="76" customFormat="1"/>
    <row r="1618" s="76" customFormat="1"/>
    <row r="1619" s="76" customFormat="1"/>
    <row r="1620" s="76" customFormat="1"/>
    <row r="1621" s="76" customFormat="1"/>
    <row r="1622" s="76" customFormat="1"/>
    <row r="1623" s="76" customFormat="1"/>
    <row r="1624" s="76" customFormat="1"/>
    <row r="1625" s="76" customFormat="1"/>
    <row r="1626" s="76" customFormat="1"/>
    <row r="1627" s="76" customFormat="1"/>
    <row r="1628" s="76" customFormat="1"/>
    <row r="1629" s="76" customFormat="1"/>
    <row r="1630" s="76" customFormat="1"/>
    <row r="1631" s="76" customFormat="1"/>
    <row r="1632" s="76" customFormat="1"/>
    <row r="1633" s="76" customFormat="1"/>
    <row r="1634" s="76" customFormat="1"/>
    <row r="1635" s="76" customFormat="1"/>
    <row r="1636" s="76" customFormat="1"/>
    <row r="1637" s="76" customFormat="1"/>
    <row r="1638" s="76" customFormat="1"/>
    <row r="1639" s="76" customFormat="1"/>
    <row r="1640" s="76" customFormat="1"/>
    <row r="1641" s="76" customFormat="1"/>
    <row r="1642" s="76" customFormat="1"/>
    <row r="1643" s="76" customFormat="1"/>
    <row r="1644" s="76" customFormat="1"/>
    <row r="1645" s="76" customFormat="1"/>
    <row r="1646" s="76" customFormat="1"/>
    <row r="1647" s="76" customFormat="1"/>
    <row r="1648" s="76" customFormat="1"/>
    <row r="1649" s="76" customFormat="1"/>
    <row r="1650" s="76" customFormat="1"/>
    <row r="1651" s="76" customFormat="1"/>
    <row r="1652" s="76" customFormat="1"/>
    <row r="1653" s="76" customFormat="1"/>
    <row r="1654" s="76" customFormat="1"/>
    <row r="1655" s="76" customFormat="1"/>
    <row r="1656" s="76" customFormat="1"/>
    <row r="1657" s="76" customFormat="1"/>
    <row r="1658" s="76" customFormat="1"/>
    <row r="1659" s="76" customFormat="1"/>
    <row r="1660" s="76" customFormat="1"/>
    <row r="1661" s="76" customFormat="1"/>
    <row r="1662" s="76" customFormat="1"/>
    <row r="1663" s="76" customFormat="1"/>
    <row r="1664" s="76" customFormat="1"/>
    <row r="1665" s="76" customFormat="1"/>
    <row r="1666" s="76" customFormat="1"/>
    <row r="1667" s="76" customFormat="1"/>
    <row r="1668" s="76" customFormat="1"/>
    <row r="1669" s="76" customFormat="1"/>
    <row r="1670" s="76" customFormat="1"/>
    <row r="1671" s="76" customFormat="1"/>
    <row r="1672" s="76" customFormat="1"/>
    <row r="1673" s="76" customFormat="1"/>
    <row r="1674" s="76" customFormat="1"/>
    <row r="1675" s="76" customFormat="1"/>
    <row r="1676" s="76" customFormat="1"/>
    <row r="1677" s="76" customFormat="1"/>
    <row r="1678" s="76" customFormat="1"/>
    <row r="1679" s="76" customFormat="1"/>
    <row r="1680" s="76" customFormat="1"/>
    <row r="1681" s="76" customFormat="1"/>
    <row r="1682" s="76" customFormat="1"/>
    <row r="1683" s="76" customFormat="1"/>
    <row r="1684" s="76" customFormat="1"/>
    <row r="1685" s="76" customFormat="1"/>
    <row r="1686" s="76" customFormat="1"/>
    <row r="1687" s="76" customFormat="1"/>
    <row r="1688" s="76" customFormat="1"/>
    <row r="1689" s="76" customFormat="1"/>
    <row r="1690" s="76" customFormat="1"/>
    <row r="1691" s="76" customFormat="1"/>
    <row r="1692" s="76" customFormat="1"/>
    <row r="1693" s="76" customFormat="1"/>
    <row r="1694" s="76" customFormat="1"/>
    <row r="1695" s="76" customFormat="1"/>
    <row r="1696" s="76" customFormat="1"/>
    <row r="1697" s="76" customFormat="1"/>
    <row r="1698" s="76" customFormat="1"/>
    <row r="1699" s="76" customFormat="1"/>
    <row r="1700" s="76" customFormat="1"/>
    <row r="1701" s="76" customFormat="1"/>
    <row r="1702" s="76" customFormat="1"/>
    <row r="1703" s="76" customFormat="1"/>
    <row r="1704" s="76" customFormat="1"/>
    <row r="1705" s="76" customFormat="1"/>
    <row r="1706" s="76" customFormat="1"/>
    <row r="1707" s="76" customFormat="1"/>
    <row r="1708" s="76" customFormat="1"/>
    <row r="1709" s="76" customFormat="1"/>
    <row r="1710" s="76" customFormat="1"/>
    <row r="1711" s="76" customFormat="1"/>
    <row r="1712" s="76" customFormat="1"/>
    <row r="1713" s="76" customFormat="1"/>
    <row r="1714" s="76" customFormat="1"/>
    <row r="1715" s="76" customFormat="1"/>
    <row r="1716" s="76" customFormat="1"/>
    <row r="1717" s="76" customFormat="1"/>
    <row r="1718" s="76" customFormat="1"/>
    <row r="1719" s="76" customFormat="1"/>
    <row r="1720" s="76" customFormat="1"/>
    <row r="1721" s="76" customFormat="1"/>
    <row r="1722" s="76" customFormat="1"/>
    <row r="1723" s="76" customFormat="1"/>
    <row r="1724" s="76" customFormat="1"/>
    <row r="1725" s="76" customFormat="1"/>
    <row r="1726" s="76" customFormat="1"/>
    <row r="1727" s="76" customFormat="1"/>
    <row r="1728" s="76" customFormat="1"/>
    <row r="1729" s="76" customFormat="1"/>
    <row r="1730" s="76" customFormat="1"/>
    <row r="1731" s="76" customFormat="1"/>
    <row r="1732" s="76" customFormat="1"/>
    <row r="1733" s="76" customFormat="1"/>
    <row r="1734" s="76" customFormat="1"/>
    <row r="1735" s="76" customFormat="1"/>
    <row r="1736" s="76" customFormat="1"/>
    <row r="1737" s="76" customFormat="1"/>
    <row r="1738" s="76" customFormat="1"/>
    <row r="1739" s="76" customFormat="1"/>
    <row r="1740" s="76" customFormat="1"/>
    <row r="1741" s="76" customFormat="1"/>
    <row r="1742" s="76" customFormat="1"/>
    <row r="1743" s="76" customFormat="1"/>
    <row r="1744" s="76" customFormat="1"/>
    <row r="1745" s="76" customFormat="1"/>
    <row r="1746" s="76" customFormat="1"/>
    <row r="1747" s="76" customFormat="1"/>
    <row r="1748" s="76" customFormat="1"/>
    <row r="1749" s="76" customFormat="1"/>
    <row r="1750" s="76" customFormat="1"/>
    <row r="1751" s="76" customFormat="1"/>
    <row r="1752" s="76" customFormat="1"/>
    <row r="1753" s="76" customFormat="1"/>
    <row r="1754" s="76" customFormat="1"/>
    <row r="1755" s="76" customFormat="1"/>
    <row r="1756" s="76" customFormat="1"/>
    <row r="1757" s="76" customFormat="1"/>
    <row r="1758" s="76" customFormat="1"/>
    <row r="1759" s="76" customFormat="1"/>
    <row r="1760" s="76" customFormat="1"/>
    <row r="1761" s="76" customFormat="1"/>
    <row r="1762" s="76" customFormat="1"/>
    <row r="1763" s="76" customFormat="1"/>
    <row r="1764" s="76" customFormat="1"/>
    <row r="1765" s="76" customFormat="1"/>
    <row r="1766" s="76" customFormat="1"/>
    <row r="1767" s="76" customFormat="1"/>
    <row r="1768" s="76" customFormat="1"/>
    <row r="1769" s="76" customFormat="1"/>
    <row r="1770" s="76" customFormat="1"/>
    <row r="1771" s="76" customFormat="1"/>
    <row r="1772" s="76" customFormat="1"/>
    <row r="1773" s="76" customFormat="1"/>
    <row r="1774" s="76" customFormat="1"/>
    <row r="1775" s="76" customFormat="1"/>
    <row r="1776" s="76" customFormat="1"/>
    <row r="1777" s="76" customFormat="1"/>
    <row r="1778" s="76" customFormat="1"/>
    <row r="1779" s="76" customFormat="1"/>
    <row r="1780" s="76" customFormat="1"/>
    <row r="1781" s="76" customFormat="1"/>
    <row r="1782" s="76" customFormat="1"/>
    <row r="1783" s="76" customFormat="1"/>
    <row r="1784" s="76" customFormat="1"/>
    <row r="1785" s="76" customFormat="1"/>
    <row r="1786" s="76" customFormat="1"/>
    <row r="1787" s="76" customFormat="1"/>
    <row r="1788" s="76" customFormat="1"/>
    <row r="1789" s="76" customFormat="1"/>
    <row r="1790" s="76" customFormat="1"/>
    <row r="1791" s="76" customFormat="1"/>
    <row r="1792" s="76" customFormat="1"/>
    <row r="1793" s="76" customFormat="1"/>
    <row r="1794" s="76" customFormat="1"/>
    <row r="1795" s="76" customFormat="1"/>
    <row r="1796" s="76" customFormat="1"/>
    <row r="1797" s="76" customFormat="1"/>
    <row r="1798" s="76" customFormat="1"/>
    <row r="1799" s="76" customFormat="1"/>
    <row r="1800" s="76" customFormat="1"/>
    <row r="1801" s="76" customFormat="1"/>
    <row r="1802" s="76" customFormat="1"/>
    <row r="1803" s="76" customFormat="1"/>
    <row r="1804" s="76" customFormat="1"/>
    <row r="1805" s="76" customFormat="1"/>
    <row r="1806" s="76" customFormat="1"/>
    <row r="1807" s="76" customFormat="1"/>
    <row r="1808" s="76" customFormat="1"/>
    <row r="1809" s="76" customFormat="1"/>
    <row r="1810" s="76" customFormat="1"/>
    <row r="1811" s="76" customFormat="1"/>
    <row r="1812" s="76" customFormat="1"/>
    <row r="1813" s="76" customFormat="1"/>
    <row r="1814" s="76" customFormat="1"/>
    <row r="1815" s="76" customFormat="1"/>
    <row r="1816" s="76" customFormat="1"/>
    <row r="1817" s="76" customFormat="1"/>
    <row r="1818" s="76" customFormat="1"/>
    <row r="1819" s="76" customFormat="1"/>
    <row r="1820" s="76" customFormat="1"/>
    <row r="1821" s="76" customFormat="1"/>
    <row r="1822" s="76" customFormat="1"/>
    <row r="1823" s="76" customFormat="1"/>
    <row r="1824" s="76" customFormat="1"/>
    <row r="1825" s="76" customFormat="1"/>
    <row r="1826" s="76" customFormat="1"/>
    <row r="1827" s="76" customFormat="1"/>
    <row r="1828" s="76" customFormat="1"/>
    <row r="1829" s="76" customFormat="1"/>
    <row r="1830" s="76" customFormat="1"/>
    <row r="1831" s="76" customFormat="1"/>
    <row r="1832" s="76" customFormat="1"/>
    <row r="1833" s="76" customFormat="1"/>
    <row r="1834" s="76" customFormat="1"/>
    <row r="1835" s="76" customFormat="1"/>
    <row r="1836" s="76" customFormat="1"/>
    <row r="1837" s="76" customFormat="1"/>
    <row r="1838" s="76" customFormat="1"/>
    <row r="1839" s="76" customFormat="1"/>
    <row r="1840" s="76" customFormat="1"/>
    <row r="1841" s="76" customFormat="1"/>
    <row r="1842" s="76" customFormat="1"/>
    <row r="1843" s="76" customFormat="1"/>
    <row r="1844" s="76" customFormat="1"/>
    <row r="1845" s="76" customFormat="1"/>
    <row r="1846" s="76" customFormat="1"/>
    <row r="1847" s="76" customFormat="1"/>
    <row r="1848" s="76" customFormat="1"/>
    <row r="1849" s="76" customFormat="1"/>
    <row r="1850" s="76" customFormat="1"/>
    <row r="1851" s="76" customFormat="1"/>
    <row r="1852" s="76" customFormat="1"/>
    <row r="1853" s="76" customFormat="1"/>
    <row r="1854" s="76" customFormat="1"/>
    <row r="1855" s="76" customFormat="1"/>
    <row r="1856" s="76" customFormat="1"/>
    <row r="1857" s="76" customFormat="1"/>
    <row r="1858" s="76" customFormat="1"/>
    <row r="1859" s="76" customFormat="1"/>
    <row r="1860" s="76" customFormat="1"/>
    <row r="1861" s="76" customFormat="1"/>
    <row r="1862" s="76" customFormat="1"/>
    <row r="1863" s="76" customFormat="1"/>
    <row r="1864" s="76" customFormat="1"/>
    <row r="1865" s="76" customFormat="1"/>
    <row r="1866" s="76" customFormat="1"/>
    <row r="1867" s="76" customFormat="1"/>
    <row r="1868" s="76" customFormat="1"/>
    <row r="1869" s="76" customFormat="1"/>
    <row r="1870" s="76" customFormat="1"/>
    <row r="1871" s="76" customFormat="1"/>
    <row r="1872" s="76" customFormat="1"/>
    <row r="1873" s="76" customFormat="1"/>
    <row r="1874" s="76" customFormat="1"/>
    <row r="1875" s="76" customFormat="1"/>
    <row r="1876" s="76" customFormat="1"/>
    <row r="1877" s="76" customFormat="1"/>
    <row r="1878" s="76" customFormat="1"/>
    <row r="1879" s="76" customFormat="1"/>
    <row r="1880" s="76" customFormat="1"/>
    <row r="1881" s="76" customFormat="1"/>
    <row r="1882" s="76" customFormat="1"/>
    <row r="1883" s="76" customFormat="1"/>
    <row r="1884" s="76" customFormat="1"/>
    <row r="1885" s="76" customFormat="1"/>
    <row r="1886" s="76" customFormat="1"/>
    <row r="1887" s="76" customFormat="1"/>
    <row r="1888" s="76" customFormat="1"/>
    <row r="1889" s="76" customFormat="1"/>
    <row r="1890" s="76" customFormat="1"/>
    <row r="1891" s="76" customFormat="1"/>
    <row r="1892" s="76" customFormat="1"/>
    <row r="1893" s="76" customFormat="1"/>
    <row r="1894" s="76" customFormat="1"/>
    <row r="1895" s="76" customFormat="1"/>
    <row r="1896" s="76" customFormat="1"/>
    <row r="1897" s="76" customFormat="1"/>
    <row r="1898" s="76" customFormat="1"/>
    <row r="1899" s="76" customFormat="1"/>
    <row r="1900" s="76" customFormat="1"/>
    <row r="1901" s="76" customFormat="1"/>
    <row r="1902" s="76" customFormat="1"/>
    <row r="1903" s="76" customFormat="1"/>
    <row r="1904" s="76" customFormat="1"/>
    <row r="1905" s="76" customFormat="1"/>
    <row r="1906" s="76" customFormat="1"/>
    <row r="1907" s="76" customFormat="1"/>
    <row r="1908" s="76" customFormat="1"/>
    <row r="1909" s="76" customFormat="1"/>
    <row r="1910" s="76" customFormat="1"/>
    <row r="1911" s="76" customFormat="1"/>
    <row r="1912" s="76" customFormat="1"/>
    <row r="1913" s="76" customFormat="1"/>
    <row r="1914" s="76" customFormat="1"/>
    <row r="1915" s="76" customFormat="1"/>
    <row r="1916" s="76" customFormat="1"/>
    <row r="1917" s="76" customFormat="1"/>
    <row r="1918" s="76" customFormat="1"/>
    <row r="1919" s="76" customFormat="1"/>
    <row r="1920" s="76" customFormat="1"/>
    <row r="1921" s="76" customFormat="1"/>
    <row r="1922" s="76" customFormat="1"/>
    <row r="1923" s="76" customFormat="1"/>
    <row r="1924" s="76" customFormat="1"/>
    <row r="1925" s="76" customFormat="1"/>
    <row r="1926" s="76" customFormat="1"/>
    <row r="1927" s="76" customFormat="1"/>
    <row r="1928" s="76" customFormat="1"/>
    <row r="1929" s="76" customFormat="1"/>
    <row r="1930" s="76" customFormat="1"/>
    <row r="1931" s="76" customFormat="1"/>
    <row r="1932" s="76" customFormat="1"/>
    <row r="1933" s="76" customFormat="1"/>
    <row r="1934" s="76" customFormat="1"/>
    <row r="1935" s="76" customFormat="1"/>
    <row r="1936" s="76" customFormat="1"/>
    <row r="1937" s="76" customFormat="1"/>
    <row r="1938" s="76" customFormat="1"/>
    <row r="1939" s="76" customFormat="1"/>
    <row r="1940" s="76" customFormat="1"/>
    <row r="1941" s="76" customFormat="1"/>
    <row r="1942" s="76" customFormat="1"/>
    <row r="1943" s="76" customFormat="1"/>
    <row r="1944" s="76" customFormat="1"/>
    <row r="1945" s="76" customFormat="1"/>
    <row r="1946" s="76" customFormat="1"/>
    <row r="1947" s="76" customFormat="1"/>
    <row r="1948" s="76" customFormat="1"/>
    <row r="1949" s="76" customFormat="1"/>
    <row r="1950" s="76" customFormat="1"/>
    <row r="1951" s="76" customFormat="1"/>
    <row r="1952" s="76" customFormat="1"/>
    <row r="1953" s="76" customFormat="1"/>
    <row r="1954" s="76" customFormat="1"/>
    <row r="1955" s="76" customFormat="1"/>
    <row r="1956" s="76" customFormat="1"/>
    <row r="1957" s="76" customFormat="1"/>
    <row r="1958" s="76" customFormat="1"/>
    <row r="1959" s="76" customFormat="1"/>
    <row r="1960" s="76" customFormat="1"/>
    <row r="1961" s="76" customFormat="1"/>
    <row r="1962" s="76" customFormat="1"/>
    <row r="1963" s="76" customFormat="1"/>
    <row r="1964" s="76" customFormat="1"/>
    <row r="1965" s="76" customFormat="1"/>
    <row r="1966" s="76" customFormat="1"/>
    <row r="1967" s="76" customFormat="1"/>
    <row r="1968" s="76" customFormat="1"/>
    <row r="1969" s="76" customFormat="1"/>
    <row r="1970" s="76" customFormat="1"/>
    <row r="1971" s="76" customFormat="1"/>
    <row r="1972" s="76" customFormat="1"/>
    <row r="1973" s="76" customFormat="1"/>
    <row r="1974" s="76" customFormat="1"/>
    <row r="1975" s="76" customFormat="1"/>
    <row r="1976" s="76" customFormat="1"/>
    <row r="1977" s="76" customFormat="1"/>
    <row r="1978" s="76" customFormat="1"/>
    <row r="1979" s="76" customFormat="1"/>
    <row r="1980" s="76" customFormat="1"/>
    <row r="1981" s="76" customFormat="1"/>
    <row r="1982" s="76" customFormat="1"/>
    <row r="1983" s="76" customFormat="1"/>
    <row r="1984" s="76" customFormat="1"/>
    <row r="1985" s="76" customFormat="1"/>
    <row r="1986" s="76" customFormat="1"/>
    <row r="1987" s="76" customFormat="1"/>
    <row r="1988" s="76" customFormat="1"/>
    <row r="1989" s="76" customFormat="1"/>
    <row r="1990" s="76" customFormat="1"/>
    <row r="1991" s="76" customFormat="1"/>
    <row r="1992" s="76" customFormat="1"/>
    <row r="1993" s="76" customFormat="1"/>
    <row r="1994" s="76" customFormat="1"/>
    <row r="1995" s="76" customFormat="1"/>
    <row r="1996" s="76" customFormat="1"/>
    <row r="1997" s="76" customFormat="1"/>
    <row r="1998" s="76" customFormat="1"/>
    <row r="1999" s="76" customFormat="1"/>
    <row r="2000" s="76" customFormat="1"/>
    <row r="2001" s="76" customFormat="1"/>
    <row r="2002" s="76" customFormat="1"/>
    <row r="2003" s="76" customFormat="1"/>
    <row r="2004" s="76" customFormat="1"/>
    <row r="2005" s="76" customFormat="1"/>
    <row r="2006" s="76" customFormat="1"/>
    <row r="2007" s="76" customFormat="1"/>
    <row r="2008" s="76" customFormat="1"/>
    <row r="2009" s="76" customFormat="1"/>
    <row r="2010" s="76" customFormat="1"/>
    <row r="2011" s="76" customFormat="1"/>
    <row r="2012" s="76" customFormat="1"/>
    <row r="2013" s="76" customFormat="1"/>
    <row r="2014" s="76" customFormat="1"/>
    <row r="2015" s="76" customFormat="1"/>
    <row r="2016" s="76" customFormat="1"/>
    <row r="2017" s="76" customFormat="1"/>
    <row r="2018" s="76" customFormat="1"/>
    <row r="2019" s="76" customFormat="1"/>
    <row r="2020" s="76" customFormat="1"/>
    <row r="2021" s="76" customFormat="1"/>
    <row r="2022" s="76" customFormat="1"/>
    <row r="2023" s="76" customFormat="1"/>
    <row r="2024" s="76" customFormat="1"/>
    <row r="2025" s="76" customFormat="1"/>
    <row r="2026" s="76" customFormat="1"/>
    <row r="2027" s="76" customFormat="1"/>
    <row r="2028" s="76" customFormat="1"/>
    <row r="2029" s="76" customFormat="1"/>
    <row r="2030" s="76" customFormat="1"/>
    <row r="2031" s="76" customFormat="1"/>
    <row r="2032" s="76" customFormat="1"/>
    <row r="2033" s="76" customFormat="1"/>
    <row r="2034" s="76" customFormat="1"/>
    <row r="2035" s="76" customFormat="1"/>
    <row r="2036" s="76" customFormat="1"/>
    <row r="2037" s="76" customFormat="1"/>
    <row r="2038" s="76" customFormat="1"/>
    <row r="2039" s="76" customFormat="1"/>
    <row r="2040" s="76" customFormat="1"/>
    <row r="2041" s="76" customFormat="1"/>
    <row r="2042" s="76" customFormat="1"/>
    <row r="2043" s="76" customFormat="1"/>
    <row r="2044" s="76" customFormat="1"/>
    <row r="2045" s="76" customFormat="1"/>
    <row r="2046" s="76" customFormat="1"/>
    <row r="2047" s="76" customFormat="1"/>
    <row r="2048" s="76" customFormat="1"/>
    <row r="2049" s="76" customFormat="1"/>
    <row r="2050" s="76" customFormat="1"/>
    <row r="2051" s="76" customFormat="1"/>
    <row r="2052" s="76" customFormat="1"/>
    <row r="2053" s="76" customFormat="1"/>
    <row r="2054" s="76" customFormat="1"/>
    <row r="2055" s="76" customFormat="1"/>
    <row r="2056" s="76" customFormat="1"/>
    <row r="2057" s="76" customFormat="1"/>
    <row r="2058" s="76" customFormat="1"/>
    <row r="2059" s="76" customFormat="1"/>
    <row r="2060" s="76" customFormat="1"/>
    <row r="2061" s="76" customFormat="1"/>
    <row r="2062" s="76" customFormat="1"/>
    <row r="2063" s="76" customFormat="1"/>
    <row r="2064" s="76" customFormat="1"/>
    <row r="2065" s="76" customFormat="1"/>
    <row r="2066" s="76" customFormat="1"/>
    <row r="2067" s="76" customFormat="1"/>
    <row r="2068" s="76" customFormat="1"/>
    <row r="2069" s="76" customFormat="1"/>
    <row r="2070" s="76" customFormat="1"/>
    <row r="2071" s="76" customFormat="1"/>
    <row r="2072" s="76" customFormat="1"/>
    <row r="2073" s="76" customFormat="1"/>
    <row r="2074" s="76" customFormat="1"/>
    <row r="2075" s="76" customFormat="1"/>
    <row r="2076" s="76" customFormat="1"/>
    <row r="2077" s="76" customFormat="1"/>
    <row r="2078" s="76" customFormat="1"/>
    <row r="2079" s="76" customFormat="1"/>
    <row r="2080" s="76" customFormat="1"/>
    <row r="2081" s="76" customFormat="1"/>
    <row r="2082" s="76" customFormat="1"/>
    <row r="2083" s="76" customFormat="1"/>
    <row r="2084" s="76" customFormat="1"/>
    <row r="2085" s="76" customFormat="1"/>
    <row r="2086" s="76" customFormat="1"/>
    <row r="2087" s="76" customFormat="1"/>
    <row r="2088" s="76" customFormat="1"/>
    <row r="2089" s="76" customFormat="1"/>
    <row r="2090" s="76" customFormat="1"/>
    <row r="2091" s="76" customFormat="1"/>
    <row r="2092" s="76" customFormat="1"/>
    <row r="2093" s="76" customFormat="1"/>
    <row r="2094" s="76" customFormat="1"/>
    <row r="2095" s="76" customFormat="1"/>
    <row r="2096" s="76" customFormat="1"/>
    <row r="2097" s="76" customFormat="1"/>
    <row r="2098" s="76" customFormat="1"/>
    <row r="2099" s="76" customFormat="1"/>
    <row r="2100" s="76" customFormat="1"/>
    <row r="2101" s="76" customFormat="1"/>
    <row r="2102" s="76" customFormat="1"/>
    <row r="2103" s="76" customFormat="1"/>
    <row r="2104" s="76" customFormat="1"/>
    <row r="2105" s="76" customFormat="1"/>
    <row r="2106" s="76" customFormat="1"/>
    <row r="2107" s="76" customFormat="1"/>
    <row r="2108" s="76" customFormat="1"/>
    <row r="2109" s="76" customFormat="1"/>
    <row r="2110" s="76" customFormat="1"/>
    <row r="2111" s="76" customFormat="1"/>
    <row r="2112" s="76" customFormat="1"/>
    <row r="2113" s="76" customFormat="1"/>
    <row r="2114" s="76" customFormat="1"/>
    <row r="2115" s="76" customFormat="1"/>
    <row r="2116" s="76" customFormat="1"/>
    <row r="2117" s="76" customFormat="1"/>
    <row r="2118" s="76" customFormat="1"/>
    <row r="2119" s="76" customFormat="1"/>
    <row r="2120" s="76" customFormat="1"/>
    <row r="2121" s="76" customFormat="1"/>
    <row r="2122" s="76" customFormat="1"/>
    <row r="2123" s="76" customFormat="1"/>
    <row r="2124" s="76" customFormat="1"/>
    <row r="2125" s="76" customFormat="1"/>
    <row r="2126" s="76" customFormat="1"/>
    <row r="2127" s="76" customFormat="1"/>
    <row r="2128" s="76" customFormat="1"/>
    <row r="2129" s="76" customFormat="1"/>
    <row r="2130" s="76" customFormat="1"/>
    <row r="2131" s="76" customFormat="1"/>
    <row r="2132" s="76" customFormat="1"/>
    <row r="2133" s="76" customFormat="1"/>
    <row r="2134" s="76" customFormat="1"/>
    <row r="2135" s="76" customFormat="1"/>
    <row r="2136" s="76" customFormat="1"/>
    <row r="2137" s="76" customFormat="1"/>
    <row r="2138" s="76" customFormat="1"/>
    <row r="2139" s="76" customFormat="1"/>
    <row r="2140" s="76" customFormat="1"/>
    <row r="2141" s="76" customFormat="1"/>
    <row r="2142" s="76" customFormat="1"/>
    <row r="2143" s="76" customFormat="1"/>
    <row r="2144" s="76" customFormat="1"/>
    <row r="2145" s="76" customFormat="1"/>
    <row r="2146" s="76" customFormat="1"/>
    <row r="2147" s="76" customFormat="1"/>
    <row r="2148" s="76" customFormat="1"/>
    <row r="2149" s="76" customFormat="1"/>
    <row r="2150" s="76" customFormat="1"/>
    <row r="2151" s="76" customFormat="1"/>
    <row r="2152" s="76" customFormat="1"/>
    <row r="2153" s="76" customFormat="1"/>
    <row r="2154" s="76" customFormat="1"/>
    <row r="2155" s="76" customFormat="1"/>
    <row r="2156" s="76" customFormat="1"/>
    <row r="2157" s="76" customFormat="1"/>
    <row r="2158" s="76" customFormat="1"/>
    <row r="2159" s="76" customFormat="1"/>
    <row r="2160" s="76" customFormat="1"/>
    <row r="2161" s="76" customFormat="1"/>
    <row r="2162" s="76" customFormat="1"/>
    <row r="2163" s="76" customFormat="1"/>
    <row r="2164" s="76" customFormat="1"/>
    <row r="2165" s="76" customFormat="1"/>
    <row r="2166" s="76" customFormat="1"/>
    <row r="2167" s="76" customFormat="1"/>
    <row r="2168" s="76" customFormat="1"/>
    <row r="2169" s="76" customFormat="1"/>
    <row r="2170" s="76" customFormat="1"/>
    <row r="2171" s="76" customFormat="1"/>
    <row r="2172" s="76" customFormat="1"/>
    <row r="2173" s="76" customFormat="1"/>
    <row r="2174" s="76" customFormat="1"/>
    <row r="2175" s="76" customFormat="1"/>
    <row r="2176" s="76" customFormat="1"/>
    <row r="2177" s="76" customFormat="1"/>
    <row r="2178" s="76" customFormat="1"/>
    <row r="2179" s="76" customFormat="1"/>
    <row r="2180" s="76" customFormat="1"/>
    <row r="2181" s="76" customFormat="1"/>
    <row r="2182" s="76" customFormat="1"/>
    <row r="2183" s="76" customFormat="1"/>
    <row r="2184" s="76" customFormat="1"/>
    <row r="2185" s="76" customFormat="1"/>
    <row r="2186" s="76" customFormat="1"/>
    <row r="2187" s="76" customFormat="1"/>
    <row r="2188" s="76" customFormat="1"/>
    <row r="2189" s="76" customFormat="1"/>
    <row r="2190" s="76" customFormat="1"/>
    <row r="2191" s="76" customFormat="1"/>
    <row r="2192" s="76" customFormat="1"/>
    <row r="2193" s="76" customFormat="1"/>
    <row r="2194" s="76" customFormat="1"/>
    <row r="2195" s="76" customFormat="1"/>
    <row r="2196" s="76" customFormat="1"/>
    <row r="2197" s="76" customFormat="1"/>
    <row r="2198" s="76" customFormat="1"/>
    <row r="2199" s="76" customFormat="1"/>
    <row r="2200" s="76" customFormat="1"/>
    <row r="2201" s="76" customFormat="1"/>
    <row r="2202" s="76" customFormat="1"/>
    <row r="2203" s="76" customFormat="1"/>
    <row r="2204" s="76" customFormat="1"/>
    <row r="2205" s="76" customFormat="1"/>
    <row r="2206" s="76" customFormat="1"/>
    <row r="2207" s="76" customFormat="1"/>
    <row r="2208" s="76" customFormat="1"/>
    <row r="2209" s="76" customFormat="1"/>
    <row r="2210" s="76" customFormat="1"/>
    <row r="2211" s="76" customFormat="1"/>
    <row r="2212" s="76" customFormat="1"/>
    <row r="2213" s="76" customFormat="1"/>
    <row r="2214" s="76" customFormat="1"/>
    <row r="2215" s="76" customFormat="1"/>
    <row r="2216" s="76" customFormat="1"/>
    <row r="2217" s="76" customFormat="1"/>
    <row r="2218" s="76" customFormat="1"/>
    <row r="2219" s="76" customFormat="1"/>
    <row r="2220" s="76" customFormat="1"/>
    <row r="2221" s="76" customFormat="1"/>
    <row r="2222" s="76" customFormat="1"/>
    <row r="2223" s="76" customFormat="1"/>
    <row r="2224" s="76" customFormat="1"/>
    <row r="2225" s="76" customFormat="1"/>
    <row r="2226" s="76" customFormat="1"/>
    <row r="2227" s="76" customFormat="1"/>
    <row r="2228" s="76" customFormat="1"/>
    <row r="2229" s="76" customFormat="1"/>
    <row r="2230" s="76" customFormat="1"/>
    <row r="2231" s="76" customFormat="1"/>
    <row r="2232" s="76" customFormat="1"/>
    <row r="2233" s="76" customFormat="1"/>
    <row r="2234" s="76" customFormat="1"/>
    <row r="2235" s="76" customFormat="1"/>
    <row r="2236" s="76" customFormat="1"/>
    <row r="2237" s="76" customFormat="1"/>
    <row r="2238" s="76" customFormat="1"/>
    <row r="2239" s="76" customFormat="1"/>
    <row r="2240" s="76" customFormat="1"/>
    <row r="2241" s="76" customFormat="1"/>
    <row r="2242" s="76" customFormat="1"/>
    <row r="2243" s="76" customFormat="1"/>
    <row r="2244" s="76" customFormat="1"/>
    <row r="2245" s="76" customFormat="1"/>
    <row r="2246" s="76" customFormat="1"/>
    <row r="2247" s="76" customFormat="1"/>
    <row r="2248" s="76" customFormat="1"/>
    <row r="2249" s="76" customFormat="1"/>
    <row r="2250" s="76" customFormat="1"/>
    <row r="2251" s="76" customFormat="1"/>
    <row r="2252" s="76" customFormat="1"/>
    <row r="2253" s="76" customFormat="1"/>
    <row r="2254" s="76" customFormat="1"/>
    <row r="2255" s="76" customFormat="1"/>
    <row r="2256" s="76" customFormat="1"/>
    <row r="2257" s="76" customFormat="1"/>
    <row r="2258" s="76" customFormat="1"/>
    <row r="2259" s="76" customFormat="1"/>
    <row r="2260" s="76" customFormat="1"/>
    <row r="2261" s="76" customFormat="1"/>
    <row r="2262" s="76" customFormat="1"/>
    <row r="2263" s="76" customFormat="1"/>
    <row r="2264" s="76" customFormat="1"/>
    <row r="2265" s="76" customFormat="1"/>
    <row r="2266" s="76" customFormat="1"/>
    <row r="2267" s="76" customFormat="1"/>
    <row r="2268" s="76" customFormat="1"/>
    <row r="2269" s="76" customFormat="1"/>
    <row r="2270" s="76" customFormat="1"/>
    <row r="2271" s="76" customFormat="1"/>
    <row r="2272" s="76" customFormat="1"/>
    <row r="2273" s="76" customFormat="1"/>
    <row r="2274" s="76" customFormat="1"/>
    <row r="2275" s="76" customFormat="1"/>
    <row r="2276" s="76" customFormat="1"/>
    <row r="2277" s="76" customFormat="1"/>
    <row r="2278" s="76" customFormat="1"/>
    <row r="2279" s="76" customFormat="1"/>
    <row r="2280" s="76" customFormat="1"/>
    <row r="2281" s="76" customFormat="1"/>
    <row r="2282" s="76" customFormat="1"/>
    <row r="2283" s="76" customFormat="1"/>
    <row r="2284" s="76" customFormat="1"/>
    <row r="2285" s="76" customFormat="1"/>
    <row r="2286" s="76" customFormat="1"/>
    <row r="2287" s="76" customFormat="1"/>
    <row r="2288" s="76" customFormat="1"/>
    <row r="2289" s="76" customFormat="1"/>
    <row r="2290" s="76" customFormat="1"/>
    <row r="2291" s="76" customFormat="1"/>
    <row r="2292" s="76" customFormat="1"/>
    <row r="2293" s="76" customFormat="1"/>
    <row r="2294" s="76" customFormat="1"/>
    <row r="2295" s="76" customFormat="1"/>
    <row r="2296" s="76" customFormat="1"/>
    <row r="2297" s="76" customFormat="1"/>
    <row r="2298" s="76" customFormat="1"/>
    <row r="2299" s="76" customFormat="1"/>
    <row r="2300" s="76" customFormat="1"/>
    <row r="2301" s="76" customFormat="1"/>
    <row r="2302" s="76" customFormat="1"/>
    <row r="2303" s="76" customFormat="1"/>
    <row r="2304" s="76" customFormat="1"/>
    <row r="2305" s="76" customFormat="1"/>
    <row r="2306" s="76" customFormat="1"/>
    <row r="2307" s="76" customFormat="1"/>
    <row r="2308" s="76" customFormat="1"/>
    <row r="2309" s="76" customFormat="1"/>
    <row r="2310" s="76" customFormat="1"/>
    <row r="2311" s="76" customFormat="1"/>
    <row r="2312" s="76" customFormat="1"/>
    <row r="2313" s="76" customFormat="1"/>
    <row r="2314" s="76" customFormat="1"/>
    <row r="2315" s="76" customFormat="1"/>
    <row r="2316" s="76" customFormat="1"/>
    <row r="2317" s="76" customFormat="1"/>
    <row r="2318" s="76" customFormat="1"/>
    <row r="2319" s="76" customFormat="1"/>
    <row r="2320" s="76" customFormat="1"/>
    <row r="2321" s="76" customFormat="1"/>
    <row r="2322" s="76" customFormat="1"/>
    <row r="2323" s="76" customFormat="1"/>
    <row r="2324" s="76" customFormat="1"/>
    <row r="2325" s="76" customFormat="1"/>
    <row r="2326" s="76" customFormat="1"/>
    <row r="2327" s="76" customFormat="1"/>
    <row r="2328" s="76" customFormat="1"/>
    <row r="2329" s="76" customFormat="1"/>
    <row r="2330" s="76" customFormat="1"/>
    <row r="2331" s="76" customFormat="1"/>
    <row r="2332" s="76" customFormat="1"/>
    <row r="2333" s="76" customFormat="1"/>
    <row r="2334" s="76" customFormat="1"/>
    <row r="2335" s="76" customFormat="1"/>
    <row r="2336" s="76" customFormat="1"/>
    <row r="2337" s="76" customFormat="1"/>
    <row r="2338" s="76" customFormat="1"/>
    <row r="2339" s="76" customFormat="1"/>
    <row r="2340" s="76" customFormat="1"/>
    <row r="2341" s="76" customFormat="1"/>
    <row r="2342" s="76" customFormat="1"/>
    <row r="2343" s="76" customFormat="1"/>
    <row r="2344" s="76" customFormat="1"/>
    <row r="2345" s="76" customFormat="1"/>
    <row r="2346" s="76" customFormat="1"/>
    <row r="2347" s="76" customFormat="1"/>
    <row r="2348" s="76" customFormat="1"/>
    <row r="2349" s="76" customFormat="1"/>
    <row r="2350" s="76" customFormat="1"/>
    <row r="2351" s="76" customFormat="1"/>
    <row r="2352" s="76" customFormat="1"/>
    <row r="2353" s="76" customFormat="1"/>
    <row r="2354" s="76" customFormat="1"/>
    <row r="2355" s="76" customFormat="1"/>
    <row r="2356" s="76" customFormat="1"/>
    <row r="2357" s="76" customFormat="1"/>
    <row r="2358" s="76" customFormat="1"/>
    <row r="2359" s="76" customFormat="1"/>
    <row r="2360" s="76" customFormat="1"/>
    <row r="2361" s="76" customFormat="1"/>
    <row r="2362" s="76" customFormat="1"/>
    <row r="2363" s="76" customFormat="1"/>
    <row r="2364" s="76" customFormat="1"/>
    <row r="2365" s="76" customFormat="1"/>
    <row r="2366" s="76" customFormat="1"/>
    <row r="2367" s="76" customFormat="1"/>
    <row r="2368" s="76" customFormat="1"/>
    <row r="2369" s="76" customFormat="1"/>
    <row r="2370" s="76" customFormat="1"/>
    <row r="2371" s="76" customFormat="1"/>
    <row r="2372" s="76" customFormat="1"/>
    <row r="2373" s="76" customFormat="1"/>
    <row r="2374" s="76" customFormat="1"/>
    <row r="2375" s="76" customFormat="1"/>
    <row r="2376" s="76" customFormat="1"/>
    <row r="2377" s="76" customFormat="1"/>
    <row r="2378" s="76" customFormat="1"/>
    <row r="2379" s="76" customFormat="1"/>
    <row r="2380" s="76" customFormat="1"/>
    <row r="2381" s="76" customFormat="1"/>
    <row r="2382" s="76" customFormat="1"/>
    <row r="2383" s="76" customFormat="1"/>
    <row r="2384" s="76" customFormat="1"/>
    <row r="2385" s="76" customFormat="1"/>
    <row r="2386" s="76" customFormat="1"/>
    <row r="2387" s="76" customFormat="1"/>
    <row r="2388" s="76" customFormat="1"/>
    <row r="2389" s="76" customFormat="1"/>
    <row r="2390" s="76" customFormat="1"/>
    <row r="2391" s="76" customFormat="1"/>
    <row r="2392" s="76" customFormat="1"/>
    <row r="2393" s="76" customFormat="1"/>
    <row r="2394" s="76" customFormat="1"/>
    <row r="2395" s="76" customFormat="1"/>
    <row r="2396" s="76" customFormat="1"/>
    <row r="2397" s="76" customFormat="1"/>
    <row r="2398" s="76" customFormat="1"/>
    <row r="2399" s="76" customFormat="1"/>
    <row r="2400" s="76" customFormat="1"/>
    <row r="2401" s="76" customFormat="1"/>
    <row r="2402" s="76" customFormat="1"/>
    <row r="2403" s="76" customFormat="1"/>
    <row r="2404" s="76" customFormat="1"/>
    <row r="2405" s="76" customFormat="1"/>
    <row r="2406" s="76" customFormat="1"/>
    <row r="2407" s="76" customFormat="1"/>
    <row r="2408" s="76" customFormat="1"/>
    <row r="2409" s="76" customFormat="1"/>
    <row r="2410" s="76" customFormat="1"/>
    <row r="2411" s="76" customFormat="1"/>
    <row r="2412" s="76" customFormat="1"/>
    <row r="2413" s="76" customFormat="1"/>
    <row r="2414" s="76" customFormat="1"/>
    <row r="2415" s="76" customFormat="1"/>
    <row r="2416" s="76" customFormat="1"/>
    <row r="2417" s="76" customFormat="1"/>
    <row r="2418" s="76" customFormat="1"/>
    <row r="2419" s="76" customFormat="1"/>
    <row r="2420" s="76" customFormat="1"/>
    <row r="2421" s="76" customFormat="1"/>
    <row r="2422" s="76" customFormat="1"/>
    <row r="2423" s="76" customFormat="1"/>
    <row r="2424" s="76" customFormat="1"/>
    <row r="2425" s="76" customFormat="1"/>
    <row r="2426" s="76" customFormat="1"/>
    <row r="2427" s="76" customFormat="1"/>
    <row r="2428" s="76" customFormat="1"/>
    <row r="2429" s="76" customFormat="1"/>
    <row r="2430" s="76" customFormat="1"/>
    <row r="2431" s="76" customFormat="1"/>
    <row r="2432" s="76" customFormat="1"/>
    <row r="2433" s="76" customFormat="1"/>
    <row r="2434" s="76" customFormat="1"/>
    <row r="2435" s="76" customFormat="1"/>
    <row r="2436" s="76" customFormat="1"/>
    <row r="2437" s="76" customFormat="1"/>
    <row r="2438" s="76" customFormat="1"/>
    <row r="2439" s="76" customFormat="1"/>
    <row r="2440" s="76" customFormat="1"/>
    <row r="2441" s="76" customFormat="1"/>
    <row r="2442" s="76" customFormat="1"/>
    <row r="2443" s="76" customFormat="1"/>
    <row r="2444" s="76" customFormat="1"/>
    <row r="2445" s="76" customFormat="1"/>
    <row r="2446" s="76" customFormat="1"/>
    <row r="2447" s="76" customFormat="1"/>
    <row r="2448" s="76" customFormat="1"/>
    <row r="2449" s="76" customFormat="1"/>
    <row r="2450" s="76" customFormat="1"/>
    <row r="2451" s="76" customFormat="1"/>
    <row r="2452" s="76" customFormat="1"/>
    <row r="2453" s="76" customFormat="1"/>
    <row r="2454" s="76" customFormat="1"/>
    <row r="2455" s="76" customFormat="1"/>
    <row r="2456" s="76" customFormat="1"/>
    <row r="2457" s="76" customFormat="1"/>
    <row r="2458" s="76" customFormat="1"/>
    <row r="2459" s="76" customFormat="1"/>
    <row r="2460" s="76" customFormat="1"/>
    <row r="2461" s="76" customFormat="1"/>
    <row r="2462" s="76" customFormat="1"/>
    <row r="2463" s="76" customFormat="1"/>
    <row r="2464" s="76" customFormat="1"/>
    <row r="2465" s="76" customFormat="1"/>
    <row r="2466" s="76" customFormat="1"/>
    <row r="2467" s="76" customFormat="1"/>
    <row r="2468" s="76" customFormat="1"/>
    <row r="2469" s="76" customFormat="1"/>
    <row r="2470" s="76" customFormat="1"/>
    <row r="2471" s="76" customFormat="1"/>
    <row r="2472" s="76" customFormat="1"/>
    <row r="2473" s="76" customFormat="1"/>
    <row r="2474" s="76" customFormat="1"/>
    <row r="2475" s="76" customFormat="1"/>
    <row r="2476" s="76" customFormat="1"/>
    <row r="2477" s="76" customFormat="1"/>
    <row r="2478" s="76" customFormat="1"/>
    <row r="2479" s="76" customFormat="1"/>
    <row r="2480" s="76" customFormat="1"/>
    <row r="2481" s="76" customFormat="1"/>
    <row r="2482" s="76" customFormat="1"/>
    <row r="2483" s="76" customFormat="1"/>
    <row r="2484" s="76" customFormat="1"/>
    <row r="2485" s="76" customFormat="1"/>
    <row r="2486" s="76" customFormat="1"/>
    <row r="2487" s="76" customFormat="1"/>
    <row r="2488" s="76" customFormat="1"/>
    <row r="2489" s="76" customFormat="1"/>
    <row r="2490" s="76" customFormat="1"/>
    <row r="2491" s="76" customFormat="1"/>
    <row r="2492" s="76" customFormat="1"/>
    <row r="2493" s="76" customFormat="1"/>
    <row r="2494" s="76" customFormat="1"/>
    <row r="2495" s="76" customFormat="1"/>
    <row r="2496" s="76" customFormat="1"/>
    <row r="2497" s="76" customFormat="1"/>
    <row r="2498" s="76" customFormat="1"/>
    <row r="2499" s="76" customFormat="1"/>
    <row r="2500" s="76" customFormat="1"/>
    <row r="2501" s="76" customFormat="1"/>
    <row r="2502" s="76" customFormat="1"/>
    <row r="2503" s="76" customFormat="1"/>
    <row r="2504" s="76" customFormat="1"/>
    <row r="2505" s="76" customFormat="1"/>
    <row r="2506" s="76" customFormat="1"/>
    <row r="2507" s="76" customFormat="1"/>
    <row r="2508" s="76" customFormat="1"/>
    <row r="2509" s="76" customFormat="1"/>
    <row r="2510" s="76" customFormat="1"/>
    <row r="2511" s="76" customFormat="1"/>
    <row r="2512" s="76" customFormat="1"/>
    <row r="2513" s="76" customFormat="1"/>
    <row r="2514" s="76" customFormat="1"/>
    <row r="2515" s="76" customFormat="1"/>
    <row r="2516" s="76" customFormat="1"/>
    <row r="2517" s="76" customFormat="1"/>
    <row r="2518" s="76" customFormat="1"/>
    <row r="2519" s="76" customFormat="1"/>
    <row r="2520" s="76" customFormat="1"/>
    <row r="2521" s="76" customFormat="1"/>
    <row r="2522" s="76" customFormat="1"/>
    <row r="2523" s="76" customFormat="1"/>
    <row r="2524" s="76" customFormat="1"/>
    <row r="2525" s="76" customFormat="1"/>
    <row r="2526" s="76" customFormat="1"/>
    <row r="2527" s="76" customFormat="1"/>
    <row r="2528" s="76" customFormat="1"/>
    <row r="2529" s="76" customFormat="1"/>
    <row r="2530" s="76" customFormat="1"/>
    <row r="2531" s="76" customFormat="1"/>
    <row r="2532" s="76" customFormat="1"/>
    <row r="2533" s="76" customFormat="1"/>
    <row r="2534" s="76" customFormat="1"/>
    <row r="2535" s="76" customFormat="1"/>
    <row r="2536" s="76" customFormat="1"/>
    <row r="2537" s="76" customFormat="1"/>
    <row r="2538" s="76" customFormat="1"/>
    <row r="2539" s="76" customFormat="1"/>
    <row r="2540" s="76" customFormat="1"/>
    <row r="2541" s="76" customFormat="1"/>
    <row r="2542" s="76" customFormat="1"/>
    <row r="2543" s="76" customFormat="1"/>
    <row r="2544" s="76" customFormat="1"/>
    <row r="2545" s="76" customFormat="1"/>
    <row r="2546" s="76" customFormat="1"/>
    <row r="2547" s="76" customFormat="1"/>
    <row r="2548" s="76" customFormat="1"/>
    <row r="2549" s="76" customFormat="1"/>
    <row r="2550" s="76" customFormat="1"/>
    <row r="2551" s="76" customFormat="1"/>
    <row r="2552" s="76" customFormat="1"/>
    <row r="2553" s="76" customFormat="1"/>
    <row r="2554" s="76" customFormat="1"/>
    <row r="2555" s="76" customFormat="1"/>
    <row r="2556" s="76" customFormat="1"/>
    <row r="2557" s="76" customFormat="1"/>
    <row r="2558" s="76" customFormat="1"/>
    <row r="2559" s="76" customFormat="1"/>
    <row r="2560" s="76" customFormat="1"/>
    <row r="2561" s="76" customFormat="1"/>
    <row r="2562" s="76" customFormat="1"/>
    <row r="2563" s="76" customFormat="1"/>
    <row r="2564" s="76" customFormat="1"/>
    <row r="2565" s="76" customFormat="1"/>
    <row r="2566" s="76" customFormat="1"/>
    <row r="2567" s="76" customFormat="1"/>
    <row r="2568" s="76" customFormat="1"/>
    <row r="2569" s="76" customFormat="1"/>
    <row r="2570" s="76" customFormat="1"/>
    <row r="2571" s="76" customFormat="1"/>
    <row r="2572" s="76" customFormat="1"/>
    <row r="2573" s="76" customFormat="1"/>
    <row r="2574" s="76" customFormat="1"/>
    <row r="2575" s="76" customFormat="1"/>
    <row r="2576" s="76" customFormat="1"/>
    <row r="2577" s="76" customFormat="1"/>
    <row r="2578" s="76" customFormat="1"/>
    <row r="2579" s="76" customFormat="1"/>
    <row r="2580" s="76" customFormat="1"/>
    <row r="2581" s="76" customFormat="1"/>
    <row r="2582" s="76" customFormat="1"/>
    <row r="2583" s="76" customFormat="1"/>
    <row r="2584" s="76" customFormat="1"/>
    <row r="2585" s="76" customFormat="1"/>
    <row r="2586" s="76" customFormat="1"/>
    <row r="2587" s="76" customFormat="1"/>
    <row r="2588" s="76" customFormat="1"/>
    <row r="2589" s="76" customFormat="1"/>
    <row r="2590" s="76" customFormat="1"/>
    <row r="2591" s="76" customFormat="1"/>
    <row r="2592" s="76" customFormat="1"/>
    <row r="2593" s="76" customFormat="1"/>
    <row r="2594" s="76" customFormat="1"/>
    <row r="2595" s="76" customFormat="1"/>
    <row r="2596" s="76" customFormat="1"/>
    <row r="2597" s="76" customFormat="1"/>
    <row r="2598" s="76" customFormat="1"/>
    <row r="2599" s="76" customFormat="1"/>
    <row r="2600" s="76" customFormat="1"/>
    <row r="2601" s="76" customFormat="1"/>
    <row r="2602" s="76" customFormat="1"/>
    <row r="2603" s="76" customFormat="1"/>
    <row r="2604" s="76" customFormat="1"/>
    <row r="2605" s="76" customFormat="1"/>
    <row r="2606" s="76" customFormat="1"/>
    <row r="2607" s="76" customFormat="1"/>
    <row r="2608" s="76" customFormat="1"/>
    <row r="2609" s="76" customFormat="1"/>
    <row r="2610" s="76" customFormat="1"/>
    <row r="2611" s="76" customFormat="1"/>
    <row r="2612" s="76" customFormat="1"/>
    <row r="2613" s="76" customFormat="1"/>
    <row r="2614" s="76" customFormat="1"/>
    <row r="2615" s="76" customFormat="1"/>
    <row r="2616" s="76" customFormat="1"/>
    <row r="2617" s="76" customFormat="1"/>
    <row r="2618" s="76" customFormat="1"/>
    <row r="2619" s="76" customFormat="1"/>
    <row r="2620" s="76" customFormat="1"/>
    <row r="2621" s="76" customFormat="1"/>
    <row r="2622" s="76" customFormat="1"/>
    <row r="2623" s="76" customFormat="1"/>
    <row r="2624" s="76" customFormat="1"/>
    <row r="2625" s="76" customFormat="1"/>
    <row r="2626" s="76" customFormat="1"/>
    <row r="2627" s="76" customFormat="1"/>
    <row r="2628" s="76" customFormat="1"/>
    <row r="2629" s="76" customFormat="1"/>
    <row r="2630" s="76" customFormat="1"/>
    <row r="2631" s="76" customFormat="1"/>
    <row r="2632" s="76" customFormat="1"/>
    <row r="2633" s="76" customFormat="1"/>
    <row r="2634" s="76" customFormat="1"/>
    <row r="2635" s="76" customFormat="1"/>
    <row r="2636" s="76" customFormat="1"/>
    <row r="2637" s="76" customFormat="1"/>
    <row r="2638" s="76" customFormat="1"/>
    <row r="2639" s="76" customFormat="1"/>
    <row r="2640" s="76" customFormat="1"/>
    <row r="2641" s="76" customFormat="1"/>
    <row r="2642" s="76" customFormat="1"/>
    <row r="2643" s="76" customFormat="1"/>
    <row r="2644" s="76" customFormat="1"/>
    <row r="2645" s="76" customFormat="1"/>
    <row r="2646" s="76" customFormat="1"/>
    <row r="2647" s="76" customFormat="1"/>
    <row r="2648" s="76" customFormat="1"/>
    <row r="2649" s="76" customFormat="1"/>
    <row r="2650" s="76" customFormat="1"/>
    <row r="2651" s="76" customFormat="1"/>
    <row r="2652" s="76" customFormat="1"/>
    <row r="2653" s="76" customFormat="1"/>
    <row r="2654" s="76" customFormat="1"/>
    <row r="2655" s="76" customFormat="1"/>
    <row r="2656" s="76" customFormat="1"/>
    <row r="2657" s="76" customFormat="1"/>
    <row r="2658" s="76" customFormat="1"/>
    <row r="2659" s="76" customFormat="1"/>
    <row r="2660" s="76" customFormat="1"/>
    <row r="2661" s="76" customFormat="1"/>
    <row r="2662" s="76" customFormat="1"/>
    <row r="2663" s="76" customFormat="1"/>
    <row r="2664" s="76" customFormat="1"/>
    <row r="2665" s="76" customFormat="1"/>
    <row r="2666" s="76" customFormat="1"/>
    <row r="2667" s="76" customFormat="1"/>
    <row r="2668" s="76" customFormat="1"/>
    <row r="2669" s="76" customFormat="1"/>
    <row r="2670" s="76" customFormat="1"/>
    <row r="2671" s="76" customFormat="1"/>
    <row r="2672" s="76" customFormat="1"/>
    <row r="2673" s="76" customFormat="1"/>
    <row r="2674" s="76" customFormat="1"/>
    <row r="2675" s="76" customFormat="1"/>
    <row r="2676" s="76" customFormat="1"/>
    <row r="2677" s="76" customFormat="1"/>
    <row r="2678" s="76" customFormat="1"/>
    <row r="2679" s="76" customFormat="1"/>
    <row r="2680" s="76" customFormat="1"/>
    <row r="2681" s="76" customFormat="1"/>
    <row r="2682" s="76" customFormat="1"/>
    <row r="2683" s="76" customFormat="1"/>
    <row r="2684" s="76" customFormat="1"/>
    <row r="2685" s="76" customFormat="1"/>
    <row r="2686" s="76" customFormat="1"/>
    <row r="2687" s="76" customFormat="1"/>
    <row r="2688" s="76" customFormat="1"/>
    <row r="2689" s="76" customFormat="1"/>
    <row r="2690" s="76" customFormat="1"/>
    <row r="2691" s="76" customFormat="1"/>
    <row r="2692" s="76" customFormat="1"/>
    <row r="2693" s="76" customFormat="1"/>
    <row r="2694" s="76" customFormat="1"/>
    <row r="2695" s="76" customFormat="1"/>
    <row r="2696" s="76" customFormat="1"/>
    <row r="2697" s="76" customFormat="1"/>
    <row r="2698" s="76" customFormat="1"/>
    <row r="2699" s="76" customFormat="1"/>
    <row r="2700" s="76" customFormat="1"/>
    <row r="2701" s="76" customFormat="1"/>
    <row r="2702" s="76" customFormat="1"/>
    <row r="2703" s="76" customFormat="1"/>
    <row r="2704" s="76" customFormat="1"/>
    <row r="2705" s="76" customFormat="1"/>
    <row r="2706" s="76" customFormat="1"/>
    <row r="2707" s="76" customFormat="1"/>
    <row r="2708" s="76" customFormat="1"/>
    <row r="2709" s="76" customFormat="1"/>
    <row r="2710" s="76" customFormat="1"/>
    <row r="2711" s="76" customFormat="1"/>
    <row r="2712" s="76" customFormat="1"/>
    <row r="2713" s="76" customFormat="1"/>
    <row r="2714" s="76" customFormat="1"/>
    <row r="2715" s="76" customFormat="1"/>
    <row r="2716" s="76" customFormat="1"/>
    <row r="2717" s="76" customFormat="1"/>
    <row r="2718" s="76" customFormat="1"/>
    <row r="2719" s="76" customFormat="1"/>
    <row r="2720" s="76" customFormat="1"/>
    <row r="2721" s="76" customFormat="1"/>
    <row r="2722" s="76" customFormat="1"/>
    <row r="2723" s="76" customFormat="1"/>
    <row r="2724" s="76" customFormat="1"/>
    <row r="2725" s="76" customFormat="1"/>
    <row r="2726" s="76" customFormat="1"/>
    <row r="2727" s="76" customFormat="1"/>
    <row r="2728" s="76" customFormat="1"/>
    <row r="2729" s="76" customFormat="1"/>
    <row r="2730" s="76" customFormat="1"/>
    <row r="2731" s="76" customFormat="1"/>
    <row r="2732" s="76" customFormat="1"/>
    <row r="2733" s="76" customFormat="1"/>
    <row r="2734" s="76" customFormat="1"/>
    <row r="2735" s="76" customFormat="1"/>
    <row r="2736" s="76" customFormat="1"/>
    <row r="2737" s="76" customFormat="1"/>
    <row r="2738" s="76" customFormat="1"/>
    <row r="2739" s="76" customFormat="1"/>
    <row r="2740" s="76" customFormat="1"/>
    <row r="2741" s="76" customFormat="1"/>
    <row r="2742" s="76" customFormat="1"/>
    <row r="2743" s="76" customFormat="1"/>
    <row r="2744" s="76" customFormat="1"/>
    <row r="2745" s="76" customFormat="1"/>
    <row r="2746" s="76" customFormat="1"/>
    <row r="2747" s="76" customFormat="1"/>
    <row r="2748" s="76" customFormat="1"/>
    <row r="2749" s="76" customFormat="1"/>
    <row r="2750" s="76" customFormat="1"/>
    <row r="2751" s="76" customFormat="1"/>
    <row r="2752" s="76" customFormat="1"/>
    <row r="2753" s="76" customFormat="1"/>
    <row r="2754" s="76" customFormat="1"/>
    <row r="2755" s="76" customFormat="1"/>
    <row r="2756" s="76" customFormat="1"/>
    <row r="2757" s="76" customFormat="1"/>
    <row r="2758" s="76" customFormat="1"/>
    <row r="2759" s="76" customFormat="1"/>
    <row r="2760" s="76" customFormat="1"/>
    <row r="2761" s="76" customFormat="1"/>
    <row r="2762" s="76" customFormat="1"/>
    <row r="2763" s="76" customFormat="1"/>
    <row r="2764" s="76" customFormat="1"/>
    <row r="2765" s="76" customFormat="1"/>
    <row r="2766" s="76" customFormat="1"/>
    <row r="2767" s="76" customFormat="1"/>
    <row r="2768" s="76" customFormat="1"/>
    <row r="2769" s="76" customFormat="1"/>
    <row r="2770" s="76" customFormat="1"/>
    <row r="2771" s="76" customFormat="1"/>
    <row r="2772" s="76" customFormat="1"/>
    <row r="2773" s="76" customFormat="1"/>
    <row r="2774" s="76" customFormat="1"/>
    <row r="2775" s="76" customFormat="1"/>
    <row r="2776" s="76" customFormat="1"/>
    <row r="2777" s="76" customFormat="1"/>
    <row r="2778" s="76" customFormat="1"/>
    <row r="2779" s="76" customFormat="1"/>
    <row r="2780" s="76" customFormat="1"/>
    <row r="2781" s="76" customFormat="1"/>
    <row r="2782" s="76" customFormat="1"/>
    <row r="2783" s="76" customFormat="1"/>
    <row r="2784" s="76" customFormat="1"/>
    <row r="2785" s="76" customFormat="1"/>
    <row r="2786" s="76" customFormat="1"/>
    <row r="2787" s="76" customFormat="1"/>
    <row r="2788" s="76" customFormat="1"/>
    <row r="2789" s="76" customFormat="1"/>
    <row r="2790" s="76" customFormat="1"/>
    <row r="2791" s="76" customFormat="1"/>
    <row r="2792" s="76" customFormat="1"/>
    <row r="2793" s="76" customFormat="1"/>
    <row r="2794" s="76" customFormat="1"/>
    <row r="2795" s="76" customFormat="1"/>
    <row r="2796" s="76" customFormat="1"/>
    <row r="2797" s="76" customFormat="1"/>
    <row r="2798" s="76" customFormat="1"/>
    <row r="2799" s="76" customFormat="1"/>
    <row r="2800" s="76" customFormat="1"/>
    <row r="2801" s="76" customFormat="1"/>
    <row r="2802" s="76" customFormat="1"/>
    <row r="2803" s="76" customFormat="1"/>
    <row r="2804" s="76" customFormat="1"/>
    <row r="2805" s="76" customFormat="1"/>
    <row r="2806" s="76" customFormat="1"/>
    <row r="2807" s="76" customFormat="1"/>
    <row r="2808" s="76" customFormat="1"/>
    <row r="2809" s="76" customFormat="1"/>
    <row r="2810" s="76" customFormat="1"/>
    <row r="2811" s="76" customFormat="1"/>
    <row r="2812" s="76" customFormat="1"/>
    <row r="2813" s="76" customFormat="1"/>
    <row r="2814" s="76" customFormat="1"/>
    <row r="2815" s="76" customFormat="1"/>
    <row r="2816" s="76" customFormat="1"/>
    <row r="2817" s="76" customFormat="1"/>
    <row r="2818" s="76" customFormat="1"/>
    <row r="2819" s="76" customFormat="1"/>
    <row r="2820" s="76" customFormat="1"/>
    <row r="2821" s="76" customFormat="1"/>
    <row r="2822" s="76" customFormat="1"/>
    <row r="2823" s="76" customFormat="1"/>
    <row r="2824" s="76" customFormat="1"/>
    <row r="2825" s="76" customFormat="1"/>
    <row r="2826" s="76" customFormat="1"/>
    <row r="2827" s="76" customFormat="1"/>
    <row r="2828" s="76" customFormat="1"/>
    <row r="2829" s="76" customFormat="1"/>
    <row r="2830" s="76" customFormat="1"/>
    <row r="2831" s="76" customFormat="1"/>
    <row r="2832" s="76" customFormat="1"/>
    <row r="2833" s="76" customFormat="1"/>
    <row r="2834" s="76" customFormat="1"/>
    <row r="2835" s="76" customFormat="1"/>
    <row r="2836" s="76" customFormat="1"/>
    <row r="2837" s="76" customFormat="1"/>
    <row r="2838" s="76" customFormat="1"/>
    <row r="2839" s="76" customFormat="1"/>
    <row r="2840" s="76" customFormat="1"/>
    <row r="2841" s="76" customFormat="1"/>
    <row r="2842" s="76" customFormat="1"/>
    <row r="2843" s="76" customFormat="1"/>
    <row r="2844" s="76" customFormat="1"/>
    <row r="2845" s="76" customFormat="1"/>
    <row r="2846" s="76" customFormat="1"/>
    <row r="2847" s="76" customFormat="1"/>
    <row r="2848" s="76" customFormat="1"/>
    <row r="2849" s="76" customFormat="1"/>
    <row r="2850" s="76" customFormat="1"/>
    <row r="2851" s="76" customFormat="1"/>
    <row r="2852" s="76" customFormat="1"/>
    <row r="2853" s="76" customFormat="1"/>
    <row r="2854" s="76" customFormat="1"/>
    <row r="2855" s="76" customFormat="1"/>
    <row r="2856" s="76" customFormat="1"/>
    <row r="2857" s="76" customFormat="1"/>
    <row r="2858" s="76" customFormat="1"/>
    <row r="2859" s="76" customFormat="1"/>
    <row r="2860" s="76" customFormat="1"/>
    <row r="2861" s="76" customFormat="1"/>
    <row r="2862" s="76" customFormat="1"/>
    <row r="2863" s="76" customFormat="1"/>
    <row r="2864" s="76" customFormat="1"/>
    <row r="2865" s="76" customFormat="1"/>
    <row r="2866" s="76" customFormat="1"/>
    <row r="2867" s="76" customFormat="1"/>
    <row r="2868" s="76" customFormat="1"/>
    <row r="2869" s="76" customFormat="1"/>
    <row r="2870" s="76" customFormat="1"/>
    <row r="2871" s="76" customFormat="1"/>
    <row r="2872" s="76" customFormat="1"/>
    <row r="2873" s="76" customFormat="1"/>
    <row r="2874" s="76" customFormat="1"/>
    <row r="2875" s="76" customFormat="1"/>
    <row r="2876" s="76" customFormat="1"/>
    <row r="2877" s="76" customFormat="1"/>
    <row r="2878" s="76" customFormat="1"/>
    <row r="2879" s="76" customFormat="1"/>
    <row r="2880" s="76" customFormat="1"/>
    <row r="2881" s="76" customFormat="1"/>
    <row r="2882" s="76" customFormat="1"/>
    <row r="2883" s="76" customFormat="1"/>
    <row r="2884" s="76" customFormat="1"/>
    <row r="2885" s="76" customFormat="1"/>
    <row r="2886" s="76" customFormat="1"/>
    <row r="2887" s="76" customFormat="1"/>
    <row r="2888" s="76" customFormat="1"/>
    <row r="2889" s="76" customFormat="1"/>
    <row r="2890" s="76" customFormat="1"/>
    <row r="2891" s="76" customFormat="1"/>
    <row r="2892" s="76" customFormat="1"/>
    <row r="2893" s="76" customFormat="1"/>
    <row r="2894" s="76" customFormat="1"/>
    <row r="2895" s="76" customFormat="1"/>
    <row r="2896" s="76" customFormat="1"/>
    <row r="2897" s="76" customFormat="1"/>
    <row r="2898" s="76" customFormat="1"/>
    <row r="2899" s="76" customFormat="1"/>
    <row r="2900" s="76" customFormat="1"/>
    <row r="2901" s="76" customFormat="1"/>
    <row r="2902" s="76" customFormat="1"/>
    <row r="2903" s="76" customFormat="1"/>
    <row r="2904" s="76" customFormat="1"/>
    <row r="2905" s="76" customFormat="1"/>
    <row r="2906" s="76" customFormat="1"/>
    <row r="2907" s="76" customFormat="1"/>
    <row r="2908" s="76" customFormat="1"/>
    <row r="2909" s="76" customFormat="1"/>
    <row r="2910" s="76" customFormat="1"/>
    <row r="2911" s="76" customFormat="1"/>
    <row r="2912" s="76" customFormat="1"/>
    <row r="2913" s="76" customFormat="1"/>
    <row r="2914" s="76" customFormat="1"/>
    <row r="2915" s="76" customFormat="1"/>
    <row r="2916" s="76" customFormat="1"/>
    <row r="2917" s="76" customFormat="1"/>
    <row r="2918" s="76" customFormat="1"/>
    <row r="2919" s="76" customFormat="1"/>
    <row r="2920" s="76" customFormat="1"/>
    <row r="2921" s="76" customFormat="1"/>
    <row r="2922" s="76" customFormat="1"/>
    <row r="2923" s="76" customFormat="1"/>
    <row r="2924" s="76" customFormat="1"/>
    <row r="2925" s="76" customFormat="1"/>
    <row r="2926" s="76" customFormat="1"/>
    <row r="2927" s="76" customFormat="1"/>
    <row r="2928" s="76" customFormat="1"/>
    <row r="2929" s="76" customFormat="1"/>
    <row r="2930" s="76" customFormat="1"/>
    <row r="2931" s="76" customFormat="1"/>
    <row r="2932" s="76" customFormat="1"/>
    <row r="2933" s="76" customFormat="1"/>
    <row r="2934" s="76" customFormat="1"/>
    <row r="2935" s="76" customFormat="1"/>
    <row r="2936" s="76" customFormat="1"/>
    <row r="2937" s="76" customFormat="1"/>
    <row r="2938" s="76" customFormat="1"/>
    <row r="2939" s="76" customFormat="1"/>
    <row r="2940" s="76" customFormat="1"/>
    <row r="2941" s="76" customFormat="1"/>
    <row r="2942" s="76" customFormat="1"/>
    <row r="2943" s="76" customFormat="1"/>
    <row r="2944" s="76" customFormat="1"/>
    <row r="2945" s="76" customFormat="1"/>
    <row r="2946" s="76" customFormat="1"/>
    <row r="2947" s="76" customFormat="1"/>
    <row r="2948" s="76" customFormat="1"/>
    <row r="2949" s="76" customFormat="1"/>
    <row r="2950" s="76" customFormat="1"/>
    <row r="2951" s="76" customFormat="1"/>
    <row r="2952" s="76" customFormat="1"/>
    <row r="2953" s="76" customFormat="1"/>
    <row r="2954" s="76" customFormat="1"/>
    <row r="2955" s="76" customFormat="1"/>
    <row r="2956" s="76" customFormat="1"/>
    <row r="2957" s="76" customFormat="1"/>
    <row r="2958" s="76" customFormat="1"/>
    <row r="2959" s="76" customFormat="1"/>
    <row r="2960" s="76" customFormat="1"/>
    <row r="2961" s="76" customFormat="1"/>
    <row r="2962" s="76" customFormat="1"/>
    <row r="2963" s="76" customFormat="1"/>
    <row r="2964" s="76" customFormat="1"/>
    <row r="2965" s="76" customFormat="1"/>
    <row r="2966" s="76" customFormat="1"/>
    <row r="2967" s="76" customFormat="1"/>
    <row r="2968" s="76" customFormat="1"/>
    <row r="2969" s="76" customFormat="1"/>
    <row r="2970" s="76" customFormat="1"/>
    <row r="2971" s="76" customFormat="1"/>
    <row r="2972" s="76" customFormat="1"/>
    <row r="2973" s="76" customFormat="1"/>
    <row r="2974" s="76" customFormat="1"/>
    <row r="2975" s="76" customFormat="1"/>
    <row r="2976" s="76" customFormat="1"/>
    <row r="2977" s="76" customFormat="1"/>
    <row r="2978" s="76" customFormat="1"/>
    <row r="2979" s="76" customFormat="1"/>
    <row r="2980" s="76" customFormat="1"/>
    <row r="2981" s="76" customFormat="1"/>
    <row r="2982" s="76" customFormat="1"/>
    <row r="2983" s="76" customFormat="1"/>
    <row r="2984" s="76" customFormat="1"/>
    <row r="2985" s="76" customFormat="1"/>
    <row r="2986" s="76" customFormat="1"/>
    <row r="2987" s="76" customFormat="1"/>
    <row r="2988" s="76" customFormat="1"/>
    <row r="2989" s="76" customFormat="1"/>
    <row r="2990" s="76" customFormat="1"/>
    <row r="2991" s="76" customFormat="1"/>
    <row r="2992" s="76" customFormat="1"/>
    <row r="2993" s="76" customFormat="1"/>
    <row r="2994" s="76" customFormat="1"/>
    <row r="2995" s="76" customFormat="1"/>
    <row r="2996" s="76" customFormat="1"/>
    <row r="2997" s="76" customFormat="1"/>
    <row r="2998" s="76" customFormat="1"/>
    <row r="2999" s="76" customFormat="1"/>
    <row r="3000" s="76" customFormat="1"/>
    <row r="3001" s="76" customFormat="1"/>
    <row r="3002" s="76" customFormat="1"/>
    <row r="3003" s="76" customFormat="1"/>
    <row r="3004" s="76" customFormat="1"/>
    <row r="3005" s="76" customFormat="1"/>
    <row r="3006" s="76" customFormat="1"/>
    <row r="3007" s="76" customFormat="1"/>
    <row r="3008" s="76" customFormat="1"/>
    <row r="3009" s="76" customFormat="1"/>
    <row r="3010" s="76" customFormat="1"/>
    <row r="3011" s="76" customFormat="1"/>
    <row r="3012" s="76" customFormat="1"/>
    <row r="3013" s="76" customFormat="1"/>
    <row r="3014" s="76" customFormat="1"/>
    <row r="3015" s="76" customFormat="1"/>
    <row r="3016" s="76" customFormat="1"/>
    <row r="3017" s="76" customFormat="1"/>
    <row r="3018" s="76" customFormat="1"/>
    <row r="3019" s="76" customFormat="1"/>
    <row r="3020" s="76" customFormat="1"/>
    <row r="3021" s="76" customFormat="1"/>
    <row r="3022" s="76" customFormat="1"/>
    <row r="3023" s="76" customFormat="1"/>
    <row r="3024" s="76" customFormat="1"/>
    <row r="3025" s="76" customFormat="1"/>
    <row r="3026" s="76" customFormat="1"/>
    <row r="3027" s="76" customFormat="1"/>
    <row r="3028" s="76" customFormat="1"/>
    <row r="3029" s="76" customFormat="1"/>
    <row r="3030" s="76" customFormat="1"/>
    <row r="3031" s="76" customFormat="1"/>
    <row r="3032" s="76" customFormat="1"/>
    <row r="3033" s="76" customFormat="1"/>
    <row r="3034" s="76" customFormat="1"/>
    <row r="3035" s="76" customFormat="1"/>
    <row r="3036" s="76" customFormat="1"/>
    <row r="3037" s="76" customFormat="1"/>
    <row r="3038" s="76" customFormat="1"/>
    <row r="3039" s="76" customFormat="1"/>
    <row r="3040" s="76" customFormat="1"/>
    <row r="3041" s="76" customFormat="1"/>
    <row r="3042" s="76" customFormat="1"/>
    <row r="3043" s="76" customFormat="1"/>
    <row r="3044" s="76" customFormat="1"/>
    <row r="3045" s="76" customFormat="1"/>
    <row r="3046" s="76" customFormat="1"/>
    <row r="3047" s="76" customFormat="1"/>
    <row r="3048" s="76" customFormat="1"/>
    <row r="3049" s="76" customFormat="1"/>
    <row r="3050" s="76" customFormat="1"/>
    <row r="3051" s="76" customFormat="1"/>
    <row r="3052" s="76" customFormat="1"/>
    <row r="3053" s="76" customFormat="1"/>
    <row r="3054" s="76" customFormat="1"/>
    <row r="3055" s="76" customFormat="1"/>
    <row r="3056" s="76" customFormat="1"/>
    <row r="3057" s="76" customFormat="1"/>
    <row r="3058" s="76" customFormat="1"/>
    <row r="3059" s="76" customFormat="1"/>
    <row r="3060" s="76" customFormat="1"/>
    <row r="3061" s="76" customFormat="1"/>
    <row r="3062" s="76" customFormat="1"/>
    <row r="3063" s="76" customFormat="1"/>
    <row r="3064" s="76" customFormat="1"/>
    <row r="3065" s="76" customFormat="1"/>
    <row r="3066" s="76" customFormat="1"/>
    <row r="3067" s="76" customFormat="1"/>
    <row r="3068" s="76" customFormat="1"/>
    <row r="3069" s="76" customFormat="1"/>
    <row r="3070" s="76" customFormat="1"/>
    <row r="3071" s="76" customFormat="1"/>
    <row r="3072" s="76" customFormat="1"/>
    <row r="3073" s="76" customFormat="1"/>
    <row r="3074" s="76" customFormat="1"/>
    <row r="3075" s="76" customFormat="1"/>
    <row r="3076" s="76" customFormat="1"/>
    <row r="3077" s="76" customFormat="1"/>
    <row r="3078" s="76" customFormat="1"/>
    <row r="3079" s="76" customFormat="1"/>
    <row r="3080" s="76" customFormat="1"/>
    <row r="3081" s="76" customFormat="1"/>
    <row r="3082" s="76" customFormat="1"/>
    <row r="3083" s="76" customFormat="1"/>
    <row r="3084" s="76" customFormat="1"/>
    <row r="3085" s="76" customFormat="1"/>
    <row r="3086" s="76" customFormat="1"/>
    <row r="3087" s="76" customFormat="1"/>
    <row r="3088" s="76" customFormat="1"/>
    <row r="3089" s="76" customFormat="1"/>
    <row r="3090" s="76" customFormat="1"/>
    <row r="3091" s="76" customFormat="1"/>
    <row r="3092" s="76" customFormat="1"/>
    <row r="3093" s="76" customFormat="1"/>
    <row r="3094" s="76" customFormat="1"/>
    <row r="3095" s="76" customFormat="1"/>
    <row r="3096" s="76" customFormat="1"/>
    <row r="3097" s="76" customFormat="1"/>
    <row r="3098" s="76" customFormat="1"/>
    <row r="3099" s="76" customFormat="1"/>
    <row r="3100" s="76" customFormat="1"/>
    <row r="3101" s="76" customFormat="1"/>
    <row r="3102" s="76" customFormat="1"/>
    <row r="3103" s="76" customFormat="1"/>
    <row r="3104" s="76" customFormat="1"/>
    <row r="3105" s="76" customFormat="1"/>
    <row r="3106" s="76" customFormat="1"/>
    <row r="3107" s="76" customFormat="1"/>
    <row r="3108" s="76" customFormat="1"/>
    <row r="3109" s="76" customFormat="1"/>
    <row r="3110" s="76" customFormat="1"/>
    <row r="3111" s="76" customFormat="1"/>
    <row r="3112" s="76" customFormat="1"/>
    <row r="3113" s="76" customFormat="1"/>
    <row r="3114" s="76" customFormat="1"/>
    <row r="3115" s="76" customFormat="1"/>
    <row r="3116" s="76" customFormat="1"/>
    <row r="3117" s="76" customFormat="1"/>
    <row r="3118" s="76" customFormat="1"/>
    <row r="3119" s="76" customFormat="1"/>
    <row r="3120" s="76" customFormat="1"/>
    <row r="3121" s="76" customFormat="1"/>
    <row r="3122" s="76" customFormat="1"/>
    <row r="3123" s="76" customFormat="1"/>
    <row r="3124" s="76" customFormat="1"/>
    <row r="3125" s="76" customFormat="1"/>
    <row r="3126" s="76" customFormat="1"/>
    <row r="3127" s="76" customFormat="1"/>
    <row r="3128" s="76" customFormat="1"/>
    <row r="3129" s="76" customFormat="1"/>
    <row r="3130" s="76" customFormat="1"/>
    <row r="3131" s="76" customFormat="1"/>
    <row r="3132" s="76" customFormat="1"/>
    <row r="3133" s="76" customFormat="1"/>
    <row r="3134" s="76" customFormat="1"/>
    <row r="3135" s="76" customFormat="1"/>
    <row r="3136" s="76" customFormat="1"/>
    <row r="3137" s="76" customFormat="1"/>
    <row r="3138" s="76" customFormat="1"/>
    <row r="3139" s="76" customFormat="1"/>
    <row r="3140" s="76" customFormat="1"/>
    <row r="3141" s="76" customFormat="1"/>
    <row r="3142" s="76" customFormat="1"/>
    <row r="3143" s="76" customFormat="1"/>
    <row r="3144" s="76" customFormat="1"/>
    <row r="3145" s="76" customFormat="1"/>
    <row r="3146" s="76" customFormat="1"/>
    <row r="3147" s="76" customFormat="1"/>
    <row r="3148" s="76" customFormat="1"/>
    <row r="3149" s="76" customFormat="1"/>
    <row r="3150" s="76" customFormat="1"/>
    <row r="3151" s="76" customFormat="1"/>
    <row r="3152" s="76" customFormat="1"/>
    <row r="3153" s="76" customFormat="1"/>
    <row r="3154" s="76" customFormat="1"/>
    <row r="3155" s="76" customFormat="1"/>
    <row r="3156" s="76" customFormat="1"/>
    <row r="3157" s="76" customFormat="1"/>
    <row r="3158" s="76" customFormat="1"/>
    <row r="3159" s="76" customFormat="1"/>
    <row r="3160" s="76" customFormat="1"/>
    <row r="3161" s="76" customFormat="1"/>
    <row r="3162" s="76" customFormat="1"/>
    <row r="3163" s="76" customFormat="1"/>
    <row r="3164" s="76" customFormat="1"/>
    <row r="3165" s="76" customFormat="1"/>
    <row r="3166" s="76" customFormat="1"/>
    <row r="3167" s="76" customFormat="1"/>
    <row r="3168" s="76" customFormat="1"/>
    <row r="3169" s="76" customFormat="1"/>
    <row r="3170" s="76" customFormat="1"/>
    <row r="3171" s="76" customFormat="1"/>
    <row r="3172" s="76" customFormat="1"/>
    <row r="3173" s="76" customFormat="1"/>
    <row r="3174" s="76" customFormat="1"/>
    <row r="3175" s="76" customFormat="1"/>
    <row r="3176" s="76" customFormat="1"/>
    <row r="3177" s="76" customFormat="1"/>
    <row r="3178" s="76" customFormat="1"/>
    <row r="3179" s="76" customFormat="1"/>
    <row r="3180" s="76" customFormat="1"/>
    <row r="3181" s="76" customFormat="1"/>
    <row r="3182" s="76" customFormat="1"/>
    <row r="3183" s="76" customFormat="1"/>
    <row r="3184" s="76" customFormat="1"/>
    <row r="3185" s="76" customFormat="1"/>
    <row r="3186" s="76" customFormat="1"/>
    <row r="3187" s="76" customFormat="1"/>
    <row r="3188" s="76" customFormat="1"/>
    <row r="3189" s="76" customFormat="1"/>
    <row r="3190" s="76" customFormat="1"/>
    <row r="3191" s="76" customFormat="1"/>
    <row r="3192" s="76" customFormat="1"/>
    <row r="3193" s="76" customFormat="1"/>
    <row r="3194" s="76" customFormat="1"/>
    <row r="3195" s="76" customFormat="1"/>
    <row r="3196" s="76" customFormat="1"/>
    <row r="3197" s="76" customFormat="1"/>
    <row r="3198" s="76" customFormat="1"/>
    <row r="3199" s="76" customFormat="1"/>
    <row r="3200" s="76" customFormat="1"/>
    <row r="3201" s="76" customFormat="1"/>
    <row r="3202" s="76" customFormat="1"/>
    <row r="3203" s="76" customFormat="1"/>
    <row r="3204" s="76" customFormat="1"/>
    <row r="3205" s="76" customFormat="1"/>
    <row r="3206" s="76" customFormat="1"/>
    <row r="3207" s="76" customFormat="1"/>
    <row r="3208" s="76" customFormat="1"/>
    <row r="3209" s="76" customFormat="1"/>
    <row r="3210" s="76" customFormat="1"/>
    <row r="3211" s="76" customFormat="1"/>
    <row r="3212" s="76" customFormat="1"/>
    <row r="3213" s="76" customFormat="1"/>
    <row r="3214" s="76" customFormat="1"/>
    <row r="3215" s="76" customFormat="1"/>
    <row r="3216" s="76" customFormat="1"/>
    <row r="3217" s="76" customFormat="1"/>
    <row r="3218" s="76" customFormat="1"/>
    <row r="3219" s="76" customFormat="1"/>
    <row r="3220" s="76" customFormat="1"/>
    <row r="3221" s="76" customFormat="1"/>
    <row r="3222" s="76" customFormat="1"/>
    <row r="3223" s="76" customFormat="1"/>
    <row r="3224" s="76" customFormat="1"/>
    <row r="3225" s="76" customFormat="1"/>
    <row r="3226" s="76" customFormat="1"/>
    <row r="3227" s="76" customFormat="1"/>
    <row r="3228" s="76" customFormat="1"/>
    <row r="3229" s="76" customFormat="1"/>
    <row r="3230" s="76" customFormat="1"/>
    <row r="3231" s="76" customFormat="1"/>
    <row r="3232" s="76" customFormat="1"/>
    <row r="3233" s="76" customFormat="1"/>
    <row r="3234" s="76" customFormat="1"/>
    <row r="3235" s="76" customFormat="1"/>
    <row r="3236" s="76" customFormat="1"/>
    <row r="3237" s="76" customFormat="1"/>
    <row r="3238" s="76" customFormat="1"/>
    <row r="3239" s="76" customFormat="1"/>
    <row r="3240" s="76" customFormat="1"/>
    <row r="3241" s="76" customFormat="1"/>
    <row r="3242" s="76" customFormat="1"/>
    <row r="3243" s="76" customFormat="1"/>
    <row r="3244" s="76" customFormat="1"/>
    <row r="3245" s="76" customFormat="1"/>
    <row r="3246" s="76" customFormat="1"/>
    <row r="3247" s="76" customFormat="1"/>
    <row r="3248" s="76" customFormat="1"/>
    <row r="3249" s="76" customFormat="1"/>
    <row r="3250" s="76" customFormat="1"/>
    <row r="3251" s="76" customFormat="1"/>
    <row r="3252" s="76" customFormat="1"/>
    <row r="3253" s="76" customFormat="1"/>
    <row r="3254" s="76" customFormat="1"/>
    <row r="3255" s="76" customFormat="1"/>
    <row r="3256" s="76" customFormat="1"/>
    <row r="3257" s="76" customFormat="1"/>
    <row r="3258" s="76" customFormat="1"/>
    <row r="3259" s="76" customFormat="1"/>
    <row r="3260" s="76" customFormat="1"/>
    <row r="3261" s="76" customFormat="1"/>
    <row r="3262" s="76" customFormat="1"/>
    <row r="3263" s="76" customFormat="1"/>
    <row r="3264" s="76" customFormat="1"/>
    <row r="3265" s="76" customFormat="1"/>
    <row r="3266" s="76" customFormat="1"/>
    <row r="3267" s="76" customFormat="1"/>
    <row r="3268" s="76" customFormat="1"/>
    <row r="3269" s="76" customFormat="1"/>
    <row r="3270" s="76" customFormat="1"/>
    <row r="3271" s="76" customFormat="1"/>
    <row r="3272" s="76" customFormat="1"/>
    <row r="3273" s="76" customFormat="1"/>
    <row r="3274" s="76" customFormat="1"/>
    <row r="3275" s="76" customFormat="1"/>
    <row r="3276" s="76" customFormat="1"/>
    <row r="3277" s="76" customFormat="1"/>
    <row r="3278" s="76" customFormat="1"/>
    <row r="3279" s="76" customFormat="1"/>
    <row r="3280" s="76" customFormat="1"/>
    <row r="3281" s="76" customFormat="1"/>
    <row r="3282" s="76" customFormat="1"/>
    <row r="3283" s="76" customFormat="1"/>
    <row r="3284" s="76" customFormat="1"/>
    <row r="3285" s="76" customFormat="1"/>
    <row r="3286" s="76" customFormat="1"/>
    <row r="3287" s="76" customFormat="1"/>
    <row r="3288" s="76" customFormat="1"/>
    <row r="3289" s="76" customFormat="1"/>
    <row r="3290" s="76" customFormat="1"/>
    <row r="3291" s="76" customFormat="1"/>
    <row r="3292" s="76" customFormat="1"/>
    <row r="3293" s="76" customFormat="1"/>
    <row r="3294" s="76" customFormat="1"/>
    <row r="3295" s="76" customFormat="1"/>
    <row r="3296" s="76" customFormat="1"/>
    <row r="3297" s="76" customFormat="1"/>
    <row r="3298" s="76" customFormat="1"/>
    <row r="3299" s="76" customFormat="1"/>
    <row r="3300" s="76" customFormat="1"/>
    <row r="3301" s="76" customFormat="1"/>
    <row r="3302" s="76" customFormat="1"/>
    <row r="3303" s="76" customFormat="1"/>
    <row r="3304" s="76" customFormat="1"/>
    <row r="3305" s="76" customFormat="1"/>
    <row r="3306" s="76" customFormat="1"/>
    <row r="3307" s="76" customFormat="1"/>
    <row r="3308" s="76" customFormat="1"/>
    <row r="3309" s="76" customFormat="1"/>
    <row r="3310" s="76" customFormat="1"/>
    <row r="3311" s="76" customFormat="1"/>
    <row r="3312" s="76" customFormat="1"/>
    <row r="3313" s="76" customFormat="1"/>
    <row r="3314" s="76" customFormat="1"/>
    <row r="3315" s="76" customFormat="1"/>
    <row r="3316" s="76" customFormat="1"/>
    <row r="3317" s="76" customFormat="1"/>
    <row r="3318" s="76" customFormat="1"/>
    <row r="3319" s="76" customFormat="1"/>
    <row r="3320" s="76" customFormat="1"/>
    <row r="3321" s="76" customFormat="1"/>
    <row r="3322" s="76" customFormat="1"/>
    <row r="3323" s="76" customFormat="1"/>
    <row r="3324" s="76" customFormat="1"/>
    <row r="3325" s="76" customFormat="1"/>
    <row r="3326" s="76" customFormat="1"/>
    <row r="3327" s="76" customFormat="1"/>
    <row r="3328" s="76" customFormat="1"/>
    <row r="3329" s="76" customFormat="1"/>
    <row r="3330" s="76" customFormat="1"/>
    <row r="3331" s="76" customFormat="1"/>
    <row r="3332" s="76" customFormat="1"/>
    <row r="3333" s="76" customFormat="1"/>
    <row r="3334" s="76" customFormat="1"/>
    <row r="3335" s="76" customFormat="1"/>
    <row r="3336" s="76" customFormat="1"/>
    <row r="3337" s="76" customFormat="1"/>
    <row r="3338" s="76" customFormat="1"/>
    <row r="3339" s="76" customFormat="1"/>
    <row r="3340" s="76" customFormat="1"/>
    <row r="3341" s="76" customFormat="1"/>
    <row r="3342" s="76" customFormat="1"/>
    <row r="3343" s="76" customFormat="1"/>
    <row r="3344" s="76" customFormat="1"/>
    <row r="3345" s="76" customFormat="1"/>
    <row r="3346" s="76" customFormat="1"/>
    <row r="3347" s="76" customFormat="1"/>
    <row r="3348" s="76" customFormat="1"/>
    <row r="3349" s="76" customFormat="1"/>
    <row r="3350" s="76" customFormat="1"/>
    <row r="3351" s="76" customFormat="1"/>
    <row r="3352" s="76" customFormat="1"/>
    <row r="3353" s="76" customFormat="1"/>
    <row r="3354" s="76" customFormat="1"/>
    <row r="3355" s="76" customFormat="1"/>
    <row r="3356" s="76" customFormat="1"/>
    <row r="3357" s="76" customFormat="1"/>
    <row r="3358" s="76" customFormat="1"/>
    <row r="3359" s="76" customFormat="1"/>
    <row r="3360" s="76" customFormat="1"/>
    <row r="3361" s="76" customFormat="1"/>
    <row r="3362" s="76" customFormat="1"/>
    <row r="3363" s="76" customFormat="1"/>
    <row r="3364" s="76" customFormat="1"/>
    <row r="3365" s="76" customFormat="1"/>
    <row r="3366" s="76" customFormat="1"/>
    <row r="3367" s="76" customFormat="1"/>
    <row r="3368" s="76" customFormat="1"/>
    <row r="3369" s="76" customFormat="1"/>
    <row r="3370" s="76" customFormat="1"/>
    <row r="3371" s="76" customFormat="1"/>
    <row r="3372" s="76" customFormat="1"/>
    <row r="3373" s="76" customFormat="1"/>
    <row r="3374" s="76" customFormat="1"/>
    <row r="3375" s="76" customFormat="1"/>
    <row r="3376" s="76" customFormat="1"/>
    <row r="3377" s="76" customFormat="1"/>
    <row r="3378" s="76" customFormat="1"/>
    <row r="3379" s="76" customFormat="1"/>
    <row r="3380" s="76" customFormat="1"/>
    <row r="3381" s="76" customFormat="1"/>
    <row r="3382" s="76" customFormat="1"/>
    <row r="3383" s="76" customFormat="1"/>
    <row r="3384" s="76" customFormat="1"/>
    <row r="3385" s="76" customFormat="1"/>
    <row r="3386" s="76" customFormat="1"/>
    <row r="3387" s="76" customFormat="1"/>
    <row r="3388" s="76" customFormat="1"/>
    <row r="3389" s="76" customFormat="1"/>
    <row r="3390" s="76" customFormat="1"/>
    <row r="3391" s="76" customFormat="1"/>
    <row r="3392" s="76" customFormat="1"/>
    <row r="3393" s="76" customFormat="1"/>
    <row r="3394" s="76" customFormat="1"/>
    <row r="3395" s="76" customFormat="1"/>
    <row r="3396" s="76" customFormat="1"/>
    <row r="3397" s="76" customFormat="1"/>
    <row r="3398" s="76" customFormat="1"/>
    <row r="3399" s="76" customFormat="1"/>
    <row r="3400" s="76" customFormat="1"/>
    <row r="3401" s="76" customFormat="1"/>
    <row r="3402" s="76" customFormat="1"/>
    <row r="3403" s="76" customFormat="1"/>
    <row r="3404" s="76" customFormat="1"/>
    <row r="3405" s="76" customFormat="1"/>
    <row r="3406" s="76" customFormat="1"/>
    <row r="3407" s="76" customFormat="1"/>
    <row r="3408" s="76" customFormat="1"/>
    <row r="3409" s="76" customFormat="1"/>
    <row r="3410" s="76" customFormat="1"/>
    <row r="3411" s="76" customFormat="1"/>
    <row r="3412" s="76" customFormat="1"/>
    <row r="3413" s="76" customFormat="1"/>
    <row r="3414" s="76" customFormat="1"/>
    <row r="3415" s="76" customFormat="1"/>
    <row r="3416" s="76" customFormat="1"/>
    <row r="3417" s="76" customFormat="1"/>
    <row r="3418" s="76" customFormat="1"/>
    <row r="3419" s="76" customFormat="1"/>
    <row r="3420" s="76" customFormat="1"/>
    <row r="3421" s="76" customFormat="1"/>
    <row r="3422" s="76" customFormat="1"/>
    <row r="3423" s="76" customFormat="1"/>
    <row r="3424" s="76" customFormat="1"/>
    <row r="3425" s="76" customFormat="1"/>
    <row r="3426" s="76" customFormat="1"/>
    <row r="3427" s="76" customFormat="1"/>
    <row r="3428" s="76" customFormat="1"/>
    <row r="3429" s="76" customFormat="1"/>
    <row r="3430" s="76" customFormat="1"/>
    <row r="3431" s="76" customFormat="1"/>
    <row r="3432" s="76" customFormat="1"/>
    <row r="3433" s="76" customFormat="1"/>
    <row r="3434" s="76" customFormat="1"/>
    <row r="3435" s="76" customFormat="1"/>
    <row r="3436" s="76" customFormat="1"/>
    <row r="3437" s="76" customFormat="1"/>
    <row r="3438" s="76" customFormat="1"/>
    <row r="3439" s="76" customFormat="1"/>
    <row r="3440" s="76" customFormat="1"/>
    <row r="3441" s="76" customFormat="1"/>
    <row r="3442" s="76" customFormat="1"/>
    <row r="3443" s="76" customFormat="1"/>
    <row r="3444" s="76" customFormat="1"/>
    <row r="3445" s="76" customFormat="1"/>
    <row r="3446" s="76" customFormat="1"/>
    <row r="3447" s="76" customFormat="1"/>
    <row r="3448" s="76" customFormat="1"/>
    <row r="3449" s="76" customFormat="1"/>
    <row r="3450" s="76" customFormat="1"/>
    <row r="3451" s="76" customFormat="1"/>
    <row r="3452" s="76" customFormat="1"/>
    <row r="3453" s="76" customFormat="1"/>
    <row r="3454" s="76" customFormat="1"/>
    <row r="3455" s="76" customFormat="1"/>
    <row r="3456" s="76" customFormat="1"/>
    <row r="3457" s="76" customFormat="1"/>
    <row r="3458" s="76" customFormat="1"/>
    <row r="3459" s="76" customFormat="1"/>
    <row r="3460" s="76" customFormat="1"/>
    <row r="3461" s="76" customFormat="1"/>
    <row r="3462" s="76" customFormat="1"/>
    <row r="3463" s="76" customFormat="1"/>
    <row r="3464" s="76" customFormat="1"/>
    <row r="3465" s="76" customFormat="1"/>
    <row r="3466" s="76" customFormat="1"/>
    <row r="3467" s="76" customFormat="1"/>
    <row r="3468" s="76" customFormat="1"/>
    <row r="3469" s="76" customFormat="1"/>
    <row r="3470" s="76" customFormat="1"/>
    <row r="3471" s="76" customFormat="1"/>
    <row r="3472" s="76" customFormat="1"/>
    <row r="3473" s="76" customFormat="1"/>
    <row r="3474" s="76" customFormat="1"/>
    <row r="3475" s="76" customFormat="1"/>
    <row r="3476" s="76" customFormat="1"/>
    <row r="3477" s="76" customFormat="1"/>
    <row r="3478" s="76" customFormat="1"/>
    <row r="3479" s="76" customFormat="1"/>
    <row r="3480" s="76" customFormat="1"/>
    <row r="3481" s="76" customFormat="1"/>
    <row r="3482" s="76" customFormat="1"/>
    <row r="3483" s="76" customFormat="1"/>
    <row r="3484" s="76" customFormat="1"/>
    <row r="3485" s="76" customFormat="1"/>
    <row r="3486" s="76" customFormat="1"/>
    <row r="3487" s="76" customFormat="1"/>
    <row r="3488" s="76" customFormat="1"/>
    <row r="3489" s="76" customFormat="1"/>
    <row r="3490" s="76" customFormat="1"/>
    <row r="3491" s="76" customFormat="1"/>
    <row r="3492" s="76" customFormat="1"/>
    <row r="3493" s="76" customFormat="1"/>
    <row r="3494" s="76" customFormat="1"/>
    <row r="3495" s="76" customFormat="1"/>
    <row r="3496" s="76" customFormat="1"/>
    <row r="3497" s="76" customFormat="1"/>
    <row r="3498" s="76" customFormat="1"/>
    <row r="3499" s="76" customFormat="1"/>
    <row r="3500" s="76" customFormat="1"/>
    <row r="3501" s="76" customFormat="1"/>
    <row r="3502" s="76" customFormat="1"/>
    <row r="3503" s="76" customFormat="1"/>
    <row r="3504" s="76" customFormat="1"/>
    <row r="3505" s="76" customFormat="1"/>
    <row r="3506" s="76" customFormat="1"/>
    <row r="3507" s="76" customFormat="1"/>
    <row r="3508" s="76" customFormat="1"/>
    <row r="3509" s="76" customFormat="1"/>
    <row r="3510" s="76" customFormat="1"/>
    <row r="3511" s="76" customFormat="1"/>
    <row r="3512" s="76" customFormat="1"/>
    <row r="3513" s="76" customFormat="1"/>
    <row r="3514" s="76" customFormat="1"/>
    <row r="3515" s="76" customFormat="1"/>
    <row r="3516" s="76" customFormat="1"/>
    <row r="3517" s="76" customFormat="1"/>
    <row r="3518" s="76" customFormat="1"/>
    <row r="3519" s="76" customFormat="1"/>
    <row r="3520" s="76" customFormat="1"/>
    <row r="3521" s="76" customFormat="1"/>
    <row r="3522" s="76" customFormat="1"/>
    <row r="3523" s="76" customFormat="1"/>
    <row r="3524" s="76" customFormat="1"/>
    <row r="3525" s="76" customFormat="1"/>
    <row r="3526" s="76" customFormat="1"/>
    <row r="3527" s="76" customFormat="1"/>
    <row r="3528" s="76" customFormat="1"/>
    <row r="3529" s="76" customFormat="1"/>
    <row r="3530" s="76" customFormat="1"/>
    <row r="3531" s="76" customFormat="1"/>
    <row r="3532" s="76" customFormat="1"/>
    <row r="3533" s="76" customFormat="1"/>
    <row r="3534" s="76" customFormat="1"/>
    <row r="3535" s="76" customFormat="1"/>
    <row r="3536" s="76" customFormat="1"/>
    <row r="3537" s="76" customFormat="1"/>
    <row r="3538" s="76" customFormat="1"/>
    <row r="3539" s="76" customFormat="1"/>
    <row r="3540" s="76" customFormat="1"/>
    <row r="3541" s="76" customFormat="1"/>
    <row r="3542" s="76" customFormat="1"/>
    <row r="3543" s="76" customFormat="1"/>
    <row r="3544" s="76" customFormat="1"/>
    <row r="3545" s="76" customFormat="1"/>
    <row r="3546" s="76" customFormat="1"/>
    <row r="3547" s="76" customFormat="1"/>
    <row r="3548" s="76" customFormat="1"/>
    <row r="3549" s="76" customFormat="1"/>
    <row r="3550" s="76" customFormat="1"/>
    <row r="3551" s="76" customFormat="1"/>
    <row r="3552" s="76" customFormat="1"/>
    <row r="3553" s="76" customFormat="1"/>
    <row r="3554" s="76" customFormat="1"/>
    <row r="3555" s="76" customFormat="1"/>
    <row r="3556" s="76" customFormat="1"/>
    <row r="3557" s="76" customFormat="1"/>
    <row r="3558" s="76" customFormat="1"/>
    <row r="3559" s="76" customFormat="1"/>
    <row r="3560" s="76" customFormat="1"/>
    <row r="3561" s="76" customFormat="1"/>
    <row r="3562" s="76" customFormat="1"/>
    <row r="3563" s="76" customFormat="1"/>
    <row r="3564" s="76" customFormat="1"/>
    <row r="3565" s="76" customFormat="1"/>
    <row r="3566" s="76" customFormat="1"/>
    <row r="3567" s="76" customFormat="1"/>
    <row r="3568" s="76" customFormat="1"/>
    <row r="3569" s="76" customFormat="1"/>
    <row r="3570" s="76" customFormat="1"/>
    <row r="3571" s="76" customFormat="1"/>
    <row r="3572" s="76" customFormat="1"/>
    <row r="3573" s="76" customFormat="1"/>
    <row r="3574" s="76" customFormat="1"/>
    <row r="3575" s="76" customFormat="1"/>
    <row r="3576" s="76" customFormat="1"/>
    <row r="3577" s="76" customFormat="1"/>
    <row r="3578" s="76" customFormat="1"/>
    <row r="3579" s="76" customFormat="1"/>
    <row r="3580" s="76" customFormat="1"/>
    <row r="3581" s="76" customFormat="1"/>
    <row r="3582" s="76" customFormat="1"/>
    <row r="3583" s="76" customFormat="1"/>
    <row r="3584" s="76" customFormat="1"/>
    <row r="3585" s="76" customFormat="1"/>
    <row r="3586" s="76" customFormat="1"/>
    <row r="3587" s="76" customFormat="1"/>
    <row r="3588" s="76" customFormat="1"/>
    <row r="3589" s="76" customFormat="1"/>
    <row r="3590" s="76" customFormat="1"/>
    <row r="3591" s="76" customFormat="1"/>
    <row r="3592" s="76" customFormat="1"/>
    <row r="3593" s="76" customFormat="1"/>
    <row r="3594" s="76" customFormat="1"/>
    <row r="3595" s="76" customFormat="1"/>
    <row r="3596" s="76" customFormat="1"/>
    <row r="3597" s="76" customFormat="1"/>
    <row r="3598" s="76" customFormat="1"/>
    <row r="3599" s="76" customFormat="1"/>
    <row r="3600" s="76" customFormat="1"/>
    <row r="3601" s="76" customFormat="1"/>
    <row r="3602" s="76" customFormat="1"/>
    <row r="3603" s="76" customFormat="1"/>
    <row r="3604" s="76" customFormat="1"/>
    <row r="3605" s="76" customFormat="1"/>
    <row r="3606" s="76" customFormat="1"/>
    <row r="3607" s="76" customFormat="1"/>
    <row r="3608" s="76" customFormat="1"/>
    <row r="3609" s="76" customFormat="1"/>
    <row r="3610" s="76" customFormat="1"/>
    <row r="3611" s="76" customFormat="1"/>
    <row r="3612" s="76" customFormat="1"/>
    <row r="3613" s="76" customFormat="1"/>
    <row r="3614" s="76" customFormat="1"/>
    <row r="3615" s="76" customFormat="1"/>
    <row r="3616" s="76" customFormat="1"/>
    <row r="3617" s="76" customFormat="1"/>
    <row r="3618" s="76" customFormat="1"/>
    <row r="3619" s="76" customFormat="1"/>
    <row r="3620" s="76" customFormat="1"/>
    <row r="3621" s="76" customFormat="1"/>
    <row r="3622" s="76" customFormat="1"/>
    <row r="3623" s="76" customFormat="1"/>
    <row r="3624" s="76" customFormat="1"/>
    <row r="3625" s="76" customFormat="1"/>
    <row r="3626" s="76" customFormat="1"/>
    <row r="3627" s="76" customFormat="1"/>
    <row r="3628" s="76" customFormat="1"/>
    <row r="3629" s="76" customFormat="1"/>
    <row r="3630" s="76" customFormat="1"/>
    <row r="3631" s="76" customFormat="1"/>
    <row r="3632" s="76" customFormat="1"/>
    <row r="3633" s="76" customFormat="1"/>
    <row r="3634" s="76" customFormat="1"/>
    <row r="3635" s="76" customFormat="1"/>
    <row r="3636" s="76" customFormat="1"/>
    <row r="3637" s="76" customFormat="1"/>
    <row r="3638" s="76" customFormat="1"/>
    <row r="3639" s="76" customFormat="1"/>
    <row r="3640" s="76" customFormat="1"/>
    <row r="3641" s="76" customFormat="1"/>
    <row r="3642" s="76" customFormat="1"/>
    <row r="3643" s="76" customFormat="1"/>
    <row r="3644" s="76" customFormat="1"/>
    <row r="3645" s="76" customFormat="1"/>
    <row r="3646" s="76" customFormat="1"/>
    <row r="3647" s="76" customFormat="1"/>
    <row r="3648" s="76" customFormat="1"/>
    <row r="3649" s="76" customFormat="1"/>
    <row r="3650" s="76" customFormat="1"/>
    <row r="3651" s="76" customFormat="1"/>
    <row r="3652" s="76" customFormat="1"/>
    <row r="3653" s="76" customFormat="1"/>
    <row r="3654" s="76" customFormat="1"/>
    <row r="3655" s="76" customFormat="1"/>
    <row r="3656" s="76" customFormat="1"/>
    <row r="3657" s="76" customFormat="1"/>
    <row r="3658" s="76" customFormat="1"/>
    <row r="3659" s="76" customFormat="1"/>
    <row r="3660" s="76" customFormat="1"/>
    <row r="3661" s="76" customFormat="1"/>
    <row r="3662" s="76" customFormat="1"/>
    <row r="3663" s="76" customFormat="1"/>
    <row r="3664" s="76" customFormat="1"/>
    <row r="3665" s="76" customFormat="1"/>
    <row r="3666" s="76" customFormat="1"/>
    <row r="3667" s="76" customFormat="1"/>
    <row r="3668" s="76" customFormat="1"/>
    <row r="3669" s="76" customFormat="1"/>
    <row r="3670" s="76" customFormat="1"/>
    <row r="3671" s="76" customFormat="1"/>
    <row r="3672" s="76" customFormat="1"/>
    <row r="3673" s="76" customFormat="1"/>
    <row r="3674" s="76" customFormat="1"/>
    <row r="3675" s="76" customFormat="1"/>
    <row r="3676" s="76" customFormat="1"/>
    <row r="3677" s="76" customFormat="1"/>
    <row r="3678" s="76" customFormat="1"/>
    <row r="3679" s="76" customFormat="1"/>
    <row r="3680" s="76" customFormat="1"/>
    <row r="3681" s="76" customFormat="1"/>
    <row r="3682" s="76" customFormat="1"/>
    <row r="3683" s="76" customFormat="1"/>
    <row r="3684" s="76" customFormat="1"/>
    <row r="3685" s="76" customFormat="1"/>
    <row r="3686" s="76" customFormat="1"/>
    <row r="3687" s="76" customFormat="1"/>
    <row r="3688" s="76" customFormat="1"/>
    <row r="3689" s="76" customFormat="1"/>
    <row r="3690" s="76" customFormat="1"/>
    <row r="3691" s="76" customFormat="1"/>
    <row r="3692" s="76" customFormat="1"/>
    <row r="3693" s="76" customFormat="1"/>
    <row r="3694" s="76" customFormat="1"/>
    <row r="3695" s="76" customFormat="1"/>
    <row r="3696" s="76" customFormat="1"/>
    <row r="3697" s="76" customFormat="1"/>
    <row r="3698" s="76" customFormat="1"/>
    <row r="3699" s="76" customFormat="1"/>
    <row r="3700" s="76" customFormat="1"/>
    <row r="3701" s="76" customFormat="1"/>
    <row r="3702" s="76" customFormat="1"/>
    <row r="3703" s="76" customFormat="1"/>
    <row r="3704" s="76" customFormat="1"/>
    <row r="3705" s="76" customFormat="1"/>
    <row r="3706" s="76" customFormat="1"/>
    <row r="3707" s="76" customFormat="1"/>
    <row r="3708" s="76" customFormat="1"/>
    <row r="3709" s="76" customFormat="1"/>
    <row r="3710" s="76" customFormat="1"/>
    <row r="3711" s="76" customFormat="1"/>
    <row r="3712" s="76" customFormat="1"/>
  </sheetData>
  <sheetProtection password="CC7B" sheet="1" objects="1" scenarios="1"/>
  <printOptions horizontalCentered="1"/>
  <pageMargins left="0.1" right="0.1" top="0.45" bottom="0.5" header="0" footer="0"/>
  <pageSetup scale="61" orientation="landscape" verticalDpi="300" r:id="rId1"/>
  <headerFooter alignWithMargins="0">
    <oddFooter>&amp;L&amp;"Arial Narrow,Regular"&amp;8&amp;D
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39"/>
  <sheetViews>
    <sheetView workbookViewId="0">
      <selection activeCell="D15" sqref="D15"/>
    </sheetView>
  </sheetViews>
  <sheetFormatPr defaultColWidth="9.33203125" defaultRowHeight="13.8"/>
  <cols>
    <col min="1" max="1" width="13.109375" style="1" customWidth="1"/>
    <col min="2" max="2" width="12.77734375" style="1" bestFit="1" customWidth="1"/>
    <col min="3" max="14" width="9.6640625" style="1" bestFit="1" customWidth="1"/>
    <col min="15" max="15" width="10.6640625" style="1" bestFit="1" customWidth="1"/>
    <col min="16" max="16384" width="9.33203125" style="1"/>
  </cols>
  <sheetData>
    <row r="1" spans="1:16" s="14" customFormat="1">
      <c r="A1" s="38" t="s">
        <v>127</v>
      </c>
      <c r="C1" s="2" t="str">
        <f>+Data!D5</f>
        <v>Gas Control</v>
      </c>
      <c r="D1" s="2"/>
      <c r="G1" s="16"/>
    </row>
    <row r="2" spans="1:16" s="14" customFormat="1">
      <c r="A2" s="38" t="s">
        <v>129</v>
      </c>
      <c r="C2" s="2" t="str">
        <f>+Data!D6</f>
        <v>James McKay</v>
      </c>
      <c r="D2" s="2"/>
      <c r="G2" s="16"/>
      <c r="H2" s="16"/>
      <c r="N2" s="38"/>
    </row>
    <row r="3" spans="1:16" s="14" customFormat="1">
      <c r="A3" s="38" t="s">
        <v>128</v>
      </c>
      <c r="C3" s="2" t="str">
        <f>+Data!D7</f>
        <v>105977</v>
      </c>
      <c r="D3" s="2"/>
      <c r="H3" s="16"/>
      <c r="P3" s="33"/>
    </row>
    <row r="4" spans="1:16" s="14" customFormat="1">
      <c r="C4" s="15"/>
      <c r="D4" s="2"/>
      <c r="H4" s="16"/>
    </row>
    <row r="5" spans="1:16" s="14" customFormat="1">
      <c r="A5" s="39" t="s">
        <v>133</v>
      </c>
      <c r="B5" s="45" t="s">
        <v>133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 t="s">
        <v>125</v>
      </c>
    </row>
    <row r="6" spans="1:16" s="14" customFormat="1">
      <c r="A6" s="42" t="s">
        <v>135</v>
      </c>
      <c r="B6" s="46" t="s">
        <v>134</v>
      </c>
      <c r="C6" s="43">
        <v>36892</v>
      </c>
      <c r="D6" s="43">
        <v>36923</v>
      </c>
      <c r="E6" s="43">
        <v>36951</v>
      </c>
      <c r="F6" s="43">
        <v>36982</v>
      </c>
      <c r="G6" s="43">
        <v>37012</v>
      </c>
      <c r="H6" s="43">
        <v>37043</v>
      </c>
      <c r="I6" s="43">
        <v>37073</v>
      </c>
      <c r="J6" s="43">
        <v>37104</v>
      </c>
      <c r="K6" s="43">
        <v>37135</v>
      </c>
      <c r="L6" s="43">
        <v>37165</v>
      </c>
      <c r="M6" s="43">
        <v>37196</v>
      </c>
      <c r="N6" s="43">
        <v>37226</v>
      </c>
      <c r="O6" s="44" t="s">
        <v>126</v>
      </c>
    </row>
    <row r="7" spans="1:16">
      <c r="A7" s="28" t="str">
        <f>+Data!$D$7</f>
        <v>105977</v>
      </c>
      <c r="B7" s="28" t="s">
        <v>97</v>
      </c>
      <c r="C7" s="30">
        <f>+Data!D11+Data!D12</f>
        <v>75000</v>
      </c>
      <c r="D7" s="30">
        <f>+Data!E11+Data!E12</f>
        <v>75000</v>
      </c>
      <c r="E7" s="30">
        <f>+Data!F11+Data!F12</f>
        <v>75000</v>
      </c>
      <c r="F7" s="30">
        <f>+Data!G11+Data!G12</f>
        <v>75000</v>
      </c>
      <c r="G7" s="30">
        <f>+Data!H11+Data!H12</f>
        <v>75000</v>
      </c>
      <c r="H7" s="30">
        <f>+Data!I11+Data!I12</f>
        <v>75000</v>
      </c>
      <c r="I7" s="30">
        <f>+Data!J11+Data!J12</f>
        <v>75000</v>
      </c>
      <c r="J7" s="30">
        <f>+Data!K11+Data!K12</f>
        <v>75000</v>
      </c>
      <c r="K7" s="30">
        <f>+Data!L11+Data!L12</f>
        <v>75000</v>
      </c>
      <c r="L7" s="30">
        <f>+Data!M11+Data!M12</f>
        <v>75000</v>
      </c>
      <c r="M7" s="30">
        <f>+Data!N11+Data!N12</f>
        <v>75000</v>
      </c>
      <c r="N7" s="30">
        <f>+Data!O11+Data!O12</f>
        <v>75000</v>
      </c>
      <c r="O7" s="31">
        <f>+Data!P11+Data!P12</f>
        <v>900000</v>
      </c>
    </row>
    <row r="8" spans="1:16">
      <c r="A8" s="28" t="str">
        <f>+Data!$D$7</f>
        <v>105977</v>
      </c>
      <c r="B8" s="28" t="s">
        <v>98</v>
      </c>
      <c r="C8" s="30">
        <f>+Data!D14</f>
        <v>11012.5</v>
      </c>
      <c r="D8" s="30">
        <f>+Data!E14</f>
        <v>11012.5</v>
      </c>
      <c r="E8" s="30">
        <f>+Data!F14</f>
        <v>11012.5</v>
      </c>
      <c r="F8" s="30">
        <f>+Data!G14</f>
        <v>11012.5</v>
      </c>
      <c r="G8" s="30">
        <f>+Data!H14</f>
        <v>11012.5</v>
      </c>
      <c r="H8" s="30">
        <f>+Data!I14</f>
        <v>11012.5</v>
      </c>
      <c r="I8" s="30">
        <f>+Data!J14</f>
        <v>11012.5</v>
      </c>
      <c r="J8" s="30">
        <f>+Data!K14</f>
        <v>11012.5</v>
      </c>
      <c r="K8" s="30">
        <f>+Data!L14</f>
        <v>11012.5</v>
      </c>
      <c r="L8" s="30">
        <f>+Data!M14</f>
        <v>11012.5</v>
      </c>
      <c r="M8" s="30">
        <f>+Data!N14</f>
        <v>11012.5</v>
      </c>
      <c r="N8" s="30">
        <f>+Data!O14</f>
        <v>11012.5</v>
      </c>
      <c r="O8" s="31">
        <f>+Data!P14</f>
        <v>132150</v>
      </c>
    </row>
    <row r="9" spans="1:16">
      <c r="A9" s="28" t="str">
        <f>+Data!$D$7</f>
        <v>105977</v>
      </c>
      <c r="B9" s="28" t="s">
        <v>99</v>
      </c>
      <c r="C9" s="30">
        <f>+Data!D15</f>
        <v>5641.666666666667</v>
      </c>
      <c r="D9" s="30">
        <f>+Data!E15</f>
        <v>5641.666666666667</v>
      </c>
      <c r="E9" s="30">
        <f>+Data!F15</f>
        <v>5641.666666666667</v>
      </c>
      <c r="F9" s="30">
        <f>+Data!G15</f>
        <v>5641.666666666667</v>
      </c>
      <c r="G9" s="30">
        <f>+Data!H15</f>
        <v>5641.666666666667</v>
      </c>
      <c r="H9" s="30">
        <f>+Data!I15</f>
        <v>5641.666666666667</v>
      </c>
      <c r="I9" s="30">
        <f>+Data!J15</f>
        <v>5641.666666666667</v>
      </c>
      <c r="J9" s="30">
        <f>+Data!K15</f>
        <v>5641.666666666667</v>
      </c>
      <c r="K9" s="30">
        <f>+Data!L15</f>
        <v>5641.666666666667</v>
      </c>
      <c r="L9" s="30">
        <f>+Data!M15</f>
        <v>5641.666666666667</v>
      </c>
      <c r="M9" s="30">
        <f>+Data!N15</f>
        <v>5641.666666666667</v>
      </c>
      <c r="N9" s="30">
        <f>+Data!O15</f>
        <v>5641.666666666667</v>
      </c>
      <c r="O9" s="31">
        <f>+Data!P15</f>
        <v>67699.999999999985</v>
      </c>
    </row>
    <row r="10" spans="1:16">
      <c r="A10" s="28" t="str">
        <f>+Data!$D$7</f>
        <v>105977</v>
      </c>
      <c r="B10" s="28" t="s">
        <v>100</v>
      </c>
      <c r="C10" s="30">
        <f>+Data!D17+Data!D19</f>
        <v>600</v>
      </c>
      <c r="D10" s="30">
        <f>+Data!E17+Data!E19</f>
        <v>600</v>
      </c>
      <c r="E10" s="30">
        <f>+Data!F17+Data!F19</f>
        <v>600</v>
      </c>
      <c r="F10" s="30">
        <f>+Data!G17+Data!G19</f>
        <v>600</v>
      </c>
      <c r="G10" s="30">
        <f>+Data!H17+Data!H19</f>
        <v>600</v>
      </c>
      <c r="H10" s="30">
        <f>+Data!I17+Data!I19</f>
        <v>600</v>
      </c>
      <c r="I10" s="30">
        <f>+Data!J17+Data!J19</f>
        <v>600</v>
      </c>
      <c r="J10" s="30">
        <f>+Data!K17+Data!K19</f>
        <v>600</v>
      </c>
      <c r="K10" s="30">
        <f>+Data!L17+Data!L19</f>
        <v>600</v>
      </c>
      <c r="L10" s="30">
        <f>+Data!M17+Data!M19</f>
        <v>600</v>
      </c>
      <c r="M10" s="30">
        <f>+Data!N17+Data!N19</f>
        <v>600</v>
      </c>
      <c r="N10" s="30">
        <f>+Data!O17+Data!O19</f>
        <v>600</v>
      </c>
      <c r="O10" s="30">
        <f>+Data!P17+Data!P19</f>
        <v>7200</v>
      </c>
    </row>
    <row r="11" spans="1:16">
      <c r="A11" s="28" t="str">
        <f>+Data!$D$7</f>
        <v>105977</v>
      </c>
      <c r="B11" s="28" t="s">
        <v>101</v>
      </c>
      <c r="C11" s="30">
        <f>+Data!D18</f>
        <v>100</v>
      </c>
      <c r="D11" s="30">
        <f>+Data!E18</f>
        <v>100</v>
      </c>
      <c r="E11" s="30">
        <f>+Data!F18</f>
        <v>100</v>
      </c>
      <c r="F11" s="30">
        <f>+Data!G18</f>
        <v>100</v>
      </c>
      <c r="G11" s="30">
        <f>+Data!H18</f>
        <v>100</v>
      </c>
      <c r="H11" s="30">
        <f>+Data!I18</f>
        <v>100</v>
      </c>
      <c r="I11" s="30">
        <f>+Data!J18</f>
        <v>100</v>
      </c>
      <c r="J11" s="30">
        <f>+Data!K18</f>
        <v>100</v>
      </c>
      <c r="K11" s="30">
        <f>+Data!L18</f>
        <v>100</v>
      </c>
      <c r="L11" s="30">
        <f>+Data!M18</f>
        <v>100</v>
      </c>
      <c r="M11" s="30">
        <f>+Data!N18</f>
        <v>100</v>
      </c>
      <c r="N11" s="30">
        <f>+Data!O18</f>
        <v>100</v>
      </c>
      <c r="O11" s="30">
        <f>+Data!P18</f>
        <v>1200</v>
      </c>
    </row>
    <row r="12" spans="1:16">
      <c r="A12" s="28" t="str">
        <f>+Data!$D$7</f>
        <v>105977</v>
      </c>
      <c r="B12" s="28" t="s">
        <v>102</v>
      </c>
      <c r="C12" s="30">
        <f>+Data!D20</f>
        <v>600</v>
      </c>
      <c r="D12" s="30">
        <f>+Data!E20</f>
        <v>600</v>
      </c>
      <c r="E12" s="30">
        <f>+Data!F20</f>
        <v>600</v>
      </c>
      <c r="F12" s="30">
        <f>+Data!G20</f>
        <v>600</v>
      </c>
      <c r="G12" s="30">
        <f>+Data!H20</f>
        <v>600</v>
      </c>
      <c r="H12" s="30">
        <f>+Data!I20</f>
        <v>600</v>
      </c>
      <c r="I12" s="30">
        <f>+Data!J20</f>
        <v>600</v>
      </c>
      <c r="J12" s="30">
        <f>+Data!K20</f>
        <v>600</v>
      </c>
      <c r="K12" s="30">
        <f>+Data!L20</f>
        <v>600</v>
      </c>
      <c r="L12" s="30">
        <f>+Data!M20</f>
        <v>600</v>
      </c>
      <c r="M12" s="30">
        <f>+Data!N20</f>
        <v>600</v>
      </c>
      <c r="N12" s="30">
        <f>+Data!O20</f>
        <v>600</v>
      </c>
      <c r="O12" s="30">
        <f>+Data!P20</f>
        <v>7200</v>
      </c>
    </row>
    <row r="13" spans="1:16">
      <c r="A13" s="28" t="str">
        <f>+Data!$D$7</f>
        <v>105977</v>
      </c>
      <c r="B13" s="28" t="s">
        <v>103</v>
      </c>
      <c r="C13" s="30">
        <f>+Data!D21+Data!D25+Data!D29</f>
        <v>500</v>
      </c>
      <c r="D13" s="30">
        <f>+Data!E21+Data!E25+Data!E29</f>
        <v>500</v>
      </c>
      <c r="E13" s="30">
        <f>+Data!F21+Data!F25+Data!F29</f>
        <v>500</v>
      </c>
      <c r="F13" s="30">
        <f>+Data!G21+Data!G25+Data!G29</f>
        <v>500</v>
      </c>
      <c r="G13" s="30">
        <f>+Data!H21+Data!H25+Data!H29</f>
        <v>500</v>
      </c>
      <c r="H13" s="30">
        <f>+Data!I21+Data!I25+Data!I29</f>
        <v>500</v>
      </c>
      <c r="I13" s="30">
        <f>+Data!J21+Data!J25+Data!J29</f>
        <v>500</v>
      </c>
      <c r="J13" s="30">
        <f>+Data!K21+Data!K25+Data!K29</f>
        <v>500</v>
      </c>
      <c r="K13" s="30">
        <f>+Data!L21+Data!L25+Data!L29</f>
        <v>500</v>
      </c>
      <c r="L13" s="30">
        <f>+Data!M21+Data!M25+Data!M29</f>
        <v>500</v>
      </c>
      <c r="M13" s="30">
        <f>+Data!N21+Data!N25+Data!N29</f>
        <v>500</v>
      </c>
      <c r="N13" s="30">
        <f>+Data!O21+Data!O25+Data!O29</f>
        <v>500</v>
      </c>
      <c r="O13" s="30">
        <f>+Data!P21+Data!P25+Data!P29</f>
        <v>6000</v>
      </c>
    </row>
    <row r="14" spans="1:16">
      <c r="A14" s="28" t="str">
        <f>+Data!$D$7</f>
        <v>105977</v>
      </c>
      <c r="B14" s="29" t="s">
        <v>104</v>
      </c>
      <c r="C14" s="30">
        <f>+Data!D22</f>
        <v>0</v>
      </c>
      <c r="D14" s="30">
        <f>+Data!E22</f>
        <v>0</v>
      </c>
      <c r="E14" s="30">
        <f>+Data!F22</f>
        <v>0</v>
      </c>
      <c r="F14" s="30">
        <f>+Data!G22</f>
        <v>0</v>
      </c>
      <c r="G14" s="30">
        <f>+Data!H22</f>
        <v>0</v>
      </c>
      <c r="H14" s="30">
        <f>+Data!I22</f>
        <v>0</v>
      </c>
      <c r="I14" s="30">
        <f>+Data!J22</f>
        <v>0</v>
      </c>
      <c r="J14" s="30">
        <f>+Data!K22</f>
        <v>0</v>
      </c>
      <c r="K14" s="30">
        <f>+Data!L22</f>
        <v>0</v>
      </c>
      <c r="L14" s="30">
        <f>+Data!M22</f>
        <v>0</v>
      </c>
      <c r="M14" s="30">
        <f>+Data!N22</f>
        <v>0</v>
      </c>
      <c r="N14" s="30">
        <f>+Data!O22</f>
        <v>0</v>
      </c>
      <c r="O14" s="30">
        <f>+Data!P22</f>
        <v>0</v>
      </c>
    </row>
    <row r="15" spans="1:16">
      <c r="A15" s="28" t="str">
        <f>+Data!$D$7</f>
        <v>105977</v>
      </c>
      <c r="B15" s="28" t="s">
        <v>105</v>
      </c>
      <c r="C15" s="30">
        <f>+Data!D23</f>
        <v>200</v>
      </c>
      <c r="D15" s="30">
        <f>+Data!E23</f>
        <v>200</v>
      </c>
      <c r="E15" s="30">
        <f>+Data!F23</f>
        <v>200</v>
      </c>
      <c r="F15" s="30">
        <f>+Data!G23</f>
        <v>200</v>
      </c>
      <c r="G15" s="30">
        <f>+Data!H23</f>
        <v>200</v>
      </c>
      <c r="H15" s="30">
        <f>+Data!I23</f>
        <v>200</v>
      </c>
      <c r="I15" s="30">
        <f>+Data!J23</f>
        <v>200</v>
      </c>
      <c r="J15" s="30">
        <f>+Data!K23</f>
        <v>200</v>
      </c>
      <c r="K15" s="30">
        <f>+Data!L23</f>
        <v>200</v>
      </c>
      <c r="L15" s="30">
        <f>+Data!M23</f>
        <v>200</v>
      </c>
      <c r="M15" s="30">
        <f>+Data!N23</f>
        <v>200</v>
      </c>
      <c r="N15" s="30">
        <f>+Data!O23</f>
        <v>200</v>
      </c>
      <c r="O15" s="30">
        <f>+Data!P23</f>
        <v>2400</v>
      </c>
    </row>
    <row r="16" spans="1:16">
      <c r="A16" s="28" t="str">
        <f>+Data!$D$7</f>
        <v>105977</v>
      </c>
      <c r="B16" s="28" t="s">
        <v>106</v>
      </c>
      <c r="C16" s="30">
        <f>+Data!D26+Data!D27+Data!D28+Data!D30</f>
        <v>0</v>
      </c>
      <c r="D16" s="30">
        <f>+Data!E26+Data!E27+Data!E28+Data!E30</f>
        <v>0</v>
      </c>
      <c r="E16" s="30">
        <f>+Data!F26+Data!F27+Data!F28+Data!F30</f>
        <v>0</v>
      </c>
      <c r="F16" s="30">
        <f>+Data!G26+Data!G27+Data!G28+Data!G30</f>
        <v>0</v>
      </c>
      <c r="G16" s="30">
        <f>+Data!H26+Data!H27+Data!H28+Data!H30</f>
        <v>0</v>
      </c>
      <c r="H16" s="30">
        <f>+Data!I26+Data!I27+Data!I28+Data!I30</f>
        <v>0</v>
      </c>
      <c r="I16" s="30">
        <f>+Data!J26+Data!J27+Data!J28+Data!J30</f>
        <v>0</v>
      </c>
      <c r="J16" s="30">
        <f>+Data!K26+Data!K27+Data!K28+Data!K30</f>
        <v>0</v>
      </c>
      <c r="K16" s="30">
        <f>+Data!L26+Data!L27+Data!L28+Data!L30</f>
        <v>0</v>
      </c>
      <c r="L16" s="30">
        <f>+Data!M26+Data!M27+Data!M28+Data!M30</f>
        <v>0</v>
      </c>
      <c r="M16" s="30">
        <f>+Data!N26+Data!N27+Data!N28+Data!N30</f>
        <v>0</v>
      </c>
      <c r="N16" s="30">
        <f>+Data!O26+Data!O27+Data!O28+Data!O30</f>
        <v>0</v>
      </c>
      <c r="O16" s="30">
        <f>+Data!P26+Data!P27+Data!P28+Data!P30</f>
        <v>0</v>
      </c>
    </row>
    <row r="17" spans="1:15">
      <c r="A17" s="28" t="str">
        <f>+Data!$D$7</f>
        <v>105977</v>
      </c>
      <c r="B17" s="28" t="s">
        <v>107</v>
      </c>
      <c r="C17" s="30">
        <f>+Data!D32+Data!D34</f>
        <v>1000</v>
      </c>
      <c r="D17" s="30">
        <f>+Data!E32+Data!E34</f>
        <v>1000</v>
      </c>
      <c r="E17" s="30">
        <f>+Data!F32+Data!F34</f>
        <v>1000</v>
      </c>
      <c r="F17" s="30">
        <f>+Data!G32+Data!G34</f>
        <v>1000</v>
      </c>
      <c r="G17" s="30">
        <f>+Data!H32+Data!H34</f>
        <v>1000</v>
      </c>
      <c r="H17" s="30">
        <f>+Data!I32+Data!I34</f>
        <v>1000</v>
      </c>
      <c r="I17" s="30">
        <f>+Data!J32+Data!J34</f>
        <v>1000</v>
      </c>
      <c r="J17" s="30">
        <f>+Data!K32+Data!K34</f>
        <v>1000</v>
      </c>
      <c r="K17" s="30">
        <f>+Data!L32+Data!L34</f>
        <v>1000</v>
      </c>
      <c r="L17" s="30">
        <f>+Data!M32+Data!M34</f>
        <v>1000</v>
      </c>
      <c r="M17" s="30">
        <f>+Data!N32+Data!N34</f>
        <v>1000</v>
      </c>
      <c r="N17" s="30">
        <f>+Data!O32+Data!O34</f>
        <v>1000</v>
      </c>
      <c r="O17" s="30">
        <f>+Data!P32+Data!P34</f>
        <v>12000</v>
      </c>
    </row>
    <row r="18" spans="1:15">
      <c r="A18" s="28" t="str">
        <f>+Data!$D$7</f>
        <v>105977</v>
      </c>
      <c r="B18" s="28" t="s">
        <v>108</v>
      </c>
      <c r="C18" s="30">
        <f>+Data!D33</f>
        <v>0</v>
      </c>
      <c r="D18" s="30">
        <f>+Data!E33</f>
        <v>0</v>
      </c>
      <c r="E18" s="30">
        <f>+Data!F33</f>
        <v>0</v>
      </c>
      <c r="F18" s="30">
        <f>+Data!G33</f>
        <v>0</v>
      </c>
      <c r="G18" s="30">
        <f>+Data!H33</f>
        <v>0</v>
      </c>
      <c r="H18" s="30">
        <f>+Data!I33</f>
        <v>0</v>
      </c>
      <c r="I18" s="30">
        <f>+Data!J33</f>
        <v>0</v>
      </c>
      <c r="J18" s="30">
        <f>+Data!K33</f>
        <v>0</v>
      </c>
      <c r="K18" s="30">
        <f>+Data!L33</f>
        <v>0</v>
      </c>
      <c r="L18" s="30">
        <f>+Data!M33</f>
        <v>0</v>
      </c>
      <c r="M18" s="30">
        <f>+Data!N33</f>
        <v>0</v>
      </c>
      <c r="N18" s="30">
        <f>+Data!O33</f>
        <v>0</v>
      </c>
      <c r="O18" s="30">
        <f>+Data!P33</f>
        <v>0</v>
      </c>
    </row>
    <row r="19" spans="1:15">
      <c r="A19" s="28" t="str">
        <f>+Data!$D$7</f>
        <v>105977</v>
      </c>
      <c r="B19" s="28" t="s">
        <v>109</v>
      </c>
      <c r="C19" s="30">
        <f>+Data!D36</f>
        <v>0</v>
      </c>
      <c r="D19" s="30">
        <f>+Data!E36</f>
        <v>0</v>
      </c>
      <c r="E19" s="30">
        <f>+Data!F36</f>
        <v>0</v>
      </c>
      <c r="F19" s="30">
        <f>+Data!G36</f>
        <v>0</v>
      </c>
      <c r="G19" s="30">
        <f>+Data!H36</f>
        <v>0</v>
      </c>
      <c r="H19" s="30">
        <f>+Data!I36</f>
        <v>0</v>
      </c>
      <c r="I19" s="30">
        <f>+Data!J36</f>
        <v>0</v>
      </c>
      <c r="J19" s="30">
        <f>+Data!K36</f>
        <v>0</v>
      </c>
      <c r="K19" s="30">
        <f>+Data!L36</f>
        <v>0</v>
      </c>
      <c r="L19" s="30">
        <f>+Data!M36</f>
        <v>0</v>
      </c>
      <c r="M19" s="30">
        <f>+Data!N36</f>
        <v>0</v>
      </c>
      <c r="N19" s="30">
        <f>+Data!O36</f>
        <v>0</v>
      </c>
      <c r="O19" s="30">
        <f>+Data!P36</f>
        <v>0</v>
      </c>
    </row>
    <row r="20" spans="1:15">
      <c r="A20" s="28" t="str">
        <f>+Data!$D$7</f>
        <v>105977</v>
      </c>
      <c r="B20" s="28" t="s">
        <v>110</v>
      </c>
      <c r="C20" s="30">
        <f>+Data!D37+Data!D40+Data!D41</f>
        <v>50</v>
      </c>
      <c r="D20" s="30">
        <f>+Data!E37+Data!E40+Data!E41</f>
        <v>50</v>
      </c>
      <c r="E20" s="30">
        <f>+Data!F37+Data!F40+Data!F41</f>
        <v>50</v>
      </c>
      <c r="F20" s="30">
        <f>+Data!G37+Data!G40+Data!G41</f>
        <v>50</v>
      </c>
      <c r="G20" s="30">
        <f>+Data!H37+Data!H40+Data!H41</f>
        <v>50</v>
      </c>
      <c r="H20" s="30">
        <f>+Data!I37+Data!I40+Data!I41</f>
        <v>50</v>
      </c>
      <c r="I20" s="30">
        <f>+Data!J37+Data!J40+Data!J41</f>
        <v>50</v>
      </c>
      <c r="J20" s="30">
        <f>+Data!K37+Data!K40+Data!K41</f>
        <v>50</v>
      </c>
      <c r="K20" s="30">
        <f>+Data!L37+Data!L40+Data!L41</f>
        <v>50</v>
      </c>
      <c r="L20" s="30">
        <f>+Data!M37+Data!M40+Data!M41</f>
        <v>50</v>
      </c>
      <c r="M20" s="30">
        <f>+Data!N37+Data!N40+Data!N41</f>
        <v>50</v>
      </c>
      <c r="N20" s="30">
        <f>+Data!O37+Data!O40+Data!O41</f>
        <v>50</v>
      </c>
      <c r="O20" s="30">
        <f>+Data!P37+Data!P40+Data!P41</f>
        <v>600</v>
      </c>
    </row>
    <row r="21" spans="1:15">
      <c r="A21" s="28" t="str">
        <f>+Data!$D$7</f>
        <v>105977</v>
      </c>
      <c r="B21" s="28" t="s">
        <v>111</v>
      </c>
      <c r="C21" s="30">
        <f>+Data!D38</f>
        <v>200</v>
      </c>
      <c r="D21" s="30">
        <f>+Data!E38</f>
        <v>200</v>
      </c>
      <c r="E21" s="30">
        <f>+Data!F38</f>
        <v>200</v>
      </c>
      <c r="F21" s="30">
        <f>+Data!G38</f>
        <v>200</v>
      </c>
      <c r="G21" s="30">
        <f>+Data!H38</f>
        <v>200</v>
      </c>
      <c r="H21" s="30">
        <f>+Data!I38</f>
        <v>200</v>
      </c>
      <c r="I21" s="30">
        <f>+Data!J38</f>
        <v>200</v>
      </c>
      <c r="J21" s="30">
        <f>+Data!K38</f>
        <v>200</v>
      </c>
      <c r="K21" s="30">
        <f>+Data!L38</f>
        <v>200</v>
      </c>
      <c r="L21" s="30">
        <f>+Data!M38</f>
        <v>200</v>
      </c>
      <c r="M21" s="30">
        <f>+Data!N38</f>
        <v>200</v>
      </c>
      <c r="N21" s="30">
        <f>+Data!O38</f>
        <v>200</v>
      </c>
      <c r="O21" s="30">
        <f>+Data!P38</f>
        <v>2400</v>
      </c>
    </row>
    <row r="22" spans="1:15">
      <c r="A22" s="28" t="str">
        <f>+Data!$D$7</f>
        <v>105977</v>
      </c>
      <c r="B22" s="28" t="s">
        <v>112</v>
      </c>
      <c r="C22" s="30">
        <f>+Data!D39</f>
        <v>0</v>
      </c>
      <c r="D22" s="30">
        <f>+Data!E39</f>
        <v>0</v>
      </c>
      <c r="E22" s="30">
        <f>+Data!F39</f>
        <v>0</v>
      </c>
      <c r="F22" s="30">
        <f>+Data!G39</f>
        <v>0</v>
      </c>
      <c r="G22" s="30">
        <f>+Data!H39</f>
        <v>0</v>
      </c>
      <c r="H22" s="30">
        <f>+Data!I39</f>
        <v>0</v>
      </c>
      <c r="I22" s="30">
        <f>+Data!J39</f>
        <v>0</v>
      </c>
      <c r="J22" s="30">
        <f>+Data!K39</f>
        <v>0</v>
      </c>
      <c r="K22" s="30">
        <f>+Data!L39</f>
        <v>0</v>
      </c>
      <c r="L22" s="30">
        <f>+Data!M39</f>
        <v>0</v>
      </c>
      <c r="M22" s="30">
        <f>+Data!N39</f>
        <v>0</v>
      </c>
      <c r="N22" s="30">
        <f>+Data!O39</f>
        <v>0</v>
      </c>
      <c r="O22" s="30">
        <f>+Data!P39</f>
        <v>0</v>
      </c>
    </row>
    <row r="23" spans="1:15">
      <c r="A23" s="28" t="str">
        <f>+Data!$D$7</f>
        <v>105977</v>
      </c>
      <c r="B23" s="28" t="s">
        <v>111</v>
      </c>
      <c r="C23" s="30">
        <f>+Data!D42</f>
        <v>400</v>
      </c>
      <c r="D23" s="30">
        <f>+Data!E42</f>
        <v>400</v>
      </c>
      <c r="E23" s="30">
        <f>+Data!F42</f>
        <v>400</v>
      </c>
      <c r="F23" s="30">
        <f>+Data!G42</f>
        <v>400</v>
      </c>
      <c r="G23" s="30">
        <f>+Data!H42</f>
        <v>400</v>
      </c>
      <c r="H23" s="30">
        <f>+Data!I42</f>
        <v>400</v>
      </c>
      <c r="I23" s="30">
        <f>+Data!J42</f>
        <v>400</v>
      </c>
      <c r="J23" s="30">
        <f>+Data!K42</f>
        <v>400</v>
      </c>
      <c r="K23" s="30">
        <f>+Data!L42</f>
        <v>400</v>
      </c>
      <c r="L23" s="30">
        <f>+Data!M42</f>
        <v>400</v>
      </c>
      <c r="M23" s="30">
        <f>+Data!N42</f>
        <v>400</v>
      </c>
      <c r="N23" s="30">
        <f>+Data!O42</f>
        <v>400</v>
      </c>
      <c r="O23" s="30">
        <f>+Data!P42</f>
        <v>4800</v>
      </c>
    </row>
    <row r="24" spans="1:15">
      <c r="A24" s="28" t="str">
        <f>+Data!$D$7</f>
        <v>105977</v>
      </c>
      <c r="B24" s="28" t="s">
        <v>113</v>
      </c>
      <c r="C24" s="30">
        <f>+Data!D44+Data!D47</f>
        <v>0</v>
      </c>
      <c r="D24" s="30">
        <f>+Data!E44+Data!E47</f>
        <v>0</v>
      </c>
      <c r="E24" s="30">
        <f>+Data!F44+Data!F47</f>
        <v>500</v>
      </c>
      <c r="F24" s="30">
        <f>+Data!G44+Data!G47</f>
        <v>0</v>
      </c>
      <c r="G24" s="30">
        <f>+Data!H44+Data!H47</f>
        <v>0</v>
      </c>
      <c r="H24" s="30">
        <f>+Data!I44+Data!I47</f>
        <v>0</v>
      </c>
      <c r="I24" s="30">
        <f>+Data!J44+Data!J47</f>
        <v>0</v>
      </c>
      <c r="J24" s="30">
        <f>+Data!K44+Data!K47</f>
        <v>0</v>
      </c>
      <c r="K24" s="30">
        <f>+Data!L44+Data!L47</f>
        <v>500</v>
      </c>
      <c r="L24" s="30">
        <f>+Data!M44+Data!M47</f>
        <v>0</v>
      </c>
      <c r="M24" s="30">
        <f>+Data!N44+Data!N47</f>
        <v>0</v>
      </c>
      <c r="N24" s="30">
        <f>+Data!O44+Data!O47</f>
        <v>0</v>
      </c>
      <c r="O24" s="30">
        <f>+Data!P44+Data!P47</f>
        <v>1000</v>
      </c>
    </row>
    <row r="25" spans="1:15">
      <c r="A25" s="28" t="str">
        <f>+Data!$D$7</f>
        <v>105977</v>
      </c>
      <c r="B25" s="28" t="s">
        <v>114</v>
      </c>
      <c r="C25" s="30">
        <f>+Data!D45+Data!D46</f>
        <v>150</v>
      </c>
      <c r="D25" s="30">
        <f>+Data!E45+Data!E46</f>
        <v>1000</v>
      </c>
      <c r="E25" s="30">
        <f>+Data!F45+Data!F46</f>
        <v>150</v>
      </c>
      <c r="F25" s="30">
        <f>+Data!G45+Data!G46</f>
        <v>5000</v>
      </c>
      <c r="G25" s="30">
        <f>+Data!H45+Data!H46</f>
        <v>150</v>
      </c>
      <c r="H25" s="30">
        <f>+Data!I45+Data!I46</f>
        <v>1000</v>
      </c>
      <c r="I25" s="30">
        <f>+Data!J45+Data!J46</f>
        <v>150</v>
      </c>
      <c r="J25" s="30">
        <f>+Data!K45+Data!K46</f>
        <v>150</v>
      </c>
      <c r="K25" s="30">
        <f>+Data!L45+Data!L46</f>
        <v>5000</v>
      </c>
      <c r="L25" s="30">
        <f>+Data!M45+Data!M46</f>
        <v>150</v>
      </c>
      <c r="M25" s="30">
        <f>+Data!N45+Data!N46</f>
        <v>150</v>
      </c>
      <c r="N25" s="30">
        <f>+Data!O45+Data!O46</f>
        <v>150</v>
      </c>
      <c r="O25" s="30">
        <f>+Data!P45+Data!P46</f>
        <v>13200</v>
      </c>
    </row>
    <row r="26" spans="1:15">
      <c r="A26" s="28" t="str">
        <f>+Data!$D$7</f>
        <v>105977</v>
      </c>
      <c r="B26" s="28" t="s">
        <v>115</v>
      </c>
      <c r="C26" s="30">
        <f>+Data!D49</f>
        <v>0</v>
      </c>
      <c r="D26" s="30">
        <f>+Data!E49</f>
        <v>0</v>
      </c>
      <c r="E26" s="30">
        <f>+Data!F49</f>
        <v>0</v>
      </c>
      <c r="F26" s="30">
        <f>+Data!G49</f>
        <v>0</v>
      </c>
      <c r="G26" s="30">
        <f>+Data!H49</f>
        <v>0</v>
      </c>
      <c r="H26" s="30">
        <f>+Data!I49</f>
        <v>0</v>
      </c>
      <c r="I26" s="30">
        <f>+Data!J49</f>
        <v>0</v>
      </c>
      <c r="J26" s="30">
        <f>+Data!K49</f>
        <v>0</v>
      </c>
      <c r="K26" s="30">
        <f>+Data!L49</f>
        <v>0</v>
      </c>
      <c r="L26" s="30">
        <f>+Data!M49</f>
        <v>0</v>
      </c>
      <c r="M26" s="30">
        <f>+Data!N49</f>
        <v>0</v>
      </c>
      <c r="N26" s="30">
        <f>+Data!O49</f>
        <v>0</v>
      </c>
      <c r="O26" s="30">
        <f>+Data!P49</f>
        <v>0</v>
      </c>
    </row>
    <row r="27" spans="1:15">
      <c r="A27" s="28" t="str">
        <f>+Data!$D$7</f>
        <v>105977</v>
      </c>
      <c r="B27" s="28" t="s">
        <v>116</v>
      </c>
      <c r="C27" s="30">
        <f>+Data!D50</f>
        <v>4500</v>
      </c>
      <c r="D27" s="30">
        <f>+Data!E50</f>
        <v>4500</v>
      </c>
      <c r="E27" s="30">
        <f>+Data!F50</f>
        <v>4500</v>
      </c>
      <c r="F27" s="30">
        <f>+Data!G50</f>
        <v>4500</v>
      </c>
      <c r="G27" s="30">
        <f>+Data!H50</f>
        <v>4500</v>
      </c>
      <c r="H27" s="30">
        <f>+Data!I50</f>
        <v>4500</v>
      </c>
      <c r="I27" s="30">
        <f>+Data!J50</f>
        <v>4500</v>
      </c>
      <c r="J27" s="30">
        <f>+Data!K50</f>
        <v>4500</v>
      </c>
      <c r="K27" s="30">
        <f>+Data!L50</f>
        <v>4500</v>
      </c>
      <c r="L27" s="30">
        <f>+Data!M50</f>
        <v>4500</v>
      </c>
      <c r="M27" s="30">
        <f>+Data!N50</f>
        <v>4500</v>
      </c>
      <c r="N27" s="30">
        <f>+Data!O50</f>
        <v>4500</v>
      </c>
      <c r="O27" s="30">
        <f>+Data!P50</f>
        <v>54000</v>
      </c>
    </row>
    <row r="28" spans="1:15">
      <c r="A28" s="28" t="str">
        <f>+Data!$D$7</f>
        <v>105977</v>
      </c>
      <c r="B28" s="28" t="s">
        <v>117</v>
      </c>
      <c r="C28" s="30">
        <f>+Data!D51</f>
        <v>100</v>
      </c>
      <c r="D28" s="30">
        <f>+Data!E51</f>
        <v>100</v>
      </c>
      <c r="E28" s="30">
        <f>+Data!F51</f>
        <v>100</v>
      </c>
      <c r="F28" s="30">
        <f>+Data!G51</f>
        <v>100</v>
      </c>
      <c r="G28" s="30">
        <f>+Data!H51</f>
        <v>100</v>
      </c>
      <c r="H28" s="30">
        <f>+Data!I51</f>
        <v>100</v>
      </c>
      <c r="I28" s="30">
        <f>+Data!J51</f>
        <v>100</v>
      </c>
      <c r="J28" s="30">
        <f>+Data!K51</f>
        <v>100</v>
      </c>
      <c r="K28" s="30">
        <f>+Data!L51</f>
        <v>100</v>
      </c>
      <c r="L28" s="30">
        <f>+Data!M51</f>
        <v>100</v>
      </c>
      <c r="M28" s="30">
        <f>+Data!N51</f>
        <v>100</v>
      </c>
      <c r="N28" s="30">
        <f>+Data!O51</f>
        <v>100</v>
      </c>
      <c r="O28" s="30">
        <f>+Data!P51</f>
        <v>1200</v>
      </c>
    </row>
    <row r="29" spans="1:15">
      <c r="A29" s="28" t="str">
        <f>+Data!$D$7</f>
        <v>105977</v>
      </c>
      <c r="B29" s="28" t="s">
        <v>118</v>
      </c>
      <c r="C29" s="30">
        <f>+Data!D53</f>
        <v>10000</v>
      </c>
      <c r="D29" s="30">
        <f>+Data!E53</f>
        <v>10000</v>
      </c>
      <c r="E29" s="30">
        <f>+Data!F53</f>
        <v>10000</v>
      </c>
      <c r="F29" s="30">
        <f>+Data!G53</f>
        <v>10000</v>
      </c>
      <c r="G29" s="30">
        <f>+Data!H53</f>
        <v>10000</v>
      </c>
      <c r="H29" s="30">
        <f>+Data!I53</f>
        <v>10000</v>
      </c>
      <c r="I29" s="30">
        <f>+Data!J53</f>
        <v>10000</v>
      </c>
      <c r="J29" s="30">
        <f>+Data!K53</f>
        <v>10000</v>
      </c>
      <c r="K29" s="30">
        <f>+Data!L53</f>
        <v>10000</v>
      </c>
      <c r="L29" s="30">
        <f>+Data!M53</f>
        <v>10000</v>
      </c>
      <c r="M29" s="30">
        <f>+Data!N53</f>
        <v>10000</v>
      </c>
      <c r="N29" s="30">
        <f>+Data!O53</f>
        <v>10000</v>
      </c>
      <c r="O29" s="30">
        <f>+Data!P53</f>
        <v>120000</v>
      </c>
    </row>
    <row r="30" spans="1:15">
      <c r="A30" s="28" t="str">
        <f>+Data!$D$7</f>
        <v>105977</v>
      </c>
      <c r="B30" s="28" t="s">
        <v>119</v>
      </c>
      <c r="C30" s="30">
        <f>+Data!D54</f>
        <v>0</v>
      </c>
      <c r="D30" s="30">
        <f>+Data!E54</f>
        <v>0</v>
      </c>
      <c r="E30" s="30">
        <f>+Data!F54</f>
        <v>0</v>
      </c>
      <c r="F30" s="30">
        <f>+Data!G54</f>
        <v>0</v>
      </c>
      <c r="G30" s="30">
        <f>+Data!H54</f>
        <v>0</v>
      </c>
      <c r="H30" s="30">
        <f>+Data!I54</f>
        <v>0</v>
      </c>
      <c r="I30" s="30">
        <f>+Data!J54</f>
        <v>0</v>
      </c>
      <c r="J30" s="30">
        <f>+Data!K54</f>
        <v>0</v>
      </c>
      <c r="K30" s="30">
        <f>+Data!L54</f>
        <v>0</v>
      </c>
      <c r="L30" s="30">
        <f>+Data!M54</f>
        <v>0</v>
      </c>
      <c r="M30" s="30">
        <f>+Data!N54</f>
        <v>0</v>
      </c>
      <c r="N30" s="30">
        <f>+Data!O54</f>
        <v>0</v>
      </c>
      <c r="O30" s="30">
        <f>+Data!P54</f>
        <v>0</v>
      </c>
    </row>
    <row r="31" spans="1:15">
      <c r="A31" s="28" t="str">
        <f>+Data!$D$7</f>
        <v>105977</v>
      </c>
      <c r="B31" s="28" t="s">
        <v>120</v>
      </c>
      <c r="C31" s="30">
        <f>+Data!D55</f>
        <v>0</v>
      </c>
      <c r="D31" s="30">
        <f>+Data!E55</f>
        <v>0</v>
      </c>
      <c r="E31" s="30">
        <f>+Data!F55</f>
        <v>0</v>
      </c>
      <c r="F31" s="30">
        <f>+Data!G55</f>
        <v>0</v>
      </c>
      <c r="G31" s="30">
        <f>+Data!H55</f>
        <v>0</v>
      </c>
      <c r="H31" s="30">
        <f>+Data!I55</f>
        <v>0</v>
      </c>
      <c r="I31" s="30">
        <f>+Data!J55</f>
        <v>0</v>
      </c>
      <c r="J31" s="30">
        <f>+Data!K55</f>
        <v>0</v>
      </c>
      <c r="K31" s="30">
        <f>+Data!L55</f>
        <v>0</v>
      </c>
      <c r="L31" s="30">
        <f>+Data!M55</f>
        <v>0</v>
      </c>
      <c r="M31" s="30">
        <f>+Data!N55</f>
        <v>0</v>
      </c>
      <c r="N31" s="30">
        <f>+Data!O55</f>
        <v>0</v>
      </c>
      <c r="O31" s="30">
        <f>+Data!P55</f>
        <v>0</v>
      </c>
    </row>
    <row r="32" spans="1:15">
      <c r="A32" s="28" t="str">
        <f>+Data!$D$7</f>
        <v>105977</v>
      </c>
      <c r="B32" s="28" t="s">
        <v>121</v>
      </c>
      <c r="C32" s="30">
        <f>+Data!D56</f>
        <v>0</v>
      </c>
      <c r="D32" s="30">
        <f>+Data!E56</f>
        <v>0</v>
      </c>
      <c r="E32" s="30">
        <f>+Data!F56</f>
        <v>0</v>
      </c>
      <c r="F32" s="30">
        <f>+Data!G56</f>
        <v>0</v>
      </c>
      <c r="G32" s="30">
        <f>+Data!H56</f>
        <v>0</v>
      </c>
      <c r="H32" s="30">
        <f>+Data!I56</f>
        <v>0</v>
      </c>
      <c r="I32" s="30">
        <f>+Data!J56</f>
        <v>0</v>
      </c>
      <c r="J32" s="30">
        <f>+Data!K56</f>
        <v>0</v>
      </c>
      <c r="K32" s="30">
        <f>+Data!L56</f>
        <v>0</v>
      </c>
      <c r="L32" s="30">
        <f>+Data!M56</f>
        <v>0</v>
      </c>
      <c r="M32" s="30">
        <f>+Data!N56</f>
        <v>0</v>
      </c>
      <c r="N32" s="30">
        <f>+Data!O56</f>
        <v>0</v>
      </c>
      <c r="O32" s="30">
        <f>+Data!P56</f>
        <v>0</v>
      </c>
    </row>
    <row r="33" spans="1:16">
      <c r="A33" s="28" t="str">
        <f>+Data!$D$7</f>
        <v>105977</v>
      </c>
      <c r="B33" s="28" t="s">
        <v>106</v>
      </c>
      <c r="C33" s="30">
        <f>+Data!D57+Data!D58</f>
        <v>0</v>
      </c>
      <c r="D33" s="30">
        <f>+Data!E57+Data!E58</f>
        <v>0</v>
      </c>
      <c r="E33" s="30">
        <f>+Data!F57+Data!F58</f>
        <v>0</v>
      </c>
      <c r="F33" s="30">
        <f>+Data!G57+Data!G58</f>
        <v>0</v>
      </c>
      <c r="G33" s="30">
        <f>+Data!H57+Data!H58</f>
        <v>0</v>
      </c>
      <c r="H33" s="30">
        <f>+Data!I57+Data!I58</f>
        <v>0</v>
      </c>
      <c r="I33" s="30">
        <f>+Data!J57+Data!J58</f>
        <v>0</v>
      </c>
      <c r="J33" s="30">
        <f>+Data!K57+Data!K58</f>
        <v>0</v>
      </c>
      <c r="K33" s="30">
        <f>+Data!L57+Data!L58</f>
        <v>0</v>
      </c>
      <c r="L33" s="30">
        <f>+Data!M57+Data!M58</f>
        <v>0</v>
      </c>
      <c r="M33" s="30">
        <f>+Data!N57+Data!N58</f>
        <v>0</v>
      </c>
      <c r="N33" s="30">
        <f>+Data!O57+Data!O58</f>
        <v>0</v>
      </c>
      <c r="O33" s="30">
        <f>+Data!P57+Data!P58</f>
        <v>0</v>
      </c>
    </row>
    <row r="34" spans="1:16">
      <c r="A34" s="28" t="str">
        <f>+Data!$D$7</f>
        <v>105977</v>
      </c>
      <c r="B34" s="28" t="s">
        <v>122</v>
      </c>
      <c r="C34" s="30">
        <f>+Data!D60</f>
        <v>0</v>
      </c>
      <c r="D34" s="30">
        <f>+Data!E60</f>
        <v>0</v>
      </c>
      <c r="E34" s="30">
        <f>+Data!F60</f>
        <v>0</v>
      </c>
      <c r="F34" s="30">
        <f>+Data!G60</f>
        <v>0</v>
      </c>
      <c r="G34" s="30">
        <f>+Data!H60</f>
        <v>0</v>
      </c>
      <c r="H34" s="30">
        <f>+Data!I60</f>
        <v>0</v>
      </c>
      <c r="I34" s="30">
        <f>+Data!J60</f>
        <v>0</v>
      </c>
      <c r="J34" s="30">
        <f>+Data!K60</f>
        <v>0</v>
      </c>
      <c r="K34" s="30">
        <f>+Data!L60</f>
        <v>0</v>
      </c>
      <c r="L34" s="30">
        <f>+Data!M60</f>
        <v>0</v>
      </c>
      <c r="M34" s="30">
        <f>+Data!N60</f>
        <v>0</v>
      </c>
      <c r="N34" s="30">
        <f>+Data!O60</f>
        <v>0</v>
      </c>
      <c r="O34" s="30">
        <f>+Data!P60</f>
        <v>0</v>
      </c>
    </row>
    <row r="35" spans="1:16">
      <c r="A35" s="28" t="str">
        <f>+Data!$D$7</f>
        <v>105977</v>
      </c>
      <c r="B35" s="28" t="s">
        <v>123</v>
      </c>
      <c r="C35" s="30">
        <f>+Data!D61</f>
        <v>0</v>
      </c>
      <c r="D35" s="30">
        <f>+Data!E61</f>
        <v>0</v>
      </c>
      <c r="E35" s="30">
        <f>+Data!F61</f>
        <v>0</v>
      </c>
      <c r="F35" s="30">
        <f>+Data!G61</f>
        <v>0</v>
      </c>
      <c r="G35" s="30">
        <f>+Data!H61</f>
        <v>0</v>
      </c>
      <c r="H35" s="30">
        <f>+Data!I61</f>
        <v>0</v>
      </c>
      <c r="I35" s="30">
        <f>+Data!J61</f>
        <v>0</v>
      </c>
      <c r="J35" s="30">
        <f>+Data!K61</f>
        <v>0</v>
      </c>
      <c r="K35" s="30">
        <f>+Data!L61</f>
        <v>0</v>
      </c>
      <c r="L35" s="30">
        <f>+Data!M61</f>
        <v>0</v>
      </c>
      <c r="M35" s="30">
        <f>+Data!N61</f>
        <v>0</v>
      </c>
      <c r="N35" s="30">
        <f>+Data!O61</f>
        <v>0</v>
      </c>
      <c r="O35" s="30">
        <f>+Data!P61</f>
        <v>0</v>
      </c>
    </row>
    <row r="36" spans="1:16">
      <c r="A36" s="28" t="str">
        <f>+Data!$D$7</f>
        <v>105977</v>
      </c>
      <c r="B36" s="28" t="s">
        <v>124</v>
      </c>
      <c r="C36" s="30">
        <f>+Data!D63</f>
        <v>0</v>
      </c>
      <c r="D36" s="30">
        <f>+Data!E63</f>
        <v>0</v>
      </c>
      <c r="E36" s="30">
        <f>+Data!F63</f>
        <v>0</v>
      </c>
      <c r="F36" s="30">
        <f>+Data!G63</f>
        <v>0</v>
      </c>
      <c r="G36" s="30">
        <f>+Data!H63</f>
        <v>0</v>
      </c>
      <c r="H36" s="30">
        <f>+Data!I63</f>
        <v>0</v>
      </c>
      <c r="I36" s="30">
        <f>+Data!J63</f>
        <v>0</v>
      </c>
      <c r="J36" s="30">
        <f>+Data!K63</f>
        <v>0</v>
      </c>
      <c r="K36" s="30">
        <f>+Data!L63</f>
        <v>0</v>
      </c>
      <c r="L36" s="30">
        <f>+Data!M63</f>
        <v>0</v>
      </c>
      <c r="M36" s="30">
        <f>+Data!N63</f>
        <v>0</v>
      </c>
      <c r="N36" s="30">
        <f>+Data!O63</f>
        <v>0</v>
      </c>
      <c r="O36" s="30">
        <f>+Data!P63</f>
        <v>0</v>
      </c>
    </row>
    <row r="37" spans="1:16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</row>
    <row r="38" spans="1:16">
      <c r="C38" s="32">
        <f>SUM(C7:C37)</f>
        <v>110054.16666666667</v>
      </c>
      <c r="D38" s="32">
        <f t="shared" ref="D38:N38" si="0">SUM(D7:D37)</f>
        <v>110904.16666666667</v>
      </c>
      <c r="E38" s="32">
        <f t="shared" si="0"/>
        <v>110554.16666666667</v>
      </c>
      <c r="F38" s="32">
        <f t="shared" si="0"/>
        <v>114904.16666666667</v>
      </c>
      <c r="G38" s="32">
        <f t="shared" si="0"/>
        <v>110054.16666666667</v>
      </c>
      <c r="H38" s="32">
        <f t="shared" si="0"/>
        <v>110904.16666666667</v>
      </c>
      <c r="I38" s="32">
        <f t="shared" si="0"/>
        <v>110054.16666666667</v>
      </c>
      <c r="J38" s="32">
        <f t="shared" si="0"/>
        <v>110054.16666666667</v>
      </c>
      <c r="K38" s="32">
        <f t="shared" si="0"/>
        <v>115404.16666666667</v>
      </c>
      <c r="L38" s="32">
        <f t="shared" si="0"/>
        <v>110054.16666666667</v>
      </c>
      <c r="M38" s="32">
        <f t="shared" si="0"/>
        <v>110054.16666666667</v>
      </c>
      <c r="N38" s="32">
        <f t="shared" si="0"/>
        <v>110054.16666666667</v>
      </c>
      <c r="O38" s="32">
        <f>SUM(C38:N38)</f>
        <v>1333050</v>
      </c>
      <c r="P38" s="1" t="s">
        <v>130</v>
      </c>
    </row>
    <row r="39" spans="1:16">
      <c r="B39" s="5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2">
        <f>+O38-Data!P64</f>
        <v>0</v>
      </c>
      <c r="P39" s="5" t="s">
        <v>131</v>
      </c>
    </row>
  </sheetData>
  <sheetProtection password="CDF2" sheet="1" objects="1" scenarios="1"/>
  <pageMargins left="0.75" right="0.75" top="1" bottom="1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Assumptions</vt:lpstr>
      <vt:lpstr>Data</vt:lpstr>
      <vt:lpstr>Headcount</vt:lpstr>
      <vt:lpstr>Upload</vt:lpstr>
      <vt:lpstr>Data!Print_Area</vt:lpstr>
      <vt:lpstr>Headcount!Print_Area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2000-08-15T22:14:02Z</cp:lastPrinted>
  <dcterms:created xsi:type="dcterms:W3CDTF">1998-07-08T19:32:38Z</dcterms:created>
  <dcterms:modified xsi:type="dcterms:W3CDTF">2023-09-10T11:46:03Z</dcterms:modified>
</cp:coreProperties>
</file>