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1340" windowHeight="5520"/>
  </bookViews>
  <sheets>
    <sheet name="Sheet1" sheetId="1" r:id="rId1"/>
  </sheets>
  <definedNames>
    <definedName name="_xlnm.Print_Area" localSheetId="0">Sheet1!$A$1:$H$79</definedName>
  </definedNames>
  <calcPr calcId="0"/>
</workbook>
</file>

<file path=xl/calcChain.xml><?xml version="1.0" encoding="utf-8"?>
<calcChain xmlns="http://schemas.openxmlformats.org/spreadsheetml/2006/main">
  <c r="D10" i="1" l="1"/>
  <c r="D13" i="1"/>
  <c r="D18" i="1"/>
  <c r="D25" i="1"/>
  <c r="D28" i="1"/>
  <c r="D43" i="1"/>
  <c r="D45" i="1"/>
  <c r="D46" i="1"/>
  <c r="D49" i="1"/>
  <c r="D51" i="1"/>
  <c r="D52" i="1"/>
  <c r="F58" i="1"/>
  <c r="F59" i="1"/>
  <c r="F60" i="1"/>
  <c r="F61" i="1"/>
  <c r="F62" i="1"/>
  <c r="F67" i="1"/>
  <c r="F69" i="1"/>
  <c r="F70" i="1"/>
  <c r="A76" i="1"/>
</calcChain>
</file>

<file path=xl/sharedStrings.xml><?xml version="1.0" encoding="utf-8"?>
<sst xmlns="http://schemas.openxmlformats.org/spreadsheetml/2006/main" count="80" uniqueCount="51">
  <si>
    <t>Summary of Payments made to John Lavorato</t>
  </si>
  <si>
    <t>Regular Pay</t>
  </si>
  <si>
    <t>Add'l @ 21%</t>
  </si>
  <si>
    <t>Comm/Serv All</t>
  </si>
  <si>
    <t>TOTAL:</t>
  </si>
  <si>
    <t>paid by auto deposit</t>
  </si>
  <si>
    <t>Vacation Pay</t>
  </si>
  <si>
    <t>Regular</t>
  </si>
  <si>
    <t>June 14th</t>
  </si>
  <si>
    <t>NET:</t>
  </si>
  <si>
    <t>paid by manual cheque</t>
  </si>
  <si>
    <t>deposited by JC on June 14th</t>
  </si>
  <si>
    <t>Sign-On Payment</t>
  </si>
  <si>
    <t>f/x rate of:</t>
  </si>
  <si>
    <t>USD</t>
  </si>
  <si>
    <t>CAD</t>
  </si>
  <si>
    <t>less taxes:</t>
  </si>
  <si>
    <t>converted to USD:</t>
  </si>
  <si>
    <t>June 1st</t>
  </si>
  <si>
    <t>June 2nd</t>
  </si>
  <si>
    <t>Retroactive Payment re: Sign On</t>
  </si>
  <si>
    <t>US Agreement:</t>
  </si>
  <si>
    <t>per pay period:</t>
  </si>
  <si>
    <t>f/x rate:</t>
  </si>
  <si>
    <t>total per pay:</t>
  </si>
  <si>
    <t>4 Pay periods owing:</t>
  </si>
  <si>
    <t>plus 21% gross up:</t>
  </si>
  <si>
    <t>TOTAL OWING:</t>
  </si>
  <si>
    <t>Total paid for regular salary (Apr 16-June 15):</t>
  </si>
  <si>
    <t>Retroactive Payment made on June 14th:</t>
  </si>
  <si>
    <t>TOTAL PAYMENT OWING RE: SIGN-ON AGREEMENT:</t>
  </si>
  <si>
    <t>less tax:</t>
  </si>
  <si>
    <t>NET PAYMENT:</t>
  </si>
  <si>
    <t>:this was done by manual cheque and deposited manually June 14th</t>
  </si>
  <si>
    <t>Reconciliation for Invoicing and Payroll Purposes</t>
  </si>
  <si>
    <t>Transferred to Houston April 16th but remained on Canada Payroll until June 15th.</t>
  </si>
  <si>
    <t>Net Pay:</t>
  </si>
  <si>
    <t>deposited to TD account</t>
  </si>
  <si>
    <t>on June 20th</t>
  </si>
  <si>
    <t>plus comm/serv all</t>
  </si>
  <si>
    <t>tax rate:</t>
  </si>
  <si>
    <t>Expense Payment:</t>
  </si>
  <si>
    <t>Total Deposit:</t>
  </si>
  <si>
    <t>June 1-15th</t>
  </si>
  <si>
    <t>May 16-31th</t>
  </si>
  <si>
    <t>May 1-15th</t>
  </si>
  <si>
    <t>April 16-30th</t>
  </si>
  <si>
    <t>adjusted due to removal of parking tben</t>
  </si>
  <si>
    <t>lower than May 1-15th due to parking tben</t>
  </si>
  <si>
    <t>adjustment done at year end</t>
  </si>
  <si>
    <t>$27.63 higher due to removal of AHC and Life tbens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</si>
</sst>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right"/>
    </xf>
    <xf numFmtId="40" fontId="1" fillId="0" borderId="0" xfId="0" applyNumberFormat="1" applyFont="1"/>
    <xf numFmtId="0" fontId="1" fillId="0" borderId="1" xfId="0" applyFont="1" applyBorder="1"/>
    <xf numFmtId="4" fontId="1" fillId="0" borderId="1" xfId="0" applyNumberFormat="1" applyFont="1" applyBorder="1"/>
    <xf numFmtId="0" fontId="1" fillId="0" borderId="0" xfId="0" applyFont="1" applyBorder="1"/>
    <xf numFmtId="4" fontId="1" fillId="0" borderId="0" xfId="0" applyNumberFormat="1" applyFont="1" applyBorder="1"/>
    <xf numFmtId="0" fontId="3" fillId="0" borderId="0" xfId="0" applyFont="1"/>
    <xf numFmtId="0" fontId="5" fillId="0" borderId="0" xfId="0" applyFont="1"/>
    <xf numFmtId="4" fontId="4" fillId="0" borderId="0" xfId="0" applyNumberFormat="1" applyFont="1"/>
    <xf numFmtId="0" fontId="6" fillId="0" borderId="2" xfId="0" applyFont="1" applyBorder="1"/>
    <xf numFmtId="0" fontId="7" fillId="0" borderId="2" xfId="0" applyFont="1" applyBorder="1"/>
    <xf numFmtId="4" fontId="7" fillId="0" borderId="2" xfId="0" applyNumberFormat="1" applyFont="1" applyBorder="1"/>
    <xf numFmtId="0" fontId="7" fillId="0" borderId="0" xfId="0" applyFont="1"/>
    <xf numFmtId="0" fontId="6" fillId="0" borderId="3" xfId="0" applyFont="1" applyBorder="1"/>
    <xf numFmtId="0" fontId="7" fillId="0" borderId="3" xfId="0" applyFont="1" applyBorder="1"/>
    <xf numFmtId="4" fontId="7" fillId="0" borderId="3" xfId="0" applyNumberFormat="1" applyFont="1" applyBorder="1"/>
    <xf numFmtId="10" fontId="1" fillId="0" borderId="0" xfId="0" applyNumberFormat="1" applyFont="1"/>
    <xf numFmtId="0" fontId="4" fillId="0" borderId="0" xfId="0" applyFont="1"/>
    <xf numFmtId="15" fontId="4" fillId="0" borderId="0" xfId="0" applyNumberFormat="1" applyFont="1"/>
    <xf numFmtId="4" fontId="3" fillId="0" borderId="0" xfId="0" applyNumberFormat="1" applyFont="1"/>
    <xf numFmtId="4" fontId="3" fillId="0" borderId="0" xfId="0" applyNumberFormat="1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workbookViewId="0"/>
  </sheetViews>
  <sheetFormatPr defaultColWidth="9.109375" defaultRowHeight="13.8" x14ac:dyDescent="0.25"/>
  <cols>
    <col min="1" max="2" width="9.109375" style="1"/>
    <col min="3" max="3" width="19.88671875" style="1" customWidth="1"/>
    <col min="4" max="4" width="11.5546875" style="2" bestFit="1" customWidth="1"/>
    <col min="5" max="6" width="12.109375" style="1" customWidth="1"/>
    <col min="7" max="7" width="10.33203125" style="1" bestFit="1" customWidth="1"/>
    <col min="8" max="16384" width="9.109375" style="1"/>
  </cols>
  <sheetData>
    <row r="1" spans="1:5" s="16" customFormat="1" ht="15.6" x14ac:dyDescent="0.3">
      <c r="A1" s="13" t="s">
        <v>0</v>
      </c>
      <c r="B1" s="14"/>
      <c r="C1" s="14"/>
      <c r="D1" s="15"/>
      <c r="E1" s="14"/>
    </row>
    <row r="2" spans="1:5" s="16" customFormat="1" ht="16.2" thickBot="1" x14ac:dyDescent="0.35">
      <c r="A2" s="17" t="s">
        <v>34</v>
      </c>
      <c r="B2" s="18"/>
      <c r="C2" s="18"/>
      <c r="D2" s="19"/>
      <c r="E2" s="18"/>
    </row>
    <row r="3" spans="1:5" ht="14.4" thickTop="1" x14ac:dyDescent="0.25"/>
    <row r="4" spans="1:5" x14ac:dyDescent="0.25">
      <c r="A4" s="1" t="s">
        <v>35</v>
      </c>
    </row>
    <row r="7" spans="1:5" x14ac:dyDescent="0.25">
      <c r="A7" s="10" t="s">
        <v>46</v>
      </c>
      <c r="C7" s="1" t="s">
        <v>1</v>
      </c>
      <c r="D7" s="2">
        <v>12122.5</v>
      </c>
      <c r="E7" s="1" t="s">
        <v>5</v>
      </c>
    </row>
    <row r="8" spans="1:5" x14ac:dyDescent="0.25">
      <c r="C8" s="1" t="s">
        <v>2</v>
      </c>
      <c r="D8" s="2">
        <v>2600.85</v>
      </c>
    </row>
    <row r="9" spans="1:5" x14ac:dyDescent="0.25">
      <c r="C9" s="1" t="s">
        <v>3</v>
      </c>
      <c r="D9" s="2">
        <v>262.5</v>
      </c>
    </row>
    <row r="10" spans="1:5" s="8" customFormat="1" x14ac:dyDescent="0.25">
      <c r="C10" s="8" t="s">
        <v>4</v>
      </c>
      <c r="D10" s="9">
        <f>SUM(D7:D9)</f>
        <v>14985.85</v>
      </c>
    </row>
    <row r="11" spans="1:5" s="8" customFormat="1" x14ac:dyDescent="0.25">
      <c r="C11" s="8" t="s">
        <v>36</v>
      </c>
      <c r="D11" s="9">
        <v>7713.52</v>
      </c>
      <c r="E11" s="8" t="s">
        <v>48</v>
      </c>
    </row>
    <row r="12" spans="1:5" s="8" customFormat="1" x14ac:dyDescent="0.25">
      <c r="C12" s="25" t="s">
        <v>41</v>
      </c>
      <c r="D12" s="24">
        <v>3095.37</v>
      </c>
      <c r="E12" s="8" t="s">
        <v>49</v>
      </c>
    </row>
    <row r="13" spans="1:5" s="6" customFormat="1" ht="14.4" thickBot="1" x14ac:dyDescent="0.3">
      <c r="C13" s="6" t="s">
        <v>42</v>
      </c>
      <c r="D13" s="7">
        <f>D11+D12</f>
        <v>10808.89</v>
      </c>
    </row>
    <row r="14" spans="1:5" s="8" customFormat="1" x14ac:dyDescent="0.25">
      <c r="D14" s="9"/>
    </row>
    <row r="15" spans="1:5" x14ac:dyDescent="0.25">
      <c r="A15" s="10" t="s">
        <v>45</v>
      </c>
      <c r="C15" s="1" t="s">
        <v>1</v>
      </c>
      <c r="D15" s="2">
        <v>12122.5</v>
      </c>
      <c r="E15" s="1" t="s">
        <v>5</v>
      </c>
    </row>
    <row r="16" spans="1:5" x14ac:dyDescent="0.25">
      <c r="C16" s="1" t="s">
        <v>2</v>
      </c>
      <c r="D16" s="2">
        <v>2600.85</v>
      </c>
    </row>
    <row r="17" spans="1:5" x14ac:dyDescent="0.25">
      <c r="C17" s="1" t="s">
        <v>3</v>
      </c>
      <c r="D17" s="2">
        <v>262.5</v>
      </c>
    </row>
    <row r="18" spans="1:5" x14ac:dyDescent="0.25">
      <c r="C18" s="1" t="s">
        <v>4</v>
      </c>
      <c r="D18" s="2">
        <f>SUM(D15:D17)</f>
        <v>14985.85</v>
      </c>
    </row>
    <row r="19" spans="1:5" x14ac:dyDescent="0.25">
      <c r="C19" s="1" t="s">
        <v>36</v>
      </c>
      <c r="D19" s="2">
        <v>7795.37</v>
      </c>
      <c r="E19" s="1" t="s">
        <v>47</v>
      </c>
    </row>
    <row r="20" spans="1:5" s="6" customFormat="1" ht="14.4" thickBot="1" x14ac:dyDescent="0.3">
      <c r="D20" s="7"/>
    </row>
    <row r="21" spans="1:5" s="8" customFormat="1" x14ac:dyDescent="0.25">
      <c r="D21" s="9"/>
    </row>
    <row r="22" spans="1:5" x14ac:dyDescent="0.25">
      <c r="A22" s="10" t="s">
        <v>44</v>
      </c>
      <c r="C22" s="1" t="s">
        <v>1</v>
      </c>
      <c r="D22" s="2">
        <v>12122.5</v>
      </c>
      <c r="E22" s="1" t="s">
        <v>5</v>
      </c>
    </row>
    <row r="23" spans="1:5" x14ac:dyDescent="0.25">
      <c r="C23" s="1" t="s">
        <v>2</v>
      </c>
      <c r="D23" s="2">
        <v>2600.85</v>
      </c>
    </row>
    <row r="24" spans="1:5" x14ac:dyDescent="0.25">
      <c r="C24" s="1" t="s">
        <v>3</v>
      </c>
      <c r="D24" s="2">
        <v>262.5</v>
      </c>
    </row>
    <row r="25" spans="1:5" x14ac:dyDescent="0.25">
      <c r="C25" s="1" t="s">
        <v>4</v>
      </c>
      <c r="D25" s="2">
        <f>SUM(D22:D24)</f>
        <v>14985.85</v>
      </c>
    </row>
    <row r="26" spans="1:5" x14ac:dyDescent="0.25">
      <c r="C26" s="1" t="s">
        <v>36</v>
      </c>
      <c r="D26" s="2">
        <v>7795.37</v>
      </c>
    </row>
    <row r="27" spans="1:5" x14ac:dyDescent="0.25">
      <c r="C27" s="10" t="s">
        <v>41</v>
      </c>
      <c r="D27" s="23">
        <v>9357.4699999999993</v>
      </c>
    </row>
    <row r="28" spans="1:5" s="6" customFormat="1" ht="14.4" thickBot="1" x14ac:dyDescent="0.3">
      <c r="C28" s="6" t="s">
        <v>42</v>
      </c>
      <c r="D28" s="7">
        <f>D26+D27</f>
        <v>17152.84</v>
      </c>
    </row>
    <row r="29" spans="1:5" s="8" customFormat="1" x14ac:dyDescent="0.25">
      <c r="D29" s="9"/>
    </row>
    <row r="30" spans="1:5" x14ac:dyDescent="0.25">
      <c r="A30" s="10" t="s">
        <v>8</v>
      </c>
      <c r="C30" s="1" t="s">
        <v>6</v>
      </c>
      <c r="D30" s="2">
        <v>12308.56</v>
      </c>
      <c r="E30" s="1" t="s">
        <v>5</v>
      </c>
    </row>
    <row r="31" spans="1:5" x14ac:dyDescent="0.25">
      <c r="C31" s="1" t="s">
        <v>36</v>
      </c>
      <c r="D31" s="2">
        <v>7329.23</v>
      </c>
    </row>
    <row r="32" spans="1:5" s="6" customFormat="1" ht="14.4" thickBot="1" x14ac:dyDescent="0.3">
      <c r="D32" s="7"/>
    </row>
    <row r="34" spans="1:6" x14ac:dyDescent="0.25">
      <c r="A34" s="10" t="s">
        <v>43</v>
      </c>
      <c r="C34" s="1" t="s">
        <v>7</v>
      </c>
      <c r="D34" s="2">
        <v>12122.5</v>
      </c>
    </row>
    <row r="35" spans="1:6" x14ac:dyDescent="0.25">
      <c r="C35" s="1" t="s">
        <v>2</v>
      </c>
      <c r="D35" s="2">
        <v>2600.85</v>
      </c>
    </row>
    <row r="36" spans="1:6" x14ac:dyDescent="0.25">
      <c r="C36" s="1" t="s">
        <v>3</v>
      </c>
      <c r="D36" s="2">
        <v>262.5</v>
      </c>
    </row>
    <row r="37" spans="1:6" x14ac:dyDescent="0.25">
      <c r="C37" s="1" t="s">
        <v>4</v>
      </c>
      <c r="D37" s="2">
        <v>14985.85</v>
      </c>
    </row>
    <row r="38" spans="1:6" x14ac:dyDescent="0.25">
      <c r="C38" s="1" t="s">
        <v>9</v>
      </c>
      <c r="D38" s="2">
        <v>7823</v>
      </c>
      <c r="E38" s="3" t="s">
        <v>10</v>
      </c>
    </row>
    <row r="39" spans="1:6" x14ac:dyDescent="0.25">
      <c r="E39" s="1" t="s">
        <v>11</v>
      </c>
    </row>
    <row r="40" spans="1:6" s="6" customFormat="1" ht="14.4" thickBot="1" x14ac:dyDescent="0.3">
      <c r="D40" s="7"/>
      <c r="E40" s="7" t="s">
        <v>50</v>
      </c>
    </row>
    <row r="42" spans="1:6" x14ac:dyDescent="0.25">
      <c r="A42" s="10" t="s">
        <v>12</v>
      </c>
      <c r="C42" s="4" t="s">
        <v>14</v>
      </c>
      <c r="D42" s="2">
        <v>100000</v>
      </c>
      <c r="E42" s="1" t="s">
        <v>13</v>
      </c>
      <c r="F42" s="1">
        <v>1.4978</v>
      </c>
    </row>
    <row r="43" spans="1:6" x14ac:dyDescent="0.25">
      <c r="A43" s="1" t="s">
        <v>18</v>
      </c>
      <c r="C43" s="4" t="s">
        <v>15</v>
      </c>
      <c r="D43" s="2">
        <f>D42*F42</f>
        <v>149780</v>
      </c>
    </row>
    <row r="44" spans="1:6" x14ac:dyDescent="0.25">
      <c r="C44" s="1" t="s">
        <v>16</v>
      </c>
      <c r="D44" s="5">
        <v>-65903.199999999997</v>
      </c>
    </row>
    <row r="45" spans="1:6" x14ac:dyDescent="0.25">
      <c r="C45" s="1" t="s">
        <v>9</v>
      </c>
      <c r="D45" s="2">
        <f>SUM(D43:D44)</f>
        <v>83876.800000000003</v>
      </c>
    </row>
    <row r="46" spans="1:6" x14ac:dyDescent="0.25">
      <c r="C46" s="1" t="s">
        <v>17</v>
      </c>
      <c r="D46" s="2">
        <f>D45/F42</f>
        <v>56000</v>
      </c>
      <c r="E46" s="3" t="s">
        <v>10</v>
      </c>
    </row>
    <row r="48" spans="1:6" x14ac:dyDescent="0.25">
      <c r="A48" s="1" t="s">
        <v>19</v>
      </c>
      <c r="C48" s="4" t="s">
        <v>14</v>
      </c>
      <c r="D48" s="2">
        <v>21000</v>
      </c>
      <c r="E48" s="1" t="s">
        <v>13</v>
      </c>
      <c r="F48" s="1">
        <v>1.4978</v>
      </c>
    </row>
    <row r="49" spans="1:6" x14ac:dyDescent="0.25">
      <c r="C49" s="4" t="s">
        <v>15</v>
      </c>
      <c r="D49" s="2">
        <f>D48*F48</f>
        <v>31453.8</v>
      </c>
    </row>
    <row r="50" spans="1:6" x14ac:dyDescent="0.25">
      <c r="C50" s="1" t="s">
        <v>16</v>
      </c>
      <c r="D50" s="5">
        <v>-13839.67</v>
      </c>
    </row>
    <row r="51" spans="1:6" x14ac:dyDescent="0.25">
      <c r="C51" s="1" t="s">
        <v>9</v>
      </c>
      <c r="D51" s="2">
        <f>SUM(D49:D50)</f>
        <v>17614.129999999997</v>
      </c>
    </row>
    <row r="52" spans="1:6" x14ac:dyDescent="0.25">
      <c r="C52" s="1" t="s">
        <v>17</v>
      </c>
      <c r="D52" s="2">
        <f>D51/F48</f>
        <v>11760.001335291759</v>
      </c>
      <c r="E52" s="3" t="s">
        <v>10</v>
      </c>
    </row>
    <row r="53" spans="1:6" s="6" customFormat="1" ht="14.4" thickBot="1" x14ac:dyDescent="0.3">
      <c r="D53" s="7"/>
    </row>
    <row r="55" spans="1:6" x14ac:dyDescent="0.25">
      <c r="A55" s="10" t="s">
        <v>20</v>
      </c>
    </row>
    <row r="56" spans="1:6" x14ac:dyDescent="0.25">
      <c r="A56" s="1" t="s">
        <v>21</v>
      </c>
      <c r="D56" s="1" t="s">
        <v>22</v>
      </c>
      <c r="F56" s="2">
        <v>12500</v>
      </c>
    </row>
    <row r="57" spans="1:6" x14ac:dyDescent="0.25">
      <c r="D57" s="1" t="s">
        <v>23</v>
      </c>
      <c r="F57" s="1">
        <v>1.4978</v>
      </c>
    </row>
    <row r="58" spans="1:6" x14ac:dyDescent="0.25">
      <c r="D58" s="1" t="s">
        <v>24</v>
      </c>
      <c r="F58" s="2">
        <f>F56*F57</f>
        <v>18722.5</v>
      </c>
    </row>
    <row r="59" spans="1:6" x14ac:dyDescent="0.25">
      <c r="D59" s="1" t="s">
        <v>25</v>
      </c>
      <c r="F59" s="2">
        <f>F58*4</f>
        <v>74890</v>
      </c>
    </row>
    <row r="60" spans="1:6" x14ac:dyDescent="0.25">
      <c r="D60" s="1" t="s">
        <v>26</v>
      </c>
      <c r="F60" s="2">
        <f>(F59+F61)*21%</f>
        <v>15947.4</v>
      </c>
    </row>
    <row r="61" spans="1:6" x14ac:dyDescent="0.25">
      <c r="D61" s="1" t="s">
        <v>39</v>
      </c>
      <c r="F61" s="2">
        <f>262.5*4</f>
        <v>1050</v>
      </c>
    </row>
    <row r="62" spans="1:6" x14ac:dyDescent="0.25">
      <c r="D62" s="1" t="s">
        <v>27</v>
      </c>
      <c r="F62" s="2">
        <f>F59+F60+F61</f>
        <v>91887.4</v>
      </c>
    </row>
    <row r="64" spans="1:6" x14ac:dyDescent="0.25">
      <c r="A64" s="1" t="s">
        <v>28</v>
      </c>
      <c r="F64" s="5">
        <v>-59943.4</v>
      </c>
    </row>
    <row r="65" spans="1:7" x14ac:dyDescent="0.25">
      <c r="A65" s="1" t="s">
        <v>29</v>
      </c>
      <c r="F65" s="5">
        <v>-14296.6</v>
      </c>
    </row>
    <row r="66" spans="1:7" x14ac:dyDescent="0.25">
      <c r="A66" s="11" t="s">
        <v>33</v>
      </c>
      <c r="F66" s="5"/>
    </row>
    <row r="67" spans="1:7" x14ac:dyDescent="0.25">
      <c r="A67" s="1" t="s">
        <v>30</v>
      </c>
      <c r="F67" s="2">
        <f>SUM(F62:F65)</f>
        <v>17647.399999999994</v>
      </c>
    </row>
    <row r="68" spans="1:7" x14ac:dyDescent="0.25">
      <c r="A68" s="1" t="s">
        <v>40</v>
      </c>
      <c r="F68" s="20">
        <v>0.44</v>
      </c>
      <c r="G68" s="21" t="s">
        <v>10</v>
      </c>
    </row>
    <row r="69" spans="1:7" x14ac:dyDescent="0.25">
      <c r="A69" s="1" t="s">
        <v>31</v>
      </c>
      <c r="F69" s="5">
        <f>F67*F68</f>
        <v>7764.855999999997</v>
      </c>
      <c r="G69" s="21" t="s">
        <v>37</v>
      </c>
    </row>
    <row r="70" spans="1:7" x14ac:dyDescent="0.25">
      <c r="A70" s="1" t="s">
        <v>32</v>
      </c>
      <c r="F70" s="2">
        <f>F67-F69</f>
        <v>9882.5439999999981</v>
      </c>
      <c r="G70" s="22" t="s">
        <v>38</v>
      </c>
    </row>
    <row r="75" spans="1:7" x14ac:dyDescent="0.25">
      <c r="C75" s="4"/>
    </row>
    <row r="76" spans="1:7" x14ac:dyDescent="0.25">
      <c r="A76" s="12" t="str">
        <f ca="1">CELL("filename")</f>
        <v>I:\Human Resources\Payroll\Administrative\Payroll Advices\[John Lavorato Transfer Info and Summary - 2.xls]Sheet1</v>
      </c>
    </row>
  </sheetData>
  <pageMargins left="0.25" right="0.76" top="1" bottom="1" header="0.5" footer="0.5"/>
  <pageSetup orientation="portrait" horizontalDpi="0" r:id="rId1"/>
  <headerFooter alignWithMargins="0"/>
  <rowBreaks count="1" manualBreakCount="1">
    <brk id="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jchrist</dc:creator>
  <cp:lastModifiedBy>Havlíček Jan</cp:lastModifiedBy>
  <cp:lastPrinted>2000-06-20T16:00:37Z</cp:lastPrinted>
  <dcterms:created xsi:type="dcterms:W3CDTF">2000-06-19T19:06:35Z</dcterms:created>
  <dcterms:modified xsi:type="dcterms:W3CDTF">2023-09-10T11:46:27Z</dcterms:modified>
</cp:coreProperties>
</file>