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3780" windowWidth="15336" windowHeight="3828" activeTab="1"/>
  </bookViews>
  <sheets>
    <sheet name="Instructions" sheetId="3" r:id="rId1"/>
    <sheet name="West Power Position" sheetId="2" r:id="rId2"/>
    <sheet name="West position" sheetId="1" r:id="rId3"/>
  </sheets>
  <externalReferences>
    <externalReference r:id="rId4"/>
  </externalReferences>
  <definedNames>
    <definedName name="CurveDate">#REF!</definedName>
    <definedName name="DateToday">#REF!</definedName>
    <definedName name="IRFirstMonth">#REF!</definedName>
    <definedName name="nr_west_pow_pos">'West Power Position'!$A$5:$S$45</definedName>
  </definedNames>
  <calcPr calcId="0" calcMode="manual"/>
</workbook>
</file>

<file path=xl/calcChain.xml><?xml version="1.0" encoding="utf-8"?>
<calcChain xmlns="http://schemas.openxmlformats.org/spreadsheetml/2006/main">
  <c r="A6" i="2" l="1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B41" i="2"/>
  <c r="G41" i="2"/>
  <c r="S41" i="2"/>
  <c r="B44" i="2"/>
  <c r="E44" i="2"/>
  <c r="F44" i="2"/>
  <c r="G44" i="2"/>
  <c r="H44" i="2"/>
  <c r="I44" i="2"/>
  <c r="J44" i="2"/>
  <c r="K44" i="2"/>
  <c r="L44" i="2"/>
  <c r="O44" i="2"/>
  <c r="P44" i="2"/>
  <c r="Q44" i="2"/>
  <c r="R44" i="2"/>
  <c r="S44" i="2"/>
</calcChain>
</file>

<file path=xl/sharedStrings.xml><?xml version="1.0" encoding="utf-8"?>
<sst xmlns="http://schemas.openxmlformats.org/spreadsheetml/2006/main" count="512" uniqueCount="68">
  <si>
    <t>Region</t>
  </si>
  <si>
    <t>Peak Delta</t>
  </si>
  <si>
    <t>Total</t>
  </si>
  <si>
    <t>MID-COLUMBIA</t>
  </si>
  <si>
    <t>NP15</t>
  </si>
  <si>
    <t>ROCKIES</t>
  </si>
  <si>
    <t>SP15</t>
  </si>
  <si>
    <t>ZP26</t>
  </si>
  <si>
    <t xml:space="preserve">Grand Total: </t>
  </si>
  <si>
    <t>Off peak</t>
  </si>
  <si>
    <t>WEST POSITION</t>
  </si>
  <si>
    <t>Q4-00</t>
  </si>
  <si>
    <t>Total-00</t>
  </si>
  <si>
    <t>Q1-01</t>
  </si>
  <si>
    <t>Q3-01</t>
  </si>
  <si>
    <t>Q2-01</t>
  </si>
  <si>
    <t>Q4-01</t>
  </si>
  <si>
    <t>Total-01</t>
  </si>
  <si>
    <t>2002-2015</t>
  </si>
  <si>
    <t>Q1</t>
  </si>
  <si>
    <t>Q2</t>
  </si>
  <si>
    <t>Q3</t>
  </si>
  <si>
    <t>Q4</t>
  </si>
  <si>
    <t xml:space="preserve">All Years </t>
  </si>
  <si>
    <t>Peak</t>
  </si>
  <si>
    <t>Off-peak</t>
  </si>
  <si>
    <t>Grand Total</t>
  </si>
  <si>
    <t>total</t>
  </si>
  <si>
    <t>Gas position contracts</t>
  </si>
  <si>
    <t>Sumas (Daily)</t>
  </si>
  <si>
    <t>Gas position MMBTU's</t>
  </si>
  <si>
    <t>COB</t>
  </si>
  <si>
    <t>Palo Verde</t>
  </si>
  <si>
    <t>All positions are PV'd</t>
  </si>
  <si>
    <t>Instructions:</t>
  </si>
  <si>
    <t xml:space="preserve">1)  Run ADHOC report from today through Dec 31,2014. </t>
  </si>
  <si>
    <t>Portolio=West</t>
  </si>
  <si>
    <t>Click position type MTM to go to Hedge Management Screen</t>
  </si>
  <si>
    <t>Columns to display needs to be Region</t>
  </si>
  <si>
    <t xml:space="preserve">Period structure =Peak </t>
  </si>
  <si>
    <t>First get peak positions, then save as text to m:\power2\curve\new_sys\data\wstrepton.txt</t>
  </si>
  <si>
    <t>2)  Rerun Adhoc as off-peak and save as text (same path as above - file wstreptoff.txt)</t>
  </si>
  <si>
    <t>MIDC</t>
  </si>
  <si>
    <t>NP</t>
  </si>
  <si>
    <t>ZP</t>
  </si>
  <si>
    <t>SP</t>
  </si>
  <si>
    <t>Rockies</t>
  </si>
  <si>
    <t>Don't sort the grand total line or it will mess things up.</t>
  </si>
  <si>
    <t>Save as .xls</t>
  </si>
  <si>
    <t>4)  Do the same for wstrept off.</t>
  </si>
  <si>
    <t>Off peak has no ZP position so you will have to add a row before the grand total.</t>
  </si>
  <si>
    <t xml:space="preserve">Sort in the same order (this will give you a blank row labled ZP26 in the 4th row down).  </t>
  </si>
  <si>
    <t>Save as .xls file.</t>
  </si>
  <si>
    <t xml:space="preserve">The first page has links that pull the data the way Tim wants to see it.  </t>
  </si>
  <si>
    <t>Save and hit the "Publish West Power Position" macro button and then save as west position (date) in the daily position and price folder.</t>
  </si>
  <si>
    <t>WSCC-N</t>
  </si>
  <si>
    <t>WSCC-S</t>
  </si>
  <si>
    <t xml:space="preserve">Add a new column A and put following numbers in 1,3,7,5,2,6,4.  Adhoc does not pull delivery points in the correct order.  </t>
  </si>
  <si>
    <t>Off-Peak Delta</t>
  </si>
  <si>
    <t>Total-02</t>
  </si>
  <si>
    <t>Total-03</t>
  </si>
  <si>
    <t>2004-2015</t>
  </si>
  <si>
    <t>3)  Go into excel and open file (on peak).  Delimit and use semi-colon</t>
  </si>
  <si>
    <t xml:space="preserve"> Select rows 3 through 9 and sort by column A and the delivery points will be in following order.</t>
  </si>
  <si>
    <t xml:space="preserve">5)  When both files are saved, open the west position sheet of this file and copy and paste the positions from wstrepton and wstreptoff into </t>
  </si>
  <si>
    <t xml:space="preserve">   into the appropriate place on the West position page (page 2) of the West position file.  </t>
  </si>
  <si>
    <t>The daily position by date is emailed to Kimberly Hillis.</t>
  </si>
  <si>
    <t>ZP-26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</si>
</sst>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3" fontId="0" fillId="0" borderId="0" xfId="0" applyNumberFormat="1"/>
    <xf numFmtId="4" fontId="0" fillId="0" borderId="0" xfId="0" applyNumberFormat="1"/>
    <xf numFmtId="0" fontId="1" fillId="0" borderId="0" xfId="0" applyFont="1"/>
    <xf numFmtId="0" fontId="2" fillId="0" borderId="0" xfId="0" applyFont="1" applyBorder="1"/>
    <xf numFmtId="0" fontId="1" fillId="0" borderId="0" xfId="0" applyFont="1" applyBorder="1"/>
    <xf numFmtId="14" fontId="1" fillId="0" borderId="0" xfId="0" applyNumberFormat="1" applyFont="1" applyBorder="1"/>
    <xf numFmtId="0" fontId="2" fillId="2" borderId="1" xfId="0" applyFont="1" applyFill="1" applyBorder="1"/>
    <xf numFmtId="17" fontId="2" fillId="3" borderId="2" xfId="0" applyNumberFormat="1" applyFont="1" applyFill="1" applyBorder="1"/>
    <xf numFmtId="0" fontId="2" fillId="3" borderId="2" xfId="0" applyFont="1" applyFill="1" applyBorder="1" applyAlignment="1">
      <alignment horizontal="right"/>
    </xf>
    <xf numFmtId="0" fontId="2" fillId="4" borderId="2" xfId="0" applyFont="1" applyFill="1" applyBorder="1"/>
    <xf numFmtId="0" fontId="2" fillId="3" borderId="3" xfId="0" applyFont="1" applyFill="1" applyBorder="1"/>
    <xf numFmtId="0" fontId="2" fillId="3" borderId="2" xfId="0" applyFont="1" applyFill="1" applyBorder="1"/>
    <xf numFmtId="0" fontId="2" fillId="5" borderId="4" xfId="0" applyFont="1" applyFill="1" applyBorder="1"/>
    <xf numFmtId="0" fontId="2" fillId="6" borderId="1" xfId="0" applyFont="1" applyFill="1" applyBorder="1"/>
    <xf numFmtId="3" fontId="1" fillId="2" borderId="5" xfId="0" applyNumberFormat="1" applyFont="1" applyFill="1" applyBorder="1"/>
    <xf numFmtId="3" fontId="1" fillId="3" borderId="0" xfId="0" applyNumberFormat="1" applyFont="1" applyFill="1" applyBorder="1"/>
    <xf numFmtId="3" fontId="1" fillId="4" borderId="0" xfId="0" applyNumberFormat="1" applyFont="1" applyFill="1" applyBorder="1"/>
    <xf numFmtId="3" fontId="1" fillId="3" borderId="6" xfId="0" applyNumberFormat="1" applyFont="1" applyFill="1" applyBorder="1"/>
    <xf numFmtId="3" fontId="1" fillId="5" borderId="7" xfId="0" applyNumberFormat="1" applyFont="1" applyFill="1" applyBorder="1"/>
    <xf numFmtId="3" fontId="1" fillId="6" borderId="5" xfId="0" applyNumberFormat="1" applyFont="1" applyFill="1" applyBorder="1"/>
    <xf numFmtId="3" fontId="1" fillId="2" borderId="0" xfId="0" applyNumberFormat="1" applyFont="1" applyFill="1" applyBorder="1"/>
    <xf numFmtId="3" fontId="2" fillId="2" borderId="5" xfId="0" applyNumberFormat="1" applyFont="1" applyFill="1" applyBorder="1"/>
    <xf numFmtId="3" fontId="2" fillId="4" borderId="0" xfId="0" applyNumberFormat="1" applyFont="1" applyFill="1" applyBorder="1"/>
    <xf numFmtId="3" fontId="2" fillId="5" borderId="7" xfId="0" applyNumberFormat="1" applyFont="1" applyFill="1" applyBorder="1"/>
    <xf numFmtId="3" fontId="2" fillId="6" borderId="5" xfId="0" applyNumberFormat="1" applyFont="1" applyFill="1" applyBorder="1"/>
    <xf numFmtId="3" fontId="2" fillId="2" borderId="8" xfId="0" applyNumberFormat="1" applyFont="1" applyFill="1" applyBorder="1"/>
    <xf numFmtId="3" fontId="1" fillId="3" borderId="9" xfId="0" applyNumberFormat="1" applyFont="1" applyFill="1" applyBorder="1"/>
    <xf numFmtId="3" fontId="2" fillId="4" borderId="9" xfId="0" applyNumberFormat="1" applyFont="1" applyFill="1" applyBorder="1"/>
    <xf numFmtId="3" fontId="1" fillId="3" borderId="10" xfId="0" applyNumberFormat="1" applyFont="1" applyFill="1" applyBorder="1"/>
    <xf numFmtId="3" fontId="2" fillId="5" borderId="11" xfId="0" applyNumberFormat="1" applyFont="1" applyFill="1" applyBorder="1"/>
    <xf numFmtId="3" fontId="2" fillId="6" borderId="11" xfId="0" applyNumberFormat="1" applyFont="1" applyFill="1" applyBorder="1"/>
    <xf numFmtId="3" fontId="2" fillId="2" borderId="11" xfId="0" applyNumberFormat="1" applyFont="1" applyFill="1" applyBorder="1"/>
    <xf numFmtId="3" fontId="1" fillId="5" borderId="11" xfId="0" applyNumberFormat="1" applyFont="1" applyFill="1" applyBorder="1"/>
    <xf numFmtId="0" fontId="1" fillId="3" borderId="0" xfId="0" applyFont="1" applyFill="1" applyBorder="1"/>
    <xf numFmtId="0" fontId="2" fillId="3" borderId="0" xfId="0" applyFont="1" applyFill="1" applyBorder="1"/>
    <xf numFmtId="3" fontId="2" fillId="2" borderId="1" xfId="0" applyNumberFormat="1" applyFont="1" applyFill="1" applyBorder="1"/>
    <xf numFmtId="3" fontId="2" fillId="3" borderId="2" xfId="0" applyNumberFormat="1" applyFont="1" applyFill="1" applyBorder="1" applyAlignment="1">
      <alignment horizontal="center"/>
    </xf>
    <xf numFmtId="3" fontId="2" fillId="4" borderId="4" xfId="0" applyNumberFormat="1" applyFont="1" applyFill="1" applyBorder="1"/>
    <xf numFmtId="3" fontId="2" fillId="3" borderId="3" xfId="0" applyNumberFormat="1" applyFont="1" applyFill="1" applyBorder="1"/>
    <xf numFmtId="3" fontId="2" fillId="3" borderId="2" xfId="0" applyNumberFormat="1" applyFont="1" applyFill="1" applyBorder="1"/>
    <xf numFmtId="3" fontId="2" fillId="5" borderId="4" xfId="0" applyNumberFormat="1" applyFont="1" applyFill="1" applyBorder="1"/>
    <xf numFmtId="3" fontId="2" fillId="2" borderId="2" xfId="0" applyNumberFormat="1" applyFont="1" applyFill="1" applyBorder="1"/>
    <xf numFmtId="3" fontId="1" fillId="4" borderId="7" xfId="0" applyNumberFormat="1" applyFont="1" applyFill="1" applyBorder="1"/>
    <xf numFmtId="3" fontId="2" fillId="4" borderId="7" xfId="0" applyNumberFormat="1" applyFont="1" applyFill="1" applyBorder="1"/>
    <xf numFmtId="3" fontId="2" fillId="4" borderId="11" xfId="0" applyNumberFormat="1" applyFont="1" applyFill="1" applyBorder="1"/>
    <xf numFmtId="0" fontId="2" fillId="3" borderId="2" xfId="0" applyFont="1" applyFill="1" applyBorder="1" applyAlignment="1">
      <alignment horizontal="center"/>
    </xf>
    <xf numFmtId="0" fontId="2" fillId="4" borderId="4" xfId="0" applyFont="1" applyFill="1" applyBorder="1"/>
    <xf numFmtId="3" fontId="2" fillId="6" borderId="7" xfId="0" applyNumberFormat="1" applyFont="1" applyFill="1" applyBorder="1"/>
    <xf numFmtId="3" fontId="2" fillId="2" borderId="7" xfId="0" applyNumberFormat="1" applyFont="1" applyFill="1" applyBorder="1"/>
    <xf numFmtId="0" fontId="2" fillId="0" borderId="0" xfId="0" applyFont="1"/>
    <xf numFmtId="0" fontId="2" fillId="3" borderId="0" xfId="0" applyFont="1" applyFill="1"/>
    <xf numFmtId="0" fontId="2" fillId="2" borderId="12" xfId="0" applyFont="1" applyFill="1" applyBorder="1"/>
    <xf numFmtId="17" fontId="2" fillId="3" borderId="13" xfId="0" applyNumberFormat="1" applyFont="1" applyFill="1" applyBorder="1"/>
    <xf numFmtId="17" fontId="2" fillId="3" borderId="14" xfId="0" applyNumberFormat="1" applyFont="1" applyFill="1" applyBorder="1"/>
    <xf numFmtId="0" fontId="2" fillId="3" borderId="15" xfId="0" applyFont="1" applyFill="1" applyBorder="1" applyAlignment="1">
      <alignment horizontal="center"/>
    </xf>
    <xf numFmtId="0" fontId="2" fillId="4" borderId="16" xfId="0" applyFont="1" applyFill="1" applyBorder="1"/>
    <xf numFmtId="0" fontId="2" fillId="3" borderId="17" xfId="0" applyFont="1" applyFill="1" applyBorder="1"/>
    <xf numFmtId="0" fontId="2" fillId="3" borderId="15" xfId="0" applyFont="1" applyFill="1" applyBorder="1"/>
    <xf numFmtId="0" fontId="2" fillId="5" borderId="16" xfId="0" applyFont="1" applyFill="1" applyBorder="1"/>
    <xf numFmtId="0" fontId="2" fillId="6" borderId="15" xfId="0" applyFont="1" applyFill="1" applyBorder="1"/>
    <xf numFmtId="3" fontId="2" fillId="2" borderId="18" xfId="0" applyNumberFormat="1" applyFont="1" applyFill="1" applyBorder="1"/>
    <xf numFmtId="3" fontId="2" fillId="3" borderId="19" xfId="0" applyNumberFormat="1" applyFont="1" applyFill="1" applyBorder="1"/>
    <xf numFmtId="3" fontId="1" fillId="3" borderId="19" xfId="0" applyNumberFormat="1" applyFont="1" applyFill="1" applyBorder="1"/>
    <xf numFmtId="3" fontId="1" fillId="4" borderId="11" xfId="0" applyNumberFormat="1" applyFont="1" applyFill="1" applyBorder="1"/>
    <xf numFmtId="3" fontId="1" fillId="6" borderId="9" xfId="0" applyNumberFormat="1" applyFont="1" applyFill="1" applyBorder="1"/>
    <xf numFmtId="3" fontId="1" fillId="2" borderId="8" xfId="0" applyNumberFormat="1" applyFont="1" applyFill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411480</xdr:colOff>
          <xdr:row>1</xdr:row>
          <xdr:rowOff>129540</xdr:rowOff>
        </xdr:from>
        <xdr:to>
          <xdr:col>4</xdr:col>
          <xdr:colOff>175260</xdr:colOff>
          <xdr:row>4</xdr:row>
          <xdr:rowOff>83820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Power Position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WestPowerPositio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4"/>
  <sheetViews>
    <sheetView workbookViewId="0">
      <selection activeCell="C32" sqref="C32"/>
    </sheetView>
  </sheetViews>
  <sheetFormatPr defaultRowHeight="13.2" x14ac:dyDescent="0.25"/>
  <sheetData>
    <row r="1" spans="2:5" x14ac:dyDescent="0.25">
      <c r="B1" t="s">
        <v>34</v>
      </c>
      <c r="D1" s="1">
        <v>36665</v>
      </c>
    </row>
    <row r="3" spans="2:5" x14ac:dyDescent="0.25">
      <c r="B3" t="s">
        <v>35</v>
      </c>
    </row>
    <row r="4" spans="2:5" x14ac:dyDescent="0.25">
      <c r="B4" t="s">
        <v>36</v>
      </c>
    </row>
    <row r="5" spans="2:5" x14ac:dyDescent="0.25">
      <c r="B5" t="s">
        <v>37</v>
      </c>
    </row>
    <row r="6" spans="2:5" x14ac:dyDescent="0.25">
      <c r="B6" t="s">
        <v>38</v>
      </c>
    </row>
    <row r="7" spans="2:5" x14ac:dyDescent="0.25">
      <c r="B7" t="s">
        <v>39</v>
      </c>
    </row>
    <row r="8" spans="2:5" x14ac:dyDescent="0.25">
      <c r="B8" t="s">
        <v>40</v>
      </c>
    </row>
    <row r="10" spans="2:5" x14ac:dyDescent="0.25">
      <c r="B10" t="s">
        <v>41</v>
      </c>
    </row>
    <row r="12" spans="2:5" x14ac:dyDescent="0.25">
      <c r="B12" t="s">
        <v>62</v>
      </c>
    </row>
    <row r="13" spans="2:5" x14ac:dyDescent="0.25">
      <c r="B13" s="3" t="s">
        <v>57</v>
      </c>
      <c r="C13" s="2"/>
      <c r="D13" s="2"/>
      <c r="E13" s="2"/>
    </row>
    <row r="14" spans="2:5" x14ac:dyDescent="0.25">
      <c r="B14" t="s">
        <v>63</v>
      </c>
    </row>
    <row r="15" spans="2:5" x14ac:dyDescent="0.25">
      <c r="B15" t="s">
        <v>42</v>
      </c>
    </row>
    <row r="16" spans="2:5" x14ac:dyDescent="0.25">
      <c r="B16" t="s">
        <v>31</v>
      </c>
    </row>
    <row r="17" spans="2:2" x14ac:dyDescent="0.25">
      <c r="B17" t="s">
        <v>43</v>
      </c>
    </row>
    <row r="18" spans="2:2" x14ac:dyDescent="0.25">
      <c r="B18" t="s">
        <v>44</v>
      </c>
    </row>
    <row r="19" spans="2:2" x14ac:dyDescent="0.25">
      <c r="B19" t="s">
        <v>45</v>
      </c>
    </row>
    <row r="20" spans="2:2" x14ac:dyDescent="0.25">
      <c r="B20" t="s">
        <v>32</v>
      </c>
    </row>
    <row r="21" spans="2:2" x14ac:dyDescent="0.25">
      <c r="B21" t="s">
        <v>46</v>
      </c>
    </row>
    <row r="22" spans="2:2" x14ac:dyDescent="0.25">
      <c r="B22" t="s">
        <v>47</v>
      </c>
    </row>
    <row r="23" spans="2:2" x14ac:dyDescent="0.25">
      <c r="B23" t="s">
        <v>48</v>
      </c>
    </row>
    <row r="25" spans="2:2" x14ac:dyDescent="0.25">
      <c r="B25" t="s">
        <v>49</v>
      </c>
    </row>
    <row r="26" spans="2:2" x14ac:dyDescent="0.25">
      <c r="B26" t="s">
        <v>50</v>
      </c>
    </row>
    <row r="27" spans="2:2" x14ac:dyDescent="0.25">
      <c r="B27" t="s">
        <v>51</v>
      </c>
    </row>
    <row r="28" spans="2:2" x14ac:dyDescent="0.25">
      <c r="B28" t="s">
        <v>52</v>
      </c>
    </row>
    <row r="30" spans="2:2" x14ac:dyDescent="0.25">
      <c r="B30" t="s">
        <v>64</v>
      </c>
    </row>
    <row r="31" spans="2:2" x14ac:dyDescent="0.25">
      <c r="B31" t="s">
        <v>65</v>
      </c>
    </row>
    <row r="32" spans="2:2" x14ac:dyDescent="0.25">
      <c r="B32" t="s">
        <v>53</v>
      </c>
    </row>
    <row r="33" spans="2:2" x14ac:dyDescent="0.25">
      <c r="B33" t="s">
        <v>54</v>
      </c>
    </row>
    <row r="34" spans="2:2" x14ac:dyDescent="0.25">
      <c r="B34" t="s">
        <v>66</v>
      </c>
    </row>
  </sheetData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52"/>
  <sheetViews>
    <sheetView tabSelected="1" zoomScaleNormal="100" workbookViewId="0">
      <selection activeCell="A15" sqref="A15"/>
    </sheetView>
  </sheetViews>
  <sheetFormatPr defaultRowHeight="13.2" x14ac:dyDescent="0.25"/>
  <cols>
    <col min="1" max="1" width="25.44140625" customWidth="1"/>
    <col min="2" max="2" width="13.6640625" customWidth="1"/>
    <col min="3" max="3" width="13.6640625" hidden="1" customWidth="1"/>
    <col min="4" max="4" width="13.6640625" customWidth="1"/>
    <col min="5" max="5" width="12.33203125" customWidth="1"/>
    <col min="6" max="6" width="11.109375" customWidth="1"/>
    <col min="7" max="7" width="13.44140625" bestFit="1" customWidth="1"/>
    <col min="8" max="8" width="11.33203125" customWidth="1"/>
    <col min="9" max="10" width="10.6640625" customWidth="1"/>
    <col min="11" max="11" width="10.33203125" customWidth="1"/>
    <col min="12" max="12" width="11.33203125" customWidth="1"/>
    <col min="13" max="13" width="11" customWidth="1"/>
    <col min="14" max="14" width="10.5546875" customWidth="1"/>
    <col min="15" max="15" width="10.109375" customWidth="1"/>
    <col min="16" max="16" width="11.88671875" customWidth="1"/>
    <col min="17" max="17" width="13.109375" customWidth="1"/>
    <col min="18" max="18" width="10.33203125" customWidth="1"/>
    <col min="19" max="19" width="12.33203125" customWidth="1"/>
  </cols>
  <sheetData>
    <row r="1" spans="1:19" s="70" customFormat="1" x14ac:dyDescent="0.25"/>
    <row r="2" spans="1:19" s="6" customFormat="1" ht="11.4" x14ac:dyDescent="0.2"/>
    <row r="3" spans="1:19" s="6" customFormat="1" ht="11.4" x14ac:dyDescent="0.2"/>
    <row r="4" spans="1:19" s="6" customFormat="1" ht="12" x14ac:dyDescent="0.25">
      <c r="A4" s="7" t="s">
        <v>10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s="6" customFormat="1" ht="12.6" thickBot="1" x14ac:dyDescent="0.3">
      <c r="A5" s="8" t="s">
        <v>33</v>
      </c>
      <c r="B5" s="7" t="s">
        <v>23</v>
      </c>
      <c r="C5" s="7"/>
      <c r="D5" s="7"/>
      <c r="E5" s="7">
        <v>2000</v>
      </c>
      <c r="F5" s="7"/>
      <c r="G5" s="7"/>
      <c r="H5" s="7"/>
      <c r="I5" s="7">
        <v>2001</v>
      </c>
      <c r="J5" s="7"/>
      <c r="K5" s="7"/>
      <c r="L5" s="7"/>
      <c r="M5" s="7">
        <v>2002</v>
      </c>
      <c r="N5" s="7">
        <v>2003</v>
      </c>
      <c r="O5" s="7"/>
      <c r="P5" s="7"/>
      <c r="Q5" s="7" t="s">
        <v>61</v>
      </c>
      <c r="R5" s="7"/>
      <c r="S5" s="7"/>
    </row>
    <row r="6" spans="1:19" s="6" customFormat="1" ht="12.6" thickBot="1" x14ac:dyDescent="0.3">
      <c r="A6" s="9">
        <f ca="1">TODAY()</f>
        <v>36752</v>
      </c>
      <c r="B6" s="10" t="s">
        <v>27</v>
      </c>
      <c r="C6" s="11">
        <v>36708</v>
      </c>
      <c r="D6" s="11">
        <v>36739</v>
      </c>
      <c r="E6" s="11">
        <v>36770</v>
      </c>
      <c r="F6" s="12" t="s">
        <v>11</v>
      </c>
      <c r="G6" s="13" t="s">
        <v>12</v>
      </c>
      <c r="H6" s="14" t="s">
        <v>13</v>
      </c>
      <c r="I6" s="15" t="s">
        <v>15</v>
      </c>
      <c r="J6" s="15" t="s">
        <v>14</v>
      </c>
      <c r="K6" s="15" t="s">
        <v>16</v>
      </c>
      <c r="L6" s="16" t="s">
        <v>17</v>
      </c>
      <c r="M6" s="17" t="s">
        <v>59</v>
      </c>
      <c r="N6" s="10" t="s">
        <v>60</v>
      </c>
      <c r="O6" s="14" t="s">
        <v>19</v>
      </c>
      <c r="P6" s="15" t="s">
        <v>20</v>
      </c>
      <c r="Q6" s="15" t="s">
        <v>21</v>
      </c>
      <c r="R6" s="15" t="s">
        <v>22</v>
      </c>
      <c r="S6" s="16" t="s">
        <v>2</v>
      </c>
    </row>
    <row r="7" spans="1:19" s="6" customFormat="1" ht="12" x14ac:dyDescent="0.25">
      <c r="A7" s="7" t="s">
        <v>24</v>
      </c>
      <c r="B7" s="18"/>
      <c r="C7" s="19"/>
      <c r="D7" s="19"/>
      <c r="E7" s="19"/>
      <c r="F7" s="19"/>
      <c r="G7" s="20"/>
      <c r="H7" s="21"/>
      <c r="I7" s="19"/>
      <c r="J7" s="19"/>
      <c r="K7" s="19"/>
      <c r="L7" s="22"/>
      <c r="M7" s="23"/>
      <c r="N7" s="24"/>
      <c r="O7" s="21"/>
      <c r="P7" s="19"/>
      <c r="Q7" s="19"/>
      <c r="R7" s="19"/>
      <c r="S7" s="22"/>
    </row>
    <row r="8" spans="1:19" s="6" customFormat="1" ht="12" x14ac:dyDescent="0.25">
      <c r="A8" s="7" t="s">
        <v>3</v>
      </c>
      <c r="B8" s="25">
        <f>SUM(S8,L8,G8,M8,N8)</f>
        <v>3701595.600000001</v>
      </c>
      <c r="C8" s="19">
        <f>'West position'!E3</f>
        <v>0</v>
      </c>
      <c r="D8" s="19">
        <f>'West position'!F3</f>
        <v>58857.7</v>
      </c>
      <c r="E8" s="19">
        <f>'West position'!G3</f>
        <v>95020.3</v>
      </c>
      <c r="F8" s="19">
        <f>SUM('West position'!H3:J3)</f>
        <v>132309.79999999999</v>
      </c>
      <c r="G8" s="26">
        <f t="shared" ref="G8:G14" si="0">SUM(C8:F8)</f>
        <v>286187.8</v>
      </c>
      <c r="H8" s="21">
        <f>SUM('West position'!K3:M3)</f>
        <v>-797763.4</v>
      </c>
      <c r="I8" s="19">
        <f>SUM('West position'!N3:P3)</f>
        <v>-315197</v>
      </c>
      <c r="J8" s="19">
        <f>SUM('West position'!Q3:S3)</f>
        <v>-55373</v>
      </c>
      <c r="K8" s="19">
        <f>SUM('West position'!T3:V3)</f>
        <v>-252794.30000000002</v>
      </c>
      <c r="L8" s="27">
        <f>SUM(H8:K8)</f>
        <v>-1421127.7</v>
      </c>
      <c r="M8" s="28">
        <f>SUM('West position'!W3:AH3)</f>
        <v>394291.10000000003</v>
      </c>
      <c r="N8" s="25">
        <f>SUM('West position'!AI3:AT3)</f>
        <v>943263.20000000007</v>
      </c>
      <c r="O8" s="21">
        <f>SUM('West position'!AU3:AW3,'West position'!BG3:BI3,'West position'!BS3:BU3,'West position'!CE3:CG3,'West position'!CQ3:CS3,'West position'!DC3:DE3,'West position'!DO3:DQ3,'West position'!EA3:EC3,'West position'!EM3:EO3,'West position'!EY3:FA3,'West position'!FK3:FM3)</f>
        <v>712442.3</v>
      </c>
      <c r="P8" s="19">
        <f>SUM('West position'!AX3:AZ3,'West position'!BJ3:BL3,'West position'!BV3:BX3,'West position'!CH3:CJ3,'West position'!CT3:CV3,'West position'!DF3:DH3,'West position'!DR3:DT3,'West position'!ED3:EF3,'West position'!EP3:ER3,'West position'!FB3:FD3,'West position'!FN3:FP3)</f>
        <v>1411543.3000000003</v>
      </c>
      <c r="Q8" s="19">
        <f>SUM('West position'!BA3:BC3,'West position'!BM3:BO3,'West position'!BY3:CA3,'West position'!CK3:CM3,'West position'!CW3:CY3,'West position'!DI3:DK3,'West position'!DU3:DW3,'West position'!EG3:EI3,'West position'!ES3:EU3,'West position'!FE3:FG3,'West position'!FQ3:FS3)</f>
        <v>540898.69999999995</v>
      </c>
      <c r="R8" s="19">
        <f>SUM('West position'!BD3:BF3,'West position'!BP3:BR3,'West position'!CB3:CC3,'West position'!CD3,'West position'!CN3:CP3,'West position'!CZ3:DB3,'West position'!DL3,'West position'!DM3,'West position'!DN3,'West position'!DX3:DZ3,'West position'!EJ3:EL3,'West position'!EV3:EX3,'West position'!FH3:FJ3,'West position'!FT3:FV3)</f>
        <v>834096.89999999991</v>
      </c>
      <c r="S8" s="22">
        <f>SUM(O8:R8)</f>
        <v>3498981.2000000007</v>
      </c>
    </row>
    <row r="9" spans="1:19" s="6" customFormat="1" ht="12" x14ac:dyDescent="0.25">
      <c r="A9" s="7" t="s">
        <v>31</v>
      </c>
      <c r="B9" s="25">
        <f t="shared" ref="B9:B15" si="1">SUM(S9,L9,G9,M9,N9)</f>
        <v>-402706.60000000033</v>
      </c>
      <c r="C9" s="19">
        <f>'West position'!E4</f>
        <v>0</v>
      </c>
      <c r="D9" s="19">
        <f>'West position'!F4</f>
        <v>-93720.6</v>
      </c>
      <c r="E9" s="19">
        <f>'West position'!G4</f>
        <v>-16692</v>
      </c>
      <c r="F9" s="19">
        <f>SUM('West position'!H4:J4)</f>
        <v>49821.599999999991</v>
      </c>
      <c r="G9" s="26">
        <f t="shared" si="0"/>
        <v>-60591.000000000015</v>
      </c>
      <c r="H9" s="21">
        <f>SUM('West position'!K4:M4)</f>
        <v>100804.9</v>
      </c>
      <c r="I9" s="19">
        <f>SUM('West position'!N4:P4)</f>
        <v>-57726.200000000004</v>
      </c>
      <c r="J9" s="19">
        <f>SUM('West position'!Q4:S4)</f>
        <v>109542.09999999999</v>
      </c>
      <c r="K9" s="19">
        <f>SUM('West position'!T4:V4)</f>
        <v>42965.2</v>
      </c>
      <c r="L9" s="27">
        <f t="shared" ref="L9:L14" si="2">SUM(H9:K9)</f>
        <v>195586</v>
      </c>
      <c r="M9" s="28">
        <f>SUM('West position'!W4:AH4)</f>
        <v>489640.1</v>
      </c>
      <c r="N9" s="25">
        <f>SUM('West position'!AI4:AT4)</f>
        <v>520579.6</v>
      </c>
      <c r="O9" s="21">
        <f>SUM('West position'!AU4:AW4,'West position'!BG4:BI4,'West position'!BS4:BU4,'West position'!CE4:CG4,'West position'!CQ4:CS4,'West position'!DC4:DE4,'West position'!DO4:DQ4,'West position'!EA4:EC4,'West position'!EM4:EO4,'West position'!EY4:FA4,'West position'!FK4:FM4)</f>
        <v>-398762.7</v>
      </c>
      <c r="P9" s="19">
        <f>SUM('West position'!AX4:AZ4,'West position'!BJ4:BL4,'West position'!BV4:BX4,'West position'!CH4:CJ4,'West position'!CT4:CV4,'West position'!DF4:DH4,'West position'!DR4:DT4,'West position'!ED4:EF4,'West position'!EP4:ER4,'West position'!FB4:FD4,'West position'!FN4:FP4)</f>
        <v>-392700.4</v>
      </c>
      <c r="Q9" s="19">
        <f>SUM('West position'!BA4:BC4,'West position'!BM4:BO4,'West position'!BY4:CA4,'West position'!CK4:CM4,'West position'!CW4:CY4,'West position'!DI4:DK4,'West position'!DU4:DW4,'West position'!EG4:EI4,'West position'!ES4:EU4,'West position'!FE4:FG4,'West position'!FQ4:FS4)</f>
        <v>-380735.1</v>
      </c>
      <c r="R9" s="19">
        <f>SUM('West position'!BD4:BF4,'West position'!BP4:BR4,'West position'!CB4:CC4,'West position'!CD4,'West position'!CN4:CP4,'West position'!CZ4:DB4,'West position'!DL4,'West position'!DM4,'West position'!DN4,'West position'!DX4:DZ4,'West position'!EJ4:EL4,'West position'!EV4:EX4,'West position'!FH4:FJ4,'West position'!FT4:FV4)</f>
        <v>-375723.1</v>
      </c>
      <c r="S9" s="22">
        <f t="shared" ref="S9:S14" si="3">SUM(O9:R9)</f>
        <v>-1547921.3000000003</v>
      </c>
    </row>
    <row r="10" spans="1:19" s="6" customFormat="1" ht="12" x14ac:dyDescent="0.25">
      <c r="A10" s="7" t="s">
        <v>4</v>
      </c>
      <c r="B10" s="25">
        <f t="shared" si="1"/>
        <v>2450598.1</v>
      </c>
      <c r="C10" s="19">
        <f>'West position'!E5</f>
        <v>0</v>
      </c>
      <c r="D10" s="19">
        <f>'West position'!F5</f>
        <v>165520.1</v>
      </c>
      <c r="E10" s="19">
        <f>'West position'!G5</f>
        <v>261876.1</v>
      </c>
      <c r="F10" s="19">
        <f>SUM('West position'!H5:J5)</f>
        <v>743985.4</v>
      </c>
      <c r="G10" s="26">
        <f t="shared" si="0"/>
        <v>1171381.6000000001</v>
      </c>
      <c r="H10" s="21">
        <f>SUM('West position'!K5:M5)</f>
        <v>663450.4</v>
      </c>
      <c r="I10" s="19">
        <f>SUM('West position'!N5:P5)</f>
        <v>526511.6</v>
      </c>
      <c r="J10" s="19">
        <f>SUM('West position'!Q5:S5)</f>
        <v>166569.29999999999</v>
      </c>
      <c r="K10" s="19">
        <f>SUM('West position'!T5:V5)</f>
        <v>116550.59999999999</v>
      </c>
      <c r="L10" s="27">
        <f t="shared" si="2"/>
        <v>1473081.9000000001</v>
      </c>
      <c r="M10" s="28">
        <f>SUM('West position'!W5:AH5)</f>
        <v>-171539.99999999997</v>
      </c>
      <c r="N10" s="25">
        <f>SUM('West position'!AI5:AT5)</f>
        <v>-139713.1</v>
      </c>
      <c r="O10" s="21">
        <f>SUM('West position'!AU5:AW5,'West position'!BG5:BI5,'West position'!BS5:BU5,'West position'!CE5:CG5,'West position'!CQ5:CS5,'West position'!DC5:DE5,'West position'!DO5:DQ5,'West position'!EA5:EC5,'West position'!EM5:EO5,'West position'!EY5:FA5,'West position'!FK5:FM5)</f>
        <v>8440.1</v>
      </c>
      <c r="P10" s="19">
        <f>SUM('West position'!AX5:AZ5,'West position'!BJ5:BL5,'West position'!BV5:BX5,'West position'!CH5:CJ5,'West position'!CT5:CV5,'West position'!DF5:DH5,'West position'!DR5:DT5,'West position'!ED5:EF5,'West position'!EP5:ER5,'West position'!FB5:FD5,'West position'!FN5:FP5)</f>
        <v>30904.699999999997</v>
      </c>
      <c r="Q10" s="19">
        <f>SUM('West position'!BA5:BC5,'West position'!BM5:BO5,'West position'!BY5:CA5,'West position'!CK5:CM5,'West position'!CW5:CY5,'West position'!DI5:DK5,'West position'!DU5:DW5,'West position'!EG5:EI5,'West position'!ES5:EU5,'West position'!FE5:FG5,'West position'!FQ5:FS5)</f>
        <v>38874</v>
      </c>
      <c r="R10" s="19">
        <f>SUM('West position'!BD5:BF5,'West position'!BP5:BR5,'West position'!CB5:CC5,'West position'!CD5,'West position'!CN5:CP5,'West position'!CZ5:DB5,'West position'!DL5,'West position'!DM5,'West position'!DN5,'West position'!DX5:DZ5,'West position'!EJ5:EL5,'West position'!EV5:EX5,'West position'!FH5:FJ5,'West position'!FT5:FV5)</f>
        <v>39168.899999999987</v>
      </c>
      <c r="S10" s="22">
        <f t="shared" si="3"/>
        <v>117387.69999999998</v>
      </c>
    </row>
    <row r="11" spans="1:19" s="6" customFormat="1" ht="12" x14ac:dyDescent="0.25">
      <c r="A11" s="7" t="s">
        <v>7</v>
      </c>
      <c r="B11" s="25">
        <f t="shared" si="1"/>
        <v>-45470.6</v>
      </c>
      <c r="C11" s="19">
        <f>'West position'!E6</f>
        <v>0</v>
      </c>
      <c r="D11" s="19">
        <f>'West position'!F6</f>
        <v>-5959.5</v>
      </c>
      <c r="E11" s="19">
        <f>'West position'!G6</f>
        <v>-39511.1</v>
      </c>
      <c r="F11" s="19">
        <f>SUM('West position'!H6:J6)</f>
        <v>0</v>
      </c>
      <c r="G11" s="26">
        <f t="shared" si="0"/>
        <v>-45470.6</v>
      </c>
      <c r="H11" s="21">
        <f>SUM('West position'!K6:M6)</f>
        <v>0</v>
      </c>
      <c r="I11" s="19">
        <f>SUM('West position'!N6:P6)</f>
        <v>0</v>
      </c>
      <c r="J11" s="19">
        <f>SUM('West position'!Q6:S6)</f>
        <v>0</v>
      </c>
      <c r="K11" s="19">
        <f>SUM('West position'!T6:V6)</f>
        <v>0</v>
      </c>
      <c r="L11" s="27">
        <f t="shared" si="2"/>
        <v>0</v>
      </c>
      <c r="M11" s="28">
        <f>SUM('West position'!W6:AH6)</f>
        <v>0</v>
      </c>
      <c r="N11" s="25">
        <f>SUM('West position'!AI6:AT6)</f>
        <v>0</v>
      </c>
      <c r="O11" s="21">
        <f>SUM('West position'!AU6:AW6,'West position'!BG6:BI6,'West position'!BS6:BU6,'West position'!CE6:CG6,'West position'!CQ6:CS6,'West position'!DC6:DE6,'West position'!DO6:DQ6,'West position'!EA6:EC6,'West position'!EM6:EO6,'West position'!EY6:FA6,'West position'!FK6:FM6)</f>
        <v>0</v>
      </c>
      <c r="P11" s="19">
        <f>SUM('West position'!AX6:AZ6,'West position'!BJ6:BL6,'West position'!BV6:BX6,'West position'!CH6:CJ6,'West position'!CT6:CV6,'West position'!DF6:DH6,'West position'!DR6:DT6,'West position'!ED6:EF6,'West position'!EP6:ER6,'West position'!FB6:FD6,'West position'!FN6:FP6)</f>
        <v>0</v>
      </c>
      <c r="Q11" s="19">
        <f>SUM('West position'!BA6:BC6,'West position'!BM6:BO6,'West position'!BY6:CA6,'West position'!CK6:CM6,'West position'!CW6:CY6,'West position'!DI6:DK6,'West position'!DU6:DW6,'West position'!EG6:EI6,'West position'!ES6:EU6,'West position'!FE6:FG6,'West position'!FQ6:FS6)</f>
        <v>0</v>
      </c>
      <c r="R11" s="19">
        <f>SUM('West position'!BD6:BF6,'West position'!BP6:BR6,'West position'!CB6:CC6,'West position'!CD6,'West position'!CN6:CP6,'West position'!CZ6:DB6,'West position'!DL6,'West position'!DM6,'West position'!DN6,'West position'!DX6:DZ6,'West position'!EJ6:EL6,'West position'!EV6:EX6,'West position'!FH6:FJ6,'West position'!FT6:FV6)</f>
        <v>0</v>
      </c>
      <c r="S11" s="22">
        <f t="shared" si="3"/>
        <v>0</v>
      </c>
    </row>
    <row r="12" spans="1:19" s="6" customFormat="1" ht="12" x14ac:dyDescent="0.25">
      <c r="A12" s="7" t="s">
        <v>6</v>
      </c>
      <c r="B12" s="25">
        <f t="shared" si="1"/>
        <v>2641553.4</v>
      </c>
      <c r="C12" s="19">
        <f>'West position'!E7</f>
        <v>0</v>
      </c>
      <c r="D12" s="19">
        <f>'West position'!F7</f>
        <v>23927.1</v>
      </c>
      <c r="E12" s="19">
        <f>'West position'!G7</f>
        <v>170975.6</v>
      </c>
      <c r="F12" s="19">
        <f>SUM('West position'!H7:J7)</f>
        <v>28455.600000000006</v>
      </c>
      <c r="G12" s="26">
        <f t="shared" si="0"/>
        <v>223358.30000000002</v>
      </c>
      <c r="H12" s="21">
        <f>SUM('West position'!K7:M7)</f>
        <v>512701.6</v>
      </c>
      <c r="I12" s="19">
        <f>SUM('West position'!N7:P7)</f>
        <v>250040.2</v>
      </c>
      <c r="J12" s="19">
        <f>SUM('West position'!Q7:S7)</f>
        <v>753563.2</v>
      </c>
      <c r="K12" s="19">
        <f>SUM('West position'!T7:V7)</f>
        <v>33977.199999999997</v>
      </c>
      <c r="L12" s="27">
        <f t="shared" si="2"/>
        <v>1550282.2</v>
      </c>
      <c r="M12" s="28">
        <f>SUM('West position'!W7:AH7)</f>
        <v>69925.499999999985</v>
      </c>
      <c r="N12" s="25">
        <f>SUM('West position'!AI7:AT7)</f>
        <v>59782.600000000006</v>
      </c>
      <c r="O12" s="21">
        <f>SUM('West position'!AU7:AW7,'West position'!BG7:BI7,'West position'!BS7:BU7,'West position'!CE7:CG7,'West position'!CQ7:CS7,'West position'!DC7:DE7,'West position'!DO7:DQ7,'West position'!EA7:EC7,'West position'!EM7:EO7,'West position'!EY7:FA7,'West position'!FK7:FM7)</f>
        <v>166139.90000000002</v>
      </c>
      <c r="P12" s="19">
        <f>SUM('West position'!AX7:AZ7,'West position'!BJ7:BL7,'West position'!BV7:BX7,'West position'!CH7:CJ7,'West position'!CT7:CV7,'West position'!DF7:DH7,'West position'!DR7:DT7,'West position'!ED7:EF7,'West position'!EP7:ER7,'West position'!FB7:FD7,'West position'!FN7:FP7)</f>
        <v>188336.19999999998</v>
      </c>
      <c r="Q12" s="19">
        <f>SUM('West position'!BA7:BC7,'West position'!BM7:BO7,'West position'!BY7:CA7,'West position'!CK7:CM7,'West position'!CW7:CY7,'West position'!DI7:DK7,'West position'!DU7:DW7,'West position'!EG7:EI7,'West position'!ES7:EU7,'West position'!FE7:FG7,'West position'!FQ7:FS7)</f>
        <v>193399.40000000005</v>
      </c>
      <c r="R12" s="19">
        <f>SUM('West position'!BD7:BF7,'West position'!BP7:BR7,'West position'!CB7:CC7,'West position'!CD7,'West position'!CN7:CP7,'West position'!CZ7:DB7,'West position'!DL7,'West position'!DM7,'West position'!DN7,'West position'!DX7:DZ7,'West position'!EJ7:EL7,'West position'!EV7:EX7,'West position'!FH7:FJ7,'West position'!FT7:FV7)</f>
        <v>190329.3</v>
      </c>
      <c r="S12" s="22">
        <f t="shared" si="3"/>
        <v>738204.8</v>
      </c>
    </row>
    <row r="13" spans="1:19" s="6" customFormat="1" ht="12" x14ac:dyDescent="0.25">
      <c r="A13" s="7" t="s">
        <v>32</v>
      </c>
      <c r="B13" s="25">
        <f t="shared" si="1"/>
        <v>5520788.5999999996</v>
      </c>
      <c r="C13" s="19">
        <f>'West position'!E8</f>
        <v>0</v>
      </c>
      <c r="D13" s="19">
        <f>'West position'!F8</f>
        <v>-68640.800000000003</v>
      </c>
      <c r="E13" s="19">
        <f>'West position'!G8</f>
        <v>-133593.60000000001</v>
      </c>
      <c r="F13" s="19">
        <f>SUM('West position'!H8:J8)</f>
        <v>353302.1</v>
      </c>
      <c r="G13" s="26">
        <f t="shared" si="0"/>
        <v>151067.69999999995</v>
      </c>
      <c r="H13" s="21">
        <f>SUM('West position'!K8:M8)</f>
        <v>170607.9</v>
      </c>
      <c r="I13" s="19">
        <f>SUM('West position'!N8:P8)</f>
        <v>1575129.6</v>
      </c>
      <c r="J13" s="19">
        <f>SUM('West position'!Q8:S8)</f>
        <v>890291</v>
      </c>
      <c r="K13" s="19">
        <f>SUM('West position'!T8:V8)</f>
        <v>126177.5</v>
      </c>
      <c r="L13" s="27">
        <f t="shared" si="2"/>
        <v>2762206</v>
      </c>
      <c r="M13" s="28">
        <f>SUM('West position'!W8:AH8)</f>
        <v>-267136.89999999997</v>
      </c>
      <c r="N13" s="25">
        <f>SUM('West position'!AI8:AT8)</f>
        <v>1317651.1000000001</v>
      </c>
      <c r="O13" s="21">
        <f>SUM('West position'!AU8:AW8,'West position'!BG8:BI8,'West position'!BS8:BU8,'West position'!CE8:CG8,'West position'!CQ8:CS8,'West position'!DC8:DE8,'West position'!DO8:DQ8,'West position'!EA8:EC8,'West position'!EM8:EO8,'West position'!EY8:FA8,'West position'!FK8:FM8)</f>
        <v>443510.5</v>
      </c>
      <c r="P13" s="19">
        <f>SUM('West position'!AX8:AZ8,'West position'!BJ8:BL8,'West position'!BV8:BX8,'West position'!CH8:CJ8,'West position'!CT8:CV8,'West position'!DF8:DH8,'West position'!DR8:DT8,'West position'!ED8:EF8,'West position'!EP8:ER8,'West position'!FB8:FD8,'West position'!FN8:FP8)</f>
        <v>436581.1</v>
      </c>
      <c r="Q13" s="19">
        <f>SUM('West position'!BA8:BC8,'West position'!BM8:BO8,'West position'!BY8:CA8,'West position'!CK8:CM8,'West position'!CW8:CY8,'West position'!DI8:DK8,'West position'!DU8:DW8,'West position'!EG8:EI8,'West position'!ES8:EU8,'West position'!FE8:FG8,'West position'!FQ8:FS8)</f>
        <v>368578.00000000012</v>
      </c>
      <c r="R13" s="19">
        <f>SUM('West position'!BD8:BF8,'West position'!BP8:BR8,'West position'!CB8:CC8,'West position'!CD8,'West position'!CN8:CP8,'West position'!CZ8:DB8,'West position'!DL8,'West position'!DM8,'West position'!DN8,'West position'!DX8:DZ8,'West position'!EJ8:EL8,'West position'!EV8:EX8,'West position'!FH8:FJ8,'West position'!FT8:FV8)</f>
        <v>308331.09999999998</v>
      </c>
      <c r="S13" s="22">
        <f t="shared" si="3"/>
        <v>1557000.7000000002</v>
      </c>
    </row>
    <row r="14" spans="1:19" s="6" customFormat="1" ht="12" x14ac:dyDescent="0.25">
      <c r="A14" s="7" t="s">
        <v>5</v>
      </c>
      <c r="B14" s="25">
        <f t="shared" si="1"/>
        <v>-437293.7</v>
      </c>
      <c r="C14" s="19">
        <f>'West position'!E9</f>
        <v>0</v>
      </c>
      <c r="D14" s="19">
        <f>'West position'!F9</f>
        <v>-5040.1000000000004</v>
      </c>
      <c r="E14" s="19">
        <f>'West position'!G9</f>
        <v>-7454.1</v>
      </c>
      <c r="F14" s="19">
        <f>SUM('West position'!H9:J9)</f>
        <v>-29883.300000000003</v>
      </c>
      <c r="G14" s="26">
        <f t="shared" si="0"/>
        <v>-42377.5</v>
      </c>
      <c r="H14" s="21">
        <f>SUM('West position'!K9:M9)</f>
        <v>-29730.7</v>
      </c>
      <c r="I14" s="19">
        <f>SUM('West position'!N9:P9)</f>
        <v>-31700.699999999997</v>
      </c>
      <c r="J14" s="19">
        <f>SUM('West position'!Q9:S9)</f>
        <v>-33252.5</v>
      </c>
      <c r="K14" s="19">
        <f>SUM('West position'!T9:V9)</f>
        <v>-35182.5</v>
      </c>
      <c r="L14" s="27">
        <f t="shared" si="2"/>
        <v>-129866.4</v>
      </c>
      <c r="M14" s="28">
        <f>SUM('West position'!W9:AH9)</f>
        <v>-146862.5</v>
      </c>
      <c r="N14" s="25">
        <f>SUM('West position'!AI9:AT9)</f>
        <v>-118187.29999999999</v>
      </c>
      <c r="O14" s="21">
        <f>SUM('West position'!AU9:AW9,'West position'!BG9:BI9,'West position'!BS9:BU9,'West position'!CE9:CG9,'West position'!CQ9:CS9,'West position'!DC9:DE9,'West position'!DO9:DQ9,'West position'!EA9:EC9,'West position'!EM9:EO9,'West position'!EY9:FA9,'West position'!FK9:FM9)</f>
        <v>0</v>
      </c>
      <c r="P14" s="19">
        <f>SUM('West position'!AX9:AZ9,'West position'!BJ9:BL9,'West position'!BV9:BX9,'West position'!CH9:CJ9,'West position'!CT9:CV9,'West position'!DF9:DH9,'West position'!DR9:DT9,'West position'!ED9:EF9,'West position'!EP9:ER9,'West position'!FB9:FD9,'West position'!FN9:FP9)</f>
        <v>0</v>
      </c>
      <c r="Q14" s="19">
        <f>SUM('West position'!BA9:BC9,'West position'!BM9:BO9,'West position'!BY9:CA9,'West position'!CK9:CM9,'West position'!CW9:CY9,'West position'!DI9:DK9,'West position'!DU9:DW9,'West position'!EG9:EI9,'West position'!ES9:EU9,'West position'!FE9:FG9,'West position'!FQ9:FS9)</f>
        <v>0</v>
      </c>
      <c r="R14" s="19">
        <f>SUM('West position'!BD9:BF9,'West position'!BP9:BR9,'West position'!CB9:CC9,'West position'!CD9,'West position'!CN9:CP9,'West position'!CZ9:DB9,'West position'!DL9,'West position'!DM9,'West position'!DN9,'West position'!DX9:DZ9,'West position'!EJ9:EL9,'West position'!EV9:EX9,'West position'!FH9:FJ9,'West position'!FT9:FV9)</f>
        <v>0</v>
      </c>
      <c r="S14" s="22">
        <f t="shared" si="3"/>
        <v>0</v>
      </c>
    </row>
    <row r="15" spans="1:19" s="6" customFormat="1" ht="12.6" thickBot="1" x14ac:dyDescent="0.3">
      <c r="A15" s="7" t="s">
        <v>2</v>
      </c>
      <c r="B15" s="29">
        <f t="shared" si="1"/>
        <v>13429064.800000004</v>
      </c>
      <c r="C15" s="30">
        <f t="shared" ref="C15:S15" si="4">SUM(C8:C14)</f>
        <v>0</v>
      </c>
      <c r="D15" s="30">
        <f t="shared" si="4"/>
        <v>74943.89999999998</v>
      </c>
      <c r="E15" s="30">
        <f t="shared" si="4"/>
        <v>330621.20000000007</v>
      </c>
      <c r="F15" s="30">
        <f t="shared" si="4"/>
        <v>1277991.2</v>
      </c>
      <c r="G15" s="31">
        <f t="shared" si="4"/>
        <v>1683556.3</v>
      </c>
      <c r="H15" s="32">
        <f t="shared" si="4"/>
        <v>620070.70000000007</v>
      </c>
      <c r="I15" s="30">
        <f t="shared" si="4"/>
        <v>1947057.5000000002</v>
      </c>
      <c r="J15" s="30">
        <f t="shared" si="4"/>
        <v>1831340.0999999999</v>
      </c>
      <c r="K15" s="30">
        <f t="shared" si="4"/>
        <v>31693.699999999953</v>
      </c>
      <c r="L15" s="33">
        <f t="shared" si="4"/>
        <v>4430162</v>
      </c>
      <c r="M15" s="34">
        <f>SUM(M8:M14)</f>
        <v>368317.3</v>
      </c>
      <c r="N15" s="35">
        <f>SUM(N8:N14)</f>
        <v>2583376.1000000006</v>
      </c>
      <c r="O15" s="32">
        <f t="shared" si="4"/>
        <v>931770.10000000009</v>
      </c>
      <c r="P15" s="30">
        <f t="shared" si="4"/>
        <v>1674664.9000000004</v>
      </c>
      <c r="Q15" s="30">
        <f t="shared" si="4"/>
        <v>761015.00000000012</v>
      </c>
      <c r="R15" s="30">
        <f t="shared" si="4"/>
        <v>996203.09999999986</v>
      </c>
      <c r="S15" s="36">
        <f t="shared" si="4"/>
        <v>4363653.1000000006</v>
      </c>
    </row>
    <row r="16" spans="1:19" s="6" customFormat="1" ht="11.4" x14ac:dyDescent="0.2">
      <c r="A16" s="8"/>
      <c r="B16" s="8"/>
      <c r="C16" s="37"/>
      <c r="D16" s="3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s="6" customFormat="1" ht="12.6" thickBot="1" x14ac:dyDescent="0.3">
      <c r="A17" s="8"/>
      <c r="B17" s="7" t="s">
        <v>23</v>
      </c>
      <c r="C17" s="38"/>
      <c r="D17" s="38"/>
      <c r="E17" s="8">
        <v>2000</v>
      </c>
      <c r="F17" s="8"/>
      <c r="G17" s="8"/>
      <c r="H17" s="8"/>
      <c r="I17" s="8">
        <v>2001</v>
      </c>
      <c r="J17" s="8"/>
      <c r="K17" s="8"/>
      <c r="L17" s="8"/>
      <c r="M17" s="8">
        <v>2002</v>
      </c>
      <c r="N17" s="8">
        <v>2003</v>
      </c>
      <c r="O17" s="8"/>
      <c r="P17" s="8"/>
      <c r="Q17" s="8" t="s">
        <v>61</v>
      </c>
      <c r="R17" s="8"/>
      <c r="S17" s="8"/>
    </row>
    <row r="18" spans="1:19" s="6" customFormat="1" ht="12.6" thickBot="1" x14ac:dyDescent="0.3">
      <c r="A18" s="8"/>
      <c r="B18" s="39" t="s">
        <v>27</v>
      </c>
      <c r="C18" s="11">
        <v>36708</v>
      </c>
      <c r="D18" s="11">
        <v>36739</v>
      </c>
      <c r="E18" s="11">
        <v>36770</v>
      </c>
      <c r="F18" s="40" t="s">
        <v>11</v>
      </c>
      <c r="G18" s="41" t="s">
        <v>12</v>
      </c>
      <c r="H18" s="42" t="s">
        <v>13</v>
      </c>
      <c r="I18" s="43" t="s">
        <v>15</v>
      </c>
      <c r="J18" s="43" t="s">
        <v>14</v>
      </c>
      <c r="K18" s="43" t="s">
        <v>16</v>
      </c>
      <c r="L18" s="44" t="s">
        <v>17</v>
      </c>
      <c r="M18" s="17" t="s">
        <v>59</v>
      </c>
      <c r="N18" s="45" t="s">
        <v>60</v>
      </c>
      <c r="O18" s="42" t="s">
        <v>19</v>
      </c>
      <c r="P18" s="43" t="s">
        <v>20</v>
      </c>
      <c r="Q18" s="43" t="s">
        <v>21</v>
      </c>
      <c r="R18" s="43" t="s">
        <v>22</v>
      </c>
      <c r="S18" s="44" t="s">
        <v>2</v>
      </c>
    </row>
    <row r="19" spans="1:19" s="6" customFormat="1" ht="12" x14ac:dyDescent="0.25">
      <c r="A19" s="7" t="s">
        <v>25</v>
      </c>
      <c r="B19" s="18"/>
      <c r="C19" s="19"/>
      <c r="D19" s="19"/>
      <c r="E19" s="19"/>
      <c r="F19" s="19"/>
      <c r="G19" s="46"/>
      <c r="H19" s="21"/>
      <c r="I19" s="19"/>
      <c r="J19" s="19"/>
      <c r="K19" s="19"/>
      <c r="L19" s="22"/>
      <c r="M19" s="23"/>
      <c r="N19" s="24"/>
      <c r="O19" s="21"/>
      <c r="P19" s="19"/>
      <c r="Q19" s="19"/>
      <c r="R19" s="19"/>
      <c r="S19" s="22"/>
    </row>
    <row r="20" spans="1:19" s="6" customFormat="1" ht="12" x14ac:dyDescent="0.25">
      <c r="A20" s="7" t="s">
        <v>3</v>
      </c>
      <c r="B20" s="25">
        <f>SUM(S20,L20,G20,M20,N20)</f>
        <v>3514921.2</v>
      </c>
      <c r="C20" s="19">
        <f>'West position'!E15</f>
        <v>0</v>
      </c>
      <c r="D20" s="19">
        <f>'West position'!F15</f>
        <v>41527.5</v>
      </c>
      <c r="E20" s="19">
        <f>'West position'!G15</f>
        <v>22483.200000000001</v>
      </c>
      <c r="F20" s="19">
        <f>SUM('West position'!H15:J15)</f>
        <v>254359.80000000002</v>
      </c>
      <c r="G20" s="47">
        <f t="shared" ref="G20:G26" si="5">SUM(C20:F20)</f>
        <v>318370.5</v>
      </c>
      <c r="H20" s="21">
        <f>SUM('West position'!K15:M15)</f>
        <v>-133763.5</v>
      </c>
      <c r="I20" s="19">
        <f>SUM('West position'!N15:P15)</f>
        <v>-345810.1</v>
      </c>
      <c r="J20" s="19">
        <f>SUM('West position'!Q15:S15)</f>
        <v>36130.9</v>
      </c>
      <c r="K20" s="19">
        <f>SUM('West position'!T15:V15)</f>
        <v>-166964.4</v>
      </c>
      <c r="L20" s="27">
        <f>SUM(H20:K20)</f>
        <v>-610407.1</v>
      </c>
      <c r="M20" s="28">
        <f>SUM('West position'!W15:AH15)</f>
        <v>285941.09999999998</v>
      </c>
      <c r="N20" s="25">
        <f>SUM('West position'!AI15:AT15)</f>
        <v>725711.59999999986</v>
      </c>
      <c r="O20" s="21">
        <f>SUM('West position'!AU15:AW15,'West position'!BG15:BI15,'West position'!BS15:BU15,'West position'!CE15:CG15,'West position'!CQ15:CS15,'West position'!DC15:DE15,'West position'!DO15:DQ15,'West position'!EA15:EC15,'West position'!EM15:EO15,'West position'!EY15:FA15,'West position'!FK15:FM15)</f>
        <v>546601.29999999993</v>
      </c>
      <c r="P20" s="19">
        <f>SUM('West position'!AX15:AZ15,'West position'!BJ15:BL15,'West position'!BV15:BX15,'West position'!CH15:CJ15,'West position'!CT15:CV15,'West position'!DF15:DH15,'West position'!DR15:DT15,'West position'!ED15:EF15,'West position'!EP15:ER15,'West position'!FB15:FD15,'West position'!FN15:FP15)</f>
        <v>1074572.3999999999</v>
      </c>
      <c r="Q20" s="19">
        <f>SUM('West position'!BA15:BC15,'West position'!BM15:BO15,'West position'!BY15:CA15,'West position'!CK15:CM15,'West position'!CW15:CY15,'West position'!DI15:DK15,'West position'!DU15:DW15,'West position'!EG15:EI15,'West position'!ES15:EU15,'West position'!FE15:FG15,'West position'!FQ15:FS15)</f>
        <v>495217.7</v>
      </c>
      <c r="R20" s="19">
        <f>SUM('West position'!BD15:BF15,'West position'!BP15:BR15,'West position'!CB15:CC15,'West position'!CD15,'West position'!CN15:CP15,'West position'!CZ15:DB15,'West position'!DL15,'West position'!DM15,'West position'!DN15,'West position'!DX15:DZ15,'West position'!EJ15:EL15,'West position'!EV15:EX15,'West position'!FH15:FJ15,'West position'!FT15:FV15)</f>
        <v>678913.70000000007</v>
      </c>
      <c r="S20" s="22">
        <f>SUM(O20:R20)</f>
        <v>2795305.1</v>
      </c>
    </row>
    <row r="21" spans="1:19" s="6" customFormat="1" ht="12" x14ac:dyDescent="0.25">
      <c r="A21" s="7" t="s">
        <v>31</v>
      </c>
      <c r="B21" s="25">
        <f t="shared" ref="B21:B27" si="6">SUM(S21,L21,G21,M21,N21)</f>
        <v>273233.8000000001</v>
      </c>
      <c r="C21" s="19">
        <f>'West position'!E16</f>
        <v>0</v>
      </c>
      <c r="D21" s="19">
        <f>'West position'!F16</f>
        <v>6931.9</v>
      </c>
      <c r="E21" s="19">
        <f>'West position'!G16</f>
        <v>-1782.1</v>
      </c>
      <c r="F21" s="19">
        <f>SUM('West position'!H16:J16)</f>
        <v>-51752.7</v>
      </c>
      <c r="G21" s="47">
        <f t="shared" si="5"/>
        <v>-46602.899999999994</v>
      </c>
      <c r="H21" s="21">
        <f>SUM('West position'!K16:M16)</f>
        <v>78590</v>
      </c>
      <c r="I21" s="19">
        <f>SUM('West position'!N16:P16)</f>
        <v>57934.8</v>
      </c>
      <c r="J21" s="19">
        <f>SUM('West position'!Q16:S16)</f>
        <v>57234.5</v>
      </c>
      <c r="K21" s="19">
        <f>SUM('West position'!T16:V16)</f>
        <v>56383.7</v>
      </c>
      <c r="L21" s="27">
        <f t="shared" ref="L21:L26" si="7">SUM(H21:K21)</f>
        <v>250143</v>
      </c>
      <c r="M21" s="28">
        <f>SUM('West position'!W16:AH16)</f>
        <v>648493.60000000009</v>
      </c>
      <c r="N21" s="25">
        <f>SUM('West position'!AI16:AT16)</f>
        <v>507136.10000000003</v>
      </c>
      <c r="O21" s="21">
        <f>SUM('West position'!AU16:AW16,'West position'!BG16:BI16,'West position'!BS16:BU16,'West position'!CE16:CG16,'West position'!CQ16:CS16,'West position'!DC16:DE16,'West position'!DO16:DQ16,'West position'!EA16:EC16,'West position'!EM16:EO16,'West position'!EY16:FA16,'West position'!FK16:FM16)</f>
        <v>-277276</v>
      </c>
      <c r="P21" s="19">
        <f>SUM('West position'!AX16:AZ16,'West position'!BJ16:BL16,'West position'!BV16:BX16,'West position'!CH16:CJ16,'West position'!CT16:CV16,'West position'!DF16:DH16,'West position'!DR16:DT16,'West position'!ED16:EF16,'West position'!EP16:ER16,'West position'!FB16:FD16,'West position'!FN16:FP16)</f>
        <v>-256006.59999999998</v>
      </c>
      <c r="Q21" s="19">
        <f>SUM('West position'!BA16:BC16,'West position'!BM16:BO16,'West position'!BY16:CA16,'West position'!CK16:CM16,'West position'!CW16:CY16,'West position'!DI16:DK16,'West position'!DU16:DW16,'West position'!EG16:EI16,'West position'!ES16:EU16,'West position'!FE16:FG16,'West position'!FQ16:FS16)</f>
        <v>-267060.10000000003</v>
      </c>
      <c r="R21" s="19">
        <f>SUM('West position'!BD16:BF16,'West position'!BP16:BR16,'West position'!CB16:CC16,'West position'!CD16,'West position'!CN16:CP16,'West position'!CZ16:DB16,'West position'!DL16,'West position'!DM16,'West position'!DN16,'West position'!DX16:DZ16,'West position'!EJ16:EL16,'West position'!EV16:EX16,'West position'!FH16:FJ16,'West position'!FT16:FV16)</f>
        <v>-285593.3</v>
      </c>
      <c r="S21" s="22">
        <f t="shared" ref="S21:S26" si="8">SUM(O21:R21)</f>
        <v>-1085936</v>
      </c>
    </row>
    <row r="22" spans="1:19" s="6" customFormat="1" ht="12" x14ac:dyDescent="0.25">
      <c r="A22" s="7" t="s">
        <v>4</v>
      </c>
      <c r="B22" s="25">
        <f t="shared" si="6"/>
        <v>-1953890.7</v>
      </c>
      <c r="C22" s="19">
        <f>'West position'!E17</f>
        <v>0</v>
      </c>
      <c r="D22" s="19">
        <f>'West position'!F17</f>
        <v>57735.9</v>
      </c>
      <c r="E22" s="19">
        <f>'West position'!G17</f>
        <v>139079.20000000001</v>
      </c>
      <c r="F22" s="19">
        <f>SUM('West position'!H17:J17)</f>
        <v>124824</v>
      </c>
      <c r="G22" s="47">
        <f t="shared" si="5"/>
        <v>321639.09999999998</v>
      </c>
      <c r="H22" s="21">
        <f>SUM('West position'!K17:M17)</f>
        <v>-34674.399999999994</v>
      </c>
      <c r="I22" s="19">
        <f>SUM('West position'!N17:P17)</f>
        <v>-94459.3</v>
      </c>
      <c r="J22" s="19">
        <f>SUM('West position'!Q17:S17)</f>
        <v>-201721.19999999998</v>
      </c>
      <c r="K22" s="19">
        <f>SUM('West position'!T17:V17)</f>
        <v>-121582.8</v>
      </c>
      <c r="L22" s="27">
        <f t="shared" si="7"/>
        <v>-452437.69999999995</v>
      </c>
      <c r="M22" s="28">
        <f>SUM('West position'!W17:AH17)</f>
        <v>-782489.79999999993</v>
      </c>
      <c r="N22" s="25">
        <f>SUM('West position'!AI17:AT17)</f>
        <v>-501546.10000000009</v>
      </c>
      <c r="O22" s="21">
        <f>SUM('West position'!AU17:AW17,'West position'!BG17:BI17,'West position'!BS17:BU17,'West position'!CE17:CG17,'West position'!CQ17:CS17,'West position'!DC17:DE17,'West position'!DO17:DQ17,'West position'!EA17:EC17,'West position'!EM17:EO17,'West position'!EY17:FA17,'West position'!FK17:FM17)</f>
        <v>-153018.6</v>
      </c>
      <c r="P22" s="19">
        <f>SUM('West position'!AX17:AZ17,'West position'!BJ17:BL17,'West position'!BV17:BX17,'West position'!CH17:CJ17,'West position'!CT17:CV17,'West position'!DF17:DH17,'West position'!DR17:DT17,'West position'!ED17:EF17,'West position'!EP17:ER17,'West position'!FB17:FD17,'West position'!FN17:FP17)</f>
        <v>-133354.70000000001</v>
      </c>
      <c r="Q22" s="19">
        <f>SUM('West position'!BA17:BC17,'West position'!BM17:BO17,'West position'!BY17:CA17,'West position'!CK17:CM17,'West position'!CW17:CY17,'West position'!DI17:DK17,'West position'!DU17:DW17,'West position'!EG17:EI17,'West position'!ES17:EU17,'West position'!FE17:FG17,'West position'!FQ17:FS17)</f>
        <v>-127750.19999999997</v>
      </c>
      <c r="R22" s="19">
        <f>SUM('West position'!BD17:BF17,'West position'!BP17:BR17,'West position'!CB17:CC17,'West position'!CD17,'West position'!CN17:CP17,'West position'!CZ17:DB17,'West position'!DL17,'West position'!DM17,'West position'!DN17,'West position'!DX17:DZ17,'West position'!EJ17:EL17,'West position'!EV17:EX17,'West position'!FH17:FJ17,'West position'!FT17:FV17)</f>
        <v>-124932.7</v>
      </c>
      <c r="S22" s="22">
        <f t="shared" si="8"/>
        <v>-539056.19999999995</v>
      </c>
    </row>
    <row r="23" spans="1:19" s="6" customFormat="1" ht="12" x14ac:dyDescent="0.25">
      <c r="A23" s="7" t="s">
        <v>7</v>
      </c>
      <c r="B23" s="25">
        <f t="shared" si="6"/>
        <v>0</v>
      </c>
      <c r="C23" s="19">
        <f>'West position'!E18</f>
        <v>0</v>
      </c>
      <c r="D23" s="19">
        <f>'West position'!F18</f>
        <v>0</v>
      </c>
      <c r="E23" s="19">
        <f>'West position'!G18</f>
        <v>0</v>
      </c>
      <c r="F23" s="19">
        <f>SUM('West position'!H18:J18)</f>
        <v>0</v>
      </c>
      <c r="G23" s="47">
        <f t="shared" si="5"/>
        <v>0</v>
      </c>
      <c r="H23" s="21">
        <f>SUM('West position'!K18:M18)</f>
        <v>0</v>
      </c>
      <c r="I23" s="19">
        <f>SUM('West position'!N18:P18)</f>
        <v>0</v>
      </c>
      <c r="J23" s="19">
        <f>SUM('West position'!Q18:S18)</f>
        <v>0</v>
      </c>
      <c r="K23" s="19">
        <f>SUM('West position'!T18:V18)</f>
        <v>0</v>
      </c>
      <c r="L23" s="27">
        <f t="shared" si="7"/>
        <v>0</v>
      </c>
      <c r="M23" s="28">
        <f>SUM('West position'!W18:AH18)</f>
        <v>0</v>
      </c>
      <c r="N23" s="25">
        <f>SUM('West position'!AI18:AT18)</f>
        <v>0</v>
      </c>
      <c r="O23" s="21">
        <f>SUM('West position'!AU18:AW18,'West position'!BG18:BI18,'West position'!BS18:BU18,'West position'!CE18:CG18,'West position'!CQ18:CS18,'West position'!DC18:DE18,'West position'!DO18:DQ18,'West position'!EA18:EC18,'West position'!EM18:EO18,'West position'!EY18:FA18,'West position'!FK18:FM18)</f>
        <v>0</v>
      </c>
      <c r="P23" s="19">
        <f>SUM('West position'!AX18:AZ18,'West position'!BJ18:BL18,'West position'!BV18:BX18,'West position'!CH18:CJ18,'West position'!CT18:CV18,'West position'!DF18:DH18,'West position'!DR18:DT18,'West position'!ED18:EF18,'West position'!EP18:ER18,'West position'!FB18:FD18,'West position'!FN18:FP18)</f>
        <v>0</v>
      </c>
      <c r="Q23" s="19">
        <f>SUM('West position'!BA18:BC18,'West position'!BM18:BO18,'West position'!BY18:CA18,'West position'!CK18:CM18,'West position'!CW18:CY18,'West position'!DI18:DK18,'West position'!DU18:DW18,'West position'!EG18:EI18,'West position'!ES18:EU18,'West position'!FE18:FG18,'West position'!FQ18:FS18)</f>
        <v>0</v>
      </c>
      <c r="R23" s="19">
        <f>SUM('West position'!BD18:BF18,'West position'!BP18:BR18,'West position'!CB18:CC18,'West position'!CD18,'West position'!CN18:CP18,'West position'!CZ18:DB18,'West position'!DL18,'West position'!DM18,'West position'!DN18,'West position'!DX18:DZ18,'West position'!EJ18:EL18,'West position'!EV18:EX18,'West position'!FH18:FJ18,'West position'!FT18:FV18)</f>
        <v>0</v>
      </c>
      <c r="S23" s="22">
        <f t="shared" si="8"/>
        <v>0</v>
      </c>
    </row>
    <row r="24" spans="1:19" s="6" customFormat="1" ht="12" x14ac:dyDescent="0.25">
      <c r="A24" s="7" t="s">
        <v>6</v>
      </c>
      <c r="B24" s="25">
        <f t="shared" si="6"/>
        <v>-183645.7</v>
      </c>
      <c r="C24" s="19">
        <f>'West position'!E19</f>
        <v>0</v>
      </c>
      <c r="D24" s="19">
        <f>'West position'!F19</f>
        <v>11759.8</v>
      </c>
      <c r="E24" s="19">
        <f>'West position'!G19</f>
        <v>48709</v>
      </c>
      <c r="F24" s="19">
        <f>SUM('West position'!H19:J19)</f>
        <v>84925.7</v>
      </c>
      <c r="G24" s="47">
        <f t="shared" si="5"/>
        <v>145394.5</v>
      </c>
      <c r="H24" s="21">
        <f>SUM('West position'!K19:M19)</f>
        <v>33494</v>
      </c>
      <c r="I24" s="19">
        <f>SUM('West position'!N19:P19)</f>
        <v>25719.600000000002</v>
      </c>
      <c r="J24" s="19">
        <f>SUM('West position'!Q19:S19)</f>
        <v>45006.2</v>
      </c>
      <c r="K24" s="19">
        <f>SUM('West position'!T19:V19)</f>
        <v>54339.100000000006</v>
      </c>
      <c r="L24" s="27">
        <f t="shared" si="7"/>
        <v>158558.90000000002</v>
      </c>
      <c r="M24" s="28">
        <f>SUM('West position'!W19:AH19)</f>
        <v>-133850.9</v>
      </c>
      <c r="N24" s="25">
        <f>SUM('West position'!AI19:AT19)</f>
        <v>-146192.19999999998</v>
      </c>
      <c r="O24" s="21">
        <f>SUM('West position'!AU19:AW19,'West position'!BG19:BI19,'West position'!BS19:BU19,'West position'!CE19:CG19,'West position'!CQ19:CS19,'West position'!DC19:DE19,'West position'!DO19:DQ19,'West position'!EA19:EC19,'West position'!EM19:EO19,'West position'!EY19:FA19,'West position'!FK19:FM19)</f>
        <v>-69048.900000000009</v>
      </c>
      <c r="P24" s="19">
        <f>SUM('West position'!AX19:AZ19,'West position'!BJ19:BL19,'West position'!BV19:BX19,'West position'!CH19:CJ19,'West position'!CT19:CV19,'West position'!DF19:DH19,'West position'!DR19:DT19,'West position'!ED19:EF19,'West position'!EP19:ER19,'West position'!FB19:FD19,'West position'!FN19:FP19)</f>
        <v>-50193.4</v>
      </c>
      <c r="Q24" s="19">
        <f>SUM('West position'!BA19:BC19,'West position'!BM19:BO19,'West position'!BY19:CA19,'West position'!CK19:CM19,'West position'!CW19:CY19,'West position'!DI19:DK19,'West position'!DU19:DW19,'West position'!EG19:EI19,'West position'!ES19:EU19,'West position'!FE19:FG19,'West position'!FQ19:FS19)</f>
        <v>-44986.3</v>
      </c>
      <c r="R24" s="19">
        <f>SUM('West position'!BD19:BF19,'West position'!BP19:BR19,'West position'!CB19:CC19,'West position'!CD19,'West position'!CN19:CP19,'West position'!CZ19:DB19,'West position'!DL19,'West position'!DM19,'West position'!DN19,'West position'!DX19:DZ19,'West position'!EJ19:EL19,'West position'!EV19:EX19,'West position'!FH19:FJ19,'West position'!FT19:FV19)</f>
        <v>-43327.400000000009</v>
      </c>
      <c r="S24" s="22">
        <f t="shared" si="8"/>
        <v>-207556.00000000006</v>
      </c>
    </row>
    <row r="25" spans="1:19" s="6" customFormat="1" ht="12" x14ac:dyDescent="0.25">
      <c r="A25" s="7" t="s">
        <v>32</v>
      </c>
      <c r="B25" s="25">
        <f t="shared" si="6"/>
        <v>445127.6</v>
      </c>
      <c r="C25" s="19">
        <f>'West position'!E20</f>
        <v>0</v>
      </c>
      <c r="D25" s="19">
        <f>'West position'!F20</f>
        <v>1689.8</v>
      </c>
      <c r="E25" s="19">
        <f>'West position'!G20</f>
        <v>-25654.6</v>
      </c>
      <c r="F25" s="19">
        <f>SUM('West position'!H20:J20)</f>
        <v>28150.700000000004</v>
      </c>
      <c r="G25" s="47">
        <f t="shared" si="5"/>
        <v>4185.9000000000051</v>
      </c>
      <c r="H25" s="21">
        <f>SUM('West position'!K20:M20)</f>
        <v>74731.399999999994</v>
      </c>
      <c r="I25" s="19">
        <f>SUM('West position'!N20:P20)</f>
        <v>122916.5</v>
      </c>
      <c r="J25" s="19">
        <f>SUM('West position'!Q20:S20)</f>
        <v>94056.6</v>
      </c>
      <c r="K25" s="19">
        <f>SUM('West position'!T20:V20)</f>
        <v>100555.29999999999</v>
      </c>
      <c r="L25" s="27">
        <f t="shared" si="7"/>
        <v>392259.8</v>
      </c>
      <c r="M25" s="28">
        <f>SUM('West position'!W20:AH20)</f>
        <v>-64342.400000000001</v>
      </c>
      <c r="N25" s="25">
        <f>SUM('West position'!AI20:AT20)</f>
        <v>70900.2</v>
      </c>
      <c r="O25" s="21">
        <f>SUM('West position'!AU20:AW20,'West position'!BG20:BI20,'West position'!BS20:BU20,'West position'!CE20:CG20,'West position'!CQ20:CS20,'West position'!DC20:DE20,'West position'!DO20:DQ20,'West position'!EA20:EC20,'West position'!EM20:EO20,'West position'!EY20:FA20,'West position'!FK20:FM20)</f>
        <v>10967.999999999995</v>
      </c>
      <c r="P25" s="19">
        <f>SUM('West position'!AX20:AZ20,'West position'!BJ20:BL20,'West position'!BV20:BX20,'West position'!CH20:CJ20,'West position'!CT20:CV20,'West position'!DF20:DH20,'West position'!DR20:DT20,'West position'!ED20:EF20,'West position'!EP20:ER20,'West position'!FB20:FD20,'West position'!FN20:FP20)</f>
        <v>10474.900000000001</v>
      </c>
      <c r="Q25" s="19">
        <f>SUM('West position'!BA20:BC20,'West position'!BM20:BO20,'West position'!BY20:CA20,'West position'!CK20:CM20,'West position'!CW20:CY20,'West position'!DI20:DK20,'West position'!DU20:DW20,'West position'!EG20:EI20,'West position'!ES20:EU20,'West position'!FE20:FG20,'West position'!FQ20:FS20)</f>
        <v>10336.000000000004</v>
      </c>
      <c r="R25" s="19">
        <f>SUM('West position'!BD20:BF20,'West position'!BP20:BR20,'West position'!CB20:CC20,'West position'!CD20,'West position'!CN20:CP20,'West position'!CZ20:DB20,'West position'!DL20,'West position'!DM20,'West position'!DN20,'West position'!DX20:DZ20,'West position'!EJ20:EL20,'West position'!EV20:EX20,'West position'!FH20:FJ20,'West position'!FT20:FV20)</f>
        <v>10345.199999999999</v>
      </c>
      <c r="S25" s="22">
        <f t="shared" si="8"/>
        <v>42124.1</v>
      </c>
    </row>
    <row r="26" spans="1:19" s="6" customFormat="1" ht="12" x14ac:dyDescent="0.25">
      <c r="A26" s="7" t="s">
        <v>5</v>
      </c>
      <c r="B26" s="25">
        <f t="shared" si="6"/>
        <v>0</v>
      </c>
      <c r="C26" s="19">
        <f>'West position'!E21</f>
        <v>0</v>
      </c>
      <c r="D26" s="19">
        <f>'West position'!F21</f>
        <v>0</v>
      </c>
      <c r="E26" s="19">
        <f>'West position'!G21</f>
        <v>0</v>
      </c>
      <c r="F26" s="19">
        <f>SUM('West position'!H21:J21)</f>
        <v>0</v>
      </c>
      <c r="G26" s="47">
        <f t="shared" si="5"/>
        <v>0</v>
      </c>
      <c r="H26" s="21">
        <f>SUM('West position'!K21:M21)</f>
        <v>0</v>
      </c>
      <c r="I26" s="19">
        <f>SUM('West position'!N21:P21)</f>
        <v>0</v>
      </c>
      <c r="J26" s="19">
        <f>SUM('West position'!Q21:S21)</f>
        <v>0</v>
      </c>
      <c r="K26" s="19">
        <f>SUM('West position'!T21:V21)</f>
        <v>0</v>
      </c>
      <c r="L26" s="27">
        <f t="shared" si="7"/>
        <v>0</v>
      </c>
      <c r="M26" s="28">
        <f>SUM('West position'!W21:AH21)</f>
        <v>0</v>
      </c>
      <c r="N26" s="25">
        <f>SUM('West position'!AI21:AT21)</f>
        <v>0</v>
      </c>
      <c r="O26" s="21">
        <f>SUM('West position'!AU21:AW21,'West position'!BG21:BI21,'West position'!BS21:BU21,'West position'!CE21:CG21,'West position'!CQ21:CS21,'West position'!DC21:DE21,'West position'!DO21:DQ21,'West position'!EA21:EC21,'West position'!EM21:EO21,'West position'!EY21:FA21,'West position'!FK21:FM21)</f>
        <v>0</v>
      </c>
      <c r="P26" s="19">
        <f>SUM('West position'!AX21:AZ21,'West position'!BJ21:BL21,'West position'!BV21:BX21,'West position'!CH21:CJ21,'West position'!CT21:CV21,'West position'!DF21:DH21,'West position'!DR21:DT21,'West position'!ED21:EF21,'West position'!EP21:ER21,'West position'!FB21:FD21,'West position'!FN21:FP21)</f>
        <v>0</v>
      </c>
      <c r="Q26" s="19">
        <f>SUM('West position'!BA21:BC21,'West position'!BM21:BO21,'West position'!BY21:CA21,'West position'!CK21:CM21,'West position'!CW21:CY21,'West position'!DI21:DK21,'West position'!DU21:DW21,'West position'!EG21:EI21,'West position'!ES21:EU21,'West position'!FE21:FG21,'West position'!FQ21:FS21)</f>
        <v>0</v>
      </c>
      <c r="R26" s="19">
        <f>SUM('West position'!BD21:BF21,'West position'!BP21:BR21,'West position'!CB21:CC21,'West position'!CD21,'West position'!CN21:CP21,'West position'!CZ21:DB21,'West position'!DL21,'West position'!DM21,'West position'!DN21,'West position'!DX21:DZ21,'West position'!EJ21:EL21,'West position'!EV21:EX21,'West position'!FH21:FJ21,'West position'!FT21:FV21)</f>
        <v>0</v>
      </c>
      <c r="S26" s="22">
        <f t="shared" si="8"/>
        <v>0</v>
      </c>
    </row>
    <row r="27" spans="1:19" s="6" customFormat="1" ht="12.6" thickBot="1" x14ac:dyDescent="0.3">
      <c r="A27" s="7" t="s">
        <v>2</v>
      </c>
      <c r="B27" s="29">
        <f t="shared" si="6"/>
        <v>2095746.2</v>
      </c>
      <c r="C27" s="30">
        <f>SUM(C20:C26)</f>
        <v>0</v>
      </c>
      <c r="D27" s="30">
        <f>SUM(D20:D26)</f>
        <v>119644.90000000001</v>
      </c>
      <c r="E27" s="30">
        <f>SUM(E20:E26)</f>
        <v>182834.7</v>
      </c>
      <c r="F27" s="30">
        <f t="shared" ref="F27:L27" si="9">SUM(F20:F26)</f>
        <v>440507.50000000006</v>
      </c>
      <c r="G27" s="48">
        <f t="shared" si="9"/>
        <v>742987.1</v>
      </c>
      <c r="H27" s="32">
        <f t="shared" si="9"/>
        <v>18377.5</v>
      </c>
      <c r="I27" s="30">
        <f t="shared" si="9"/>
        <v>-233698.5</v>
      </c>
      <c r="J27" s="30">
        <f t="shared" si="9"/>
        <v>30707.000000000015</v>
      </c>
      <c r="K27" s="30">
        <f t="shared" si="9"/>
        <v>-77269.100000000006</v>
      </c>
      <c r="L27" s="33">
        <f t="shared" si="9"/>
        <v>-261883.09999999992</v>
      </c>
      <c r="M27" s="34">
        <f t="shared" ref="M27:S27" si="10">SUM(M20:M26)</f>
        <v>-46248.399999999856</v>
      </c>
      <c r="N27" s="35">
        <f t="shared" si="10"/>
        <v>656009.59999999986</v>
      </c>
      <c r="O27" s="32">
        <f t="shared" si="10"/>
        <v>58225.799999999908</v>
      </c>
      <c r="P27" s="30">
        <f t="shared" si="10"/>
        <v>645492.59999999986</v>
      </c>
      <c r="Q27" s="30">
        <f t="shared" si="10"/>
        <v>65757.100000000006</v>
      </c>
      <c r="R27" s="30">
        <f t="shared" si="10"/>
        <v>235405.50000000006</v>
      </c>
      <c r="S27" s="36">
        <f t="shared" si="10"/>
        <v>1004881.0000000001</v>
      </c>
    </row>
    <row r="28" spans="1:19" s="6" customFormat="1" ht="12.6" thickBot="1" x14ac:dyDescent="0.3">
      <c r="A28" s="8"/>
      <c r="B28" s="7" t="s">
        <v>23</v>
      </c>
      <c r="C28" s="38"/>
      <c r="D28" s="38"/>
      <c r="E28" s="8">
        <v>2000</v>
      </c>
      <c r="F28" s="8"/>
      <c r="G28" s="8"/>
      <c r="H28" s="8"/>
      <c r="I28" s="8">
        <v>2001</v>
      </c>
      <c r="J28" s="8"/>
      <c r="K28" s="8"/>
      <c r="L28" s="8"/>
      <c r="M28" s="8">
        <v>2002</v>
      </c>
      <c r="N28" s="8">
        <v>2003</v>
      </c>
      <c r="O28" s="8"/>
      <c r="P28" s="8"/>
      <c r="Q28" s="8" t="s">
        <v>61</v>
      </c>
      <c r="R28" s="8"/>
      <c r="S28" s="8"/>
    </row>
    <row r="29" spans="1:19" s="6" customFormat="1" ht="12.6" thickBot="1" x14ac:dyDescent="0.3">
      <c r="A29" s="7" t="s">
        <v>26</v>
      </c>
      <c r="B29" s="10" t="s">
        <v>27</v>
      </c>
      <c r="C29" s="11">
        <v>36708</v>
      </c>
      <c r="D29" s="11">
        <v>36739</v>
      </c>
      <c r="E29" s="11">
        <v>36770</v>
      </c>
      <c r="F29" s="49" t="s">
        <v>11</v>
      </c>
      <c r="G29" s="50" t="s">
        <v>12</v>
      </c>
      <c r="H29" s="14" t="s">
        <v>13</v>
      </c>
      <c r="I29" s="15" t="s">
        <v>15</v>
      </c>
      <c r="J29" s="15" t="s">
        <v>14</v>
      </c>
      <c r="K29" s="15" t="s">
        <v>16</v>
      </c>
      <c r="L29" s="16" t="s">
        <v>17</v>
      </c>
      <c r="M29" s="17" t="s">
        <v>59</v>
      </c>
      <c r="N29" s="10" t="s">
        <v>60</v>
      </c>
      <c r="O29" s="15" t="s">
        <v>19</v>
      </c>
      <c r="P29" s="15" t="s">
        <v>20</v>
      </c>
      <c r="Q29" s="15" t="s">
        <v>21</v>
      </c>
      <c r="R29" s="15" t="s">
        <v>22</v>
      </c>
      <c r="S29" s="16" t="s">
        <v>2</v>
      </c>
    </row>
    <row r="30" spans="1:19" s="6" customFormat="1" ht="12" x14ac:dyDescent="0.25">
      <c r="A30" s="7" t="s">
        <v>3</v>
      </c>
      <c r="B30" s="25">
        <f t="shared" ref="B30:B36" si="11">B20+B8</f>
        <v>7216516.8000000007</v>
      </c>
      <c r="C30" s="19">
        <f t="shared" ref="C30:D36" si="12">C20+C8</f>
        <v>0</v>
      </c>
      <c r="D30" s="19">
        <f t="shared" si="12"/>
        <v>100385.2</v>
      </c>
      <c r="E30" s="19">
        <f t="shared" ref="E30:S30" si="13">E20+E8</f>
        <v>117503.5</v>
      </c>
      <c r="F30" s="19">
        <f t="shared" si="13"/>
        <v>386669.6</v>
      </c>
      <c r="G30" s="47">
        <f t="shared" si="13"/>
        <v>604558.30000000005</v>
      </c>
      <c r="H30" s="21">
        <f t="shared" si="13"/>
        <v>-931526.9</v>
      </c>
      <c r="I30" s="19">
        <f t="shared" si="13"/>
        <v>-661007.1</v>
      </c>
      <c r="J30" s="19">
        <f t="shared" si="13"/>
        <v>-19242.099999999999</v>
      </c>
      <c r="K30" s="19">
        <f t="shared" si="13"/>
        <v>-419758.7</v>
      </c>
      <c r="L30" s="27">
        <f t="shared" si="13"/>
        <v>-2031534.7999999998</v>
      </c>
      <c r="M30" s="51">
        <f t="shared" ref="M30:N36" si="14">M20+M8</f>
        <v>680232.2</v>
      </c>
      <c r="N30" s="52">
        <f t="shared" si="14"/>
        <v>1668974.7999999998</v>
      </c>
      <c r="O30" s="19">
        <f t="shared" si="13"/>
        <v>1259043.6000000001</v>
      </c>
      <c r="P30" s="19">
        <f t="shared" si="13"/>
        <v>2486115.7000000002</v>
      </c>
      <c r="Q30" s="19">
        <f t="shared" si="13"/>
        <v>1036116.3999999999</v>
      </c>
      <c r="R30" s="19">
        <f t="shared" si="13"/>
        <v>1513010.6</v>
      </c>
      <c r="S30" s="22">
        <f t="shared" si="13"/>
        <v>6294286.3000000007</v>
      </c>
    </row>
    <row r="31" spans="1:19" s="6" customFormat="1" ht="12" x14ac:dyDescent="0.25">
      <c r="A31" s="7" t="s">
        <v>31</v>
      </c>
      <c r="B31" s="25">
        <f t="shared" si="11"/>
        <v>-129472.80000000022</v>
      </c>
      <c r="C31" s="19">
        <f t="shared" si="12"/>
        <v>0</v>
      </c>
      <c r="D31" s="19">
        <f t="shared" si="12"/>
        <v>-86788.700000000012</v>
      </c>
      <c r="E31" s="19">
        <f t="shared" ref="E31:S31" si="15">E21+E9</f>
        <v>-18474.099999999999</v>
      </c>
      <c r="F31" s="19">
        <f t="shared" si="15"/>
        <v>-1931.1000000000058</v>
      </c>
      <c r="G31" s="47">
        <f t="shared" si="15"/>
        <v>-107193.90000000001</v>
      </c>
      <c r="H31" s="21">
        <f t="shared" si="15"/>
        <v>179394.9</v>
      </c>
      <c r="I31" s="19">
        <f t="shared" si="15"/>
        <v>208.59999999999854</v>
      </c>
      <c r="J31" s="19">
        <f t="shared" si="15"/>
        <v>166776.59999999998</v>
      </c>
      <c r="K31" s="19">
        <f t="shared" si="15"/>
        <v>99348.9</v>
      </c>
      <c r="L31" s="27">
        <f t="shared" si="15"/>
        <v>445729</v>
      </c>
      <c r="M31" s="51">
        <f t="shared" si="14"/>
        <v>1138133.7000000002</v>
      </c>
      <c r="N31" s="52">
        <f t="shared" si="14"/>
        <v>1027715.7</v>
      </c>
      <c r="O31" s="19">
        <f t="shared" si="15"/>
        <v>-676038.7</v>
      </c>
      <c r="P31" s="19">
        <f t="shared" si="15"/>
        <v>-648707</v>
      </c>
      <c r="Q31" s="19">
        <f t="shared" si="15"/>
        <v>-647795.19999999995</v>
      </c>
      <c r="R31" s="19">
        <f t="shared" si="15"/>
        <v>-661316.39999999991</v>
      </c>
      <c r="S31" s="22">
        <f t="shared" si="15"/>
        <v>-2633857.3000000003</v>
      </c>
    </row>
    <row r="32" spans="1:19" s="6" customFormat="1" ht="12" x14ac:dyDescent="0.25">
      <c r="A32" s="7" t="s">
        <v>4</v>
      </c>
      <c r="B32" s="25">
        <f t="shared" si="11"/>
        <v>496707.40000000014</v>
      </c>
      <c r="C32" s="19">
        <f t="shared" si="12"/>
        <v>0</v>
      </c>
      <c r="D32" s="19">
        <f t="shared" si="12"/>
        <v>223256</v>
      </c>
      <c r="E32" s="19">
        <f t="shared" ref="E32:S32" si="16">E22+E10</f>
        <v>400955.30000000005</v>
      </c>
      <c r="F32" s="19">
        <f t="shared" si="16"/>
        <v>868809.4</v>
      </c>
      <c r="G32" s="47">
        <f t="shared" si="16"/>
        <v>1493020.7000000002</v>
      </c>
      <c r="H32" s="21">
        <f t="shared" si="16"/>
        <v>628776</v>
      </c>
      <c r="I32" s="19">
        <f t="shared" si="16"/>
        <v>432052.3</v>
      </c>
      <c r="J32" s="19">
        <f t="shared" si="16"/>
        <v>-35151.899999999994</v>
      </c>
      <c r="K32" s="19">
        <f t="shared" si="16"/>
        <v>-5032.2000000000116</v>
      </c>
      <c r="L32" s="27">
        <f t="shared" si="16"/>
        <v>1020644.2000000002</v>
      </c>
      <c r="M32" s="51">
        <f t="shared" si="14"/>
        <v>-954029.79999999993</v>
      </c>
      <c r="N32" s="52">
        <f t="shared" si="14"/>
        <v>-641259.20000000007</v>
      </c>
      <c r="O32" s="19">
        <f t="shared" si="16"/>
        <v>-144578.5</v>
      </c>
      <c r="P32" s="19">
        <f t="shared" si="16"/>
        <v>-102450.00000000001</v>
      </c>
      <c r="Q32" s="19">
        <f t="shared" si="16"/>
        <v>-88876.199999999968</v>
      </c>
      <c r="R32" s="19">
        <f t="shared" si="16"/>
        <v>-85763.800000000017</v>
      </c>
      <c r="S32" s="22">
        <f t="shared" si="16"/>
        <v>-421668.5</v>
      </c>
    </row>
    <row r="33" spans="1:19" s="6" customFormat="1" ht="12" x14ac:dyDescent="0.25">
      <c r="A33" s="7" t="s">
        <v>7</v>
      </c>
      <c r="B33" s="25">
        <f t="shared" si="11"/>
        <v>-45470.6</v>
      </c>
      <c r="C33" s="19">
        <f t="shared" si="12"/>
        <v>0</v>
      </c>
      <c r="D33" s="19">
        <f t="shared" si="12"/>
        <v>-5959.5</v>
      </c>
      <c r="E33" s="19">
        <f t="shared" ref="E33:S33" si="17">E23+E11</f>
        <v>-39511.1</v>
      </c>
      <c r="F33" s="19">
        <f t="shared" si="17"/>
        <v>0</v>
      </c>
      <c r="G33" s="47">
        <f t="shared" si="17"/>
        <v>-45470.6</v>
      </c>
      <c r="H33" s="21">
        <f t="shared" si="17"/>
        <v>0</v>
      </c>
      <c r="I33" s="19">
        <f t="shared" si="17"/>
        <v>0</v>
      </c>
      <c r="J33" s="19">
        <f t="shared" si="17"/>
        <v>0</v>
      </c>
      <c r="K33" s="19">
        <f t="shared" si="17"/>
        <v>0</v>
      </c>
      <c r="L33" s="27">
        <f t="shared" si="17"/>
        <v>0</v>
      </c>
      <c r="M33" s="51">
        <f t="shared" si="14"/>
        <v>0</v>
      </c>
      <c r="N33" s="52">
        <f t="shared" si="14"/>
        <v>0</v>
      </c>
      <c r="O33" s="19">
        <f t="shared" si="17"/>
        <v>0</v>
      </c>
      <c r="P33" s="19">
        <f t="shared" si="17"/>
        <v>0</v>
      </c>
      <c r="Q33" s="19">
        <f t="shared" si="17"/>
        <v>0</v>
      </c>
      <c r="R33" s="19">
        <f t="shared" si="17"/>
        <v>0</v>
      </c>
      <c r="S33" s="22">
        <f t="shared" si="17"/>
        <v>0</v>
      </c>
    </row>
    <row r="34" spans="1:19" s="6" customFormat="1" ht="12" x14ac:dyDescent="0.25">
      <c r="A34" s="7" t="s">
        <v>6</v>
      </c>
      <c r="B34" s="25">
        <f t="shared" si="11"/>
        <v>2457907.6999999997</v>
      </c>
      <c r="C34" s="19">
        <f t="shared" si="12"/>
        <v>0</v>
      </c>
      <c r="D34" s="19">
        <f t="shared" si="12"/>
        <v>35686.899999999994</v>
      </c>
      <c r="E34" s="19">
        <f t="shared" ref="E34:S34" si="18">E24+E12</f>
        <v>219684.6</v>
      </c>
      <c r="F34" s="19">
        <f t="shared" si="18"/>
        <v>113381.3</v>
      </c>
      <c r="G34" s="47">
        <f t="shared" si="18"/>
        <v>368752.80000000005</v>
      </c>
      <c r="H34" s="21">
        <f t="shared" si="18"/>
        <v>546195.6</v>
      </c>
      <c r="I34" s="19">
        <f t="shared" si="18"/>
        <v>275759.8</v>
      </c>
      <c r="J34" s="19">
        <f t="shared" si="18"/>
        <v>798569.39999999991</v>
      </c>
      <c r="K34" s="19">
        <f t="shared" si="18"/>
        <v>88316.3</v>
      </c>
      <c r="L34" s="27">
        <f t="shared" si="18"/>
        <v>1708841.1</v>
      </c>
      <c r="M34" s="51">
        <f t="shared" si="14"/>
        <v>-63925.400000000009</v>
      </c>
      <c r="N34" s="52">
        <f t="shared" si="14"/>
        <v>-86409.599999999977</v>
      </c>
      <c r="O34" s="19">
        <f t="shared" si="18"/>
        <v>97091.000000000015</v>
      </c>
      <c r="P34" s="19">
        <f t="shared" si="18"/>
        <v>138142.79999999999</v>
      </c>
      <c r="Q34" s="19">
        <f t="shared" si="18"/>
        <v>148413.10000000003</v>
      </c>
      <c r="R34" s="19">
        <f t="shared" si="18"/>
        <v>147001.89999999997</v>
      </c>
      <c r="S34" s="22">
        <f t="shared" si="18"/>
        <v>530648.80000000005</v>
      </c>
    </row>
    <row r="35" spans="1:19" s="6" customFormat="1" ht="12" x14ac:dyDescent="0.25">
      <c r="A35" s="7" t="s">
        <v>32</v>
      </c>
      <c r="B35" s="25">
        <f t="shared" si="11"/>
        <v>5965916.1999999993</v>
      </c>
      <c r="C35" s="19">
        <f t="shared" si="12"/>
        <v>0</v>
      </c>
      <c r="D35" s="19">
        <f t="shared" si="12"/>
        <v>-66951</v>
      </c>
      <c r="E35" s="19">
        <f t="shared" ref="E35:S35" si="19">E25+E13</f>
        <v>-159248.20000000001</v>
      </c>
      <c r="F35" s="19">
        <f t="shared" si="19"/>
        <v>381452.79999999999</v>
      </c>
      <c r="G35" s="47">
        <f t="shared" si="19"/>
        <v>155253.59999999995</v>
      </c>
      <c r="H35" s="21">
        <f t="shared" si="19"/>
        <v>245339.3</v>
      </c>
      <c r="I35" s="19">
        <f t="shared" si="19"/>
        <v>1698046.1</v>
      </c>
      <c r="J35" s="19">
        <f t="shared" si="19"/>
        <v>984347.6</v>
      </c>
      <c r="K35" s="19">
        <f t="shared" si="19"/>
        <v>226732.79999999999</v>
      </c>
      <c r="L35" s="27">
        <f t="shared" si="19"/>
        <v>3154465.8</v>
      </c>
      <c r="M35" s="51">
        <f t="shared" si="14"/>
        <v>-331479.3</v>
      </c>
      <c r="N35" s="52">
        <f t="shared" si="14"/>
        <v>1388551.3</v>
      </c>
      <c r="O35" s="19">
        <f t="shared" si="19"/>
        <v>454478.5</v>
      </c>
      <c r="P35" s="19">
        <f t="shared" si="19"/>
        <v>447056</v>
      </c>
      <c r="Q35" s="19">
        <f t="shared" si="19"/>
        <v>378914.00000000012</v>
      </c>
      <c r="R35" s="19">
        <f t="shared" si="19"/>
        <v>318676.3</v>
      </c>
      <c r="S35" s="22">
        <f t="shared" si="19"/>
        <v>1599124.8000000003</v>
      </c>
    </row>
    <row r="36" spans="1:19" s="6" customFormat="1" ht="12" x14ac:dyDescent="0.25">
      <c r="A36" s="7" t="s">
        <v>5</v>
      </c>
      <c r="B36" s="25">
        <f t="shared" si="11"/>
        <v>-437293.7</v>
      </c>
      <c r="C36" s="19">
        <f t="shared" si="12"/>
        <v>0</v>
      </c>
      <c r="D36" s="19">
        <f t="shared" si="12"/>
        <v>-5040.1000000000004</v>
      </c>
      <c r="E36" s="19">
        <f t="shared" ref="E36:S36" si="20">E26+E14</f>
        <v>-7454.1</v>
      </c>
      <c r="F36" s="19">
        <f t="shared" si="20"/>
        <v>-29883.300000000003</v>
      </c>
      <c r="G36" s="47">
        <f t="shared" si="20"/>
        <v>-42377.5</v>
      </c>
      <c r="H36" s="21">
        <f t="shared" si="20"/>
        <v>-29730.7</v>
      </c>
      <c r="I36" s="19">
        <f t="shared" si="20"/>
        <v>-31700.699999999997</v>
      </c>
      <c r="J36" s="19">
        <f t="shared" si="20"/>
        <v>-33252.5</v>
      </c>
      <c r="K36" s="19">
        <f t="shared" si="20"/>
        <v>-35182.5</v>
      </c>
      <c r="L36" s="27">
        <f t="shared" si="20"/>
        <v>-129866.4</v>
      </c>
      <c r="M36" s="51">
        <f t="shared" si="14"/>
        <v>-146862.5</v>
      </c>
      <c r="N36" s="52">
        <f t="shared" si="14"/>
        <v>-118187.29999999999</v>
      </c>
      <c r="O36" s="19">
        <f t="shared" si="20"/>
        <v>0</v>
      </c>
      <c r="P36" s="19">
        <f t="shared" si="20"/>
        <v>0</v>
      </c>
      <c r="Q36" s="19">
        <f t="shared" si="20"/>
        <v>0</v>
      </c>
      <c r="R36" s="19">
        <f t="shared" si="20"/>
        <v>0</v>
      </c>
      <c r="S36" s="22">
        <f t="shared" si="20"/>
        <v>0</v>
      </c>
    </row>
    <row r="37" spans="1:19" s="6" customFormat="1" ht="12.6" thickBot="1" x14ac:dyDescent="0.3">
      <c r="A37" s="7" t="s">
        <v>26</v>
      </c>
      <c r="B37" s="29">
        <f t="shared" ref="B37:S37" si="21">SUM(B30:B36)</f>
        <v>15524811.000000002</v>
      </c>
      <c r="C37" s="30">
        <f t="shared" si="21"/>
        <v>0</v>
      </c>
      <c r="D37" s="30">
        <f t="shared" si="21"/>
        <v>194588.80000000002</v>
      </c>
      <c r="E37" s="30">
        <f t="shared" si="21"/>
        <v>513455.90000000008</v>
      </c>
      <c r="F37" s="30">
        <f t="shared" si="21"/>
        <v>1718498.7</v>
      </c>
      <c r="G37" s="48">
        <f t="shared" si="21"/>
        <v>2426543.4</v>
      </c>
      <c r="H37" s="32">
        <f t="shared" si="21"/>
        <v>638448.19999999995</v>
      </c>
      <c r="I37" s="30">
        <f t="shared" si="21"/>
        <v>1713359.0000000002</v>
      </c>
      <c r="J37" s="30">
        <f t="shared" si="21"/>
        <v>1862047.0999999999</v>
      </c>
      <c r="K37" s="30">
        <f t="shared" si="21"/>
        <v>-45575.400000000081</v>
      </c>
      <c r="L37" s="33">
        <f t="shared" si="21"/>
        <v>4168278.9000000008</v>
      </c>
      <c r="M37" s="34">
        <f t="shared" si="21"/>
        <v>322068.9000000002</v>
      </c>
      <c r="N37" s="35">
        <f t="shared" si="21"/>
        <v>3239385.7</v>
      </c>
      <c r="O37" s="30">
        <f t="shared" si="21"/>
        <v>989995.90000000014</v>
      </c>
      <c r="P37" s="30">
        <f t="shared" si="21"/>
        <v>2320157.5</v>
      </c>
      <c r="Q37" s="30">
        <f t="shared" si="21"/>
        <v>826772.10000000009</v>
      </c>
      <c r="R37" s="30">
        <f t="shared" si="21"/>
        <v>1231608.6000000001</v>
      </c>
      <c r="S37" s="36">
        <f t="shared" si="21"/>
        <v>5368534.1000000015</v>
      </c>
    </row>
    <row r="38" spans="1:19" s="6" customFormat="1" ht="11.4" x14ac:dyDescent="0.2">
      <c r="A38" s="8"/>
      <c r="B38" s="8"/>
      <c r="C38" s="37"/>
      <c r="D38" s="3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s="6" customFormat="1" ht="12.6" thickBot="1" x14ac:dyDescent="0.3">
      <c r="B39" s="53" t="s">
        <v>23</v>
      </c>
      <c r="C39" s="54"/>
      <c r="D39" s="54"/>
      <c r="E39" s="53">
        <v>2000</v>
      </c>
      <c r="I39" s="53">
        <v>2001</v>
      </c>
      <c r="Q39" s="53" t="s">
        <v>18</v>
      </c>
    </row>
    <row r="40" spans="1:19" s="6" customFormat="1" ht="12" x14ac:dyDescent="0.25">
      <c r="A40" s="53" t="s">
        <v>28</v>
      </c>
      <c r="B40" s="55" t="s">
        <v>27</v>
      </c>
      <c r="C40" s="56">
        <v>36708</v>
      </c>
      <c r="D40" s="57">
        <v>36739</v>
      </c>
      <c r="E40" s="57">
        <v>36770</v>
      </c>
      <c r="F40" s="58" t="s">
        <v>11</v>
      </c>
      <c r="G40" s="59" t="s">
        <v>12</v>
      </c>
      <c r="H40" s="60" t="s">
        <v>13</v>
      </c>
      <c r="I40" s="61" t="s">
        <v>15</v>
      </c>
      <c r="J40" s="61" t="s">
        <v>14</v>
      </c>
      <c r="K40" s="61" t="s">
        <v>16</v>
      </c>
      <c r="L40" s="62" t="s">
        <v>17</v>
      </c>
      <c r="M40" s="63" t="s">
        <v>59</v>
      </c>
      <c r="N40" s="55" t="s">
        <v>60</v>
      </c>
      <c r="O40" s="60" t="s">
        <v>19</v>
      </c>
      <c r="P40" s="61" t="s">
        <v>20</v>
      </c>
      <c r="Q40" s="61" t="s">
        <v>21</v>
      </c>
      <c r="R40" s="61" t="s">
        <v>22</v>
      </c>
      <c r="S40" s="62" t="s">
        <v>2</v>
      </c>
    </row>
    <row r="41" spans="1:19" s="6" customFormat="1" ht="12.6" thickBot="1" x14ac:dyDescent="0.3">
      <c r="A41" s="6" t="s">
        <v>29</v>
      </c>
      <c r="B41" s="64">
        <f>SUM(S41,L41,G41)</f>
        <v>0</v>
      </c>
      <c r="C41" s="65"/>
      <c r="D41" s="65"/>
      <c r="E41" s="66">
        <v>0</v>
      </c>
      <c r="F41" s="30">
        <v>0</v>
      </c>
      <c r="G41" s="67">
        <f>SUM(E41:F41)</f>
        <v>0</v>
      </c>
      <c r="H41" s="32">
        <v>0</v>
      </c>
      <c r="I41" s="30">
        <v>0</v>
      </c>
      <c r="J41" s="30">
        <v>0</v>
      </c>
      <c r="K41" s="30">
        <v>0</v>
      </c>
      <c r="L41" s="36">
        <v>0</v>
      </c>
      <c r="M41" s="68"/>
      <c r="N41" s="69"/>
      <c r="O41" s="32">
        <v>0</v>
      </c>
      <c r="P41" s="30">
        <v>0</v>
      </c>
      <c r="Q41" s="30">
        <v>0</v>
      </c>
      <c r="R41" s="30">
        <v>0</v>
      </c>
      <c r="S41" s="36">
        <f>SUM(O41:R41)</f>
        <v>0</v>
      </c>
    </row>
    <row r="42" spans="1:19" s="6" customFormat="1" ht="12" thickBot="1" x14ac:dyDescent="0.25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</row>
    <row r="43" spans="1:19" s="6" customFormat="1" ht="12" x14ac:dyDescent="0.25">
      <c r="A43" s="53" t="s">
        <v>30</v>
      </c>
      <c r="B43" s="55" t="s">
        <v>27</v>
      </c>
      <c r="C43" s="56">
        <v>36708</v>
      </c>
      <c r="D43" s="57">
        <v>36739</v>
      </c>
      <c r="E43" s="57">
        <v>36770</v>
      </c>
      <c r="F43" s="58" t="s">
        <v>11</v>
      </c>
      <c r="G43" s="59" t="s">
        <v>12</v>
      </c>
      <c r="H43" s="60" t="s">
        <v>13</v>
      </c>
      <c r="I43" s="61" t="s">
        <v>15</v>
      </c>
      <c r="J43" s="61" t="s">
        <v>14</v>
      </c>
      <c r="K43" s="61" t="s">
        <v>16</v>
      </c>
      <c r="L43" s="62" t="s">
        <v>17</v>
      </c>
      <c r="M43" s="63" t="s">
        <v>59</v>
      </c>
      <c r="N43" s="55" t="s">
        <v>60</v>
      </c>
      <c r="O43" s="60" t="s">
        <v>19</v>
      </c>
      <c r="P43" s="61" t="s">
        <v>20</v>
      </c>
      <c r="Q43" s="61" t="s">
        <v>21</v>
      </c>
      <c r="R43" s="61" t="s">
        <v>22</v>
      </c>
      <c r="S43" s="62" t="s">
        <v>2</v>
      </c>
    </row>
    <row r="44" spans="1:19" s="6" customFormat="1" ht="12.6" thickBot="1" x14ac:dyDescent="0.3">
      <c r="A44" s="6" t="s">
        <v>29</v>
      </c>
      <c r="B44" s="64">
        <f>SUM(S44,L44,G44)</f>
        <v>0</v>
      </c>
      <c r="C44" s="65"/>
      <c r="D44" s="65"/>
      <c r="E44" s="66">
        <f>(E41*10000)*31</f>
        <v>0</v>
      </c>
      <c r="F44" s="30">
        <f>(F41*10000)*31</f>
        <v>0</v>
      </c>
      <c r="G44" s="67">
        <f>SUM(E44:F44)</f>
        <v>0</v>
      </c>
      <c r="H44" s="32">
        <f>(H41*10000)*31</f>
        <v>0</v>
      </c>
      <c r="I44" s="30">
        <f t="shared" ref="I44:S44" si="22">(I41*10000)*31</f>
        <v>0</v>
      </c>
      <c r="J44" s="30">
        <f t="shared" si="22"/>
        <v>0</v>
      </c>
      <c r="K44" s="30">
        <f t="shared" si="22"/>
        <v>0</v>
      </c>
      <c r="L44" s="36">
        <f>SUM(H44:K44)</f>
        <v>0</v>
      </c>
      <c r="M44" s="68"/>
      <c r="N44" s="69"/>
      <c r="O44" s="32">
        <f t="shared" si="22"/>
        <v>0</v>
      </c>
      <c r="P44" s="30">
        <f t="shared" si="22"/>
        <v>0</v>
      </c>
      <c r="Q44" s="30">
        <f t="shared" si="22"/>
        <v>0</v>
      </c>
      <c r="R44" s="30">
        <f t="shared" si="22"/>
        <v>0</v>
      </c>
      <c r="S44" s="36">
        <f t="shared" si="22"/>
        <v>0</v>
      </c>
    </row>
    <row r="45" spans="1:19" s="6" customFormat="1" ht="11.4" x14ac:dyDescent="0.2"/>
    <row r="46" spans="1:19" s="6" customFormat="1" ht="11.4" x14ac:dyDescent="0.2"/>
    <row r="47" spans="1:19" s="6" customFormat="1" ht="11.4" x14ac:dyDescent="0.2"/>
    <row r="48" spans="1:19" s="71" customFormat="1" x14ac:dyDescent="0.25"/>
    <row r="49" s="71" customFormat="1" x14ac:dyDescent="0.25"/>
    <row r="50" s="71" customFormat="1" x14ac:dyDescent="0.25"/>
    <row r="51" s="71" customFormat="1" x14ac:dyDescent="0.25"/>
    <row r="52" s="71" customFormat="1" x14ac:dyDescent="0.25"/>
  </sheetData>
  <pageMargins left="0.34" right="0.39" top="1" bottom="1" header="0.5" footer="0.5"/>
  <pageSetup scale="56" orientation="landscape" r:id="rId1"/>
  <headerFooter alignWithMargins="0">
    <oddHeader>&amp;CWest positions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Button 3">
              <controlPr defaultSize="0" print="0" autoFill="0" autoPict="0" macro="[1]!PublishWestPowerPosition">
                <anchor moveWithCells="1" sizeWithCells="1">
                  <from>
                    <xdr:col>1</xdr:col>
                    <xdr:colOff>411480</xdr:colOff>
                    <xdr:row>1</xdr:row>
                    <xdr:rowOff>129540</xdr:rowOff>
                  </from>
                  <to>
                    <xdr:col>4</xdr:col>
                    <xdr:colOff>175260</xdr:colOff>
                    <xdr:row>4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W22"/>
  <sheetViews>
    <sheetView workbookViewId="0">
      <selection activeCell="D25" sqref="D25"/>
    </sheetView>
  </sheetViews>
  <sheetFormatPr defaultRowHeight="13.2" x14ac:dyDescent="0.25"/>
  <cols>
    <col min="2" max="2" width="14.44140625" bestFit="1" customWidth="1"/>
    <col min="3" max="4" width="10.6640625" bestFit="1" customWidth="1"/>
    <col min="5" max="6" width="13" bestFit="1" customWidth="1"/>
    <col min="7" max="8" width="10.6640625" bestFit="1" customWidth="1"/>
    <col min="9" max="9" width="10.109375" bestFit="1" customWidth="1"/>
    <col min="10" max="10" width="10.6640625" bestFit="1" customWidth="1"/>
    <col min="11" max="13" width="13" bestFit="1" customWidth="1"/>
    <col min="14" max="16" width="10.109375" bestFit="1" customWidth="1"/>
    <col min="17" max="20" width="13" bestFit="1" customWidth="1"/>
    <col min="21" max="28" width="10.109375" bestFit="1" customWidth="1"/>
    <col min="29" max="30" width="13" bestFit="1" customWidth="1"/>
    <col min="31" max="177" width="10.109375" bestFit="1" customWidth="1"/>
    <col min="178" max="178" width="13" bestFit="1" customWidth="1"/>
    <col min="179" max="179" width="13.88671875" bestFit="1" customWidth="1"/>
    <col min="180" max="180" width="10.5546875" bestFit="1" customWidth="1"/>
  </cols>
  <sheetData>
    <row r="1" spans="1:179" x14ac:dyDescent="0.25">
      <c r="B1" s="1"/>
      <c r="C1" s="1">
        <v>36647</v>
      </c>
      <c r="D1" s="1">
        <v>36678</v>
      </c>
      <c r="E1" s="1">
        <v>36708</v>
      </c>
      <c r="F1" s="1">
        <v>36739</v>
      </c>
      <c r="G1" s="1">
        <v>36770</v>
      </c>
      <c r="H1" s="1">
        <v>36800</v>
      </c>
      <c r="I1" s="1">
        <v>36831</v>
      </c>
      <c r="J1" s="1">
        <v>36861</v>
      </c>
      <c r="K1" s="1">
        <v>36892</v>
      </c>
      <c r="L1" s="1">
        <v>36923</v>
      </c>
      <c r="M1" s="1">
        <v>36951</v>
      </c>
      <c r="N1" s="1">
        <v>36982</v>
      </c>
      <c r="O1" s="1">
        <v>37012</v>
      </c>
      <c r="P1" s="1">
        <v>37043</v>
      </c>
      <c r="Q1" s="1">
        <v>37073</v>
      </c>
      <c r="R1" s="1">
        <v>37104</v>
      </c>
      <c r="S1" s="1">
        <v>37135</v>
      </c>
      <c r="T1" s="1">
        <v>37165</v>
      </c>
      <c r="U1" s="1">
        <v>37196</v>
      </c>
      <c r="V1" s="1">
        <v>37226</v>
      </c>
      <c r="W1" s="1">
        <v>37257</v>
      </c>
      <c r="X1" s="1">
        <v>37288</v>
      </c>
      <c r="Y1" s="1">
        <v>37316</v>
      </c>
      <c r="Z1" s="1">
        <v>37347</v>
      </c>
      <c r="AA1" s="1">
        <v>37377</v>
      </c>
      <c r="AB1" s="1">
        <v>37408</v>
      </c>
      <c r="AC1" s="1">
        <v>37438</v>
      </c>
      <c r="AD1" s="1">
        <v>37469</v>
      </c>
      <c r="AE1" s="1">
        <v>37500</v>
      </c>
      <c r="AF1" s="1">
        <v>37530</v>
      </c>
      <c r="AG1" s="1">
        <v>37561</v>
      </c>
      <c r="AH1" s="1">
        <v>37591</v>
      </c>
      <c r="AI1" s="1">
        <v>37622</v>
      </c>
      <c r="AJ1" s="1">
        <v>37653</v>
      </c>
      <c r="AK1" s="1">
        <v>37681</v>
      </c>
      <c r="AL1" s="1">
        <v>37712</v>
      </c>
      <c r="AM1" s="1">
        <v>37742</v>
      </c>
      <c r="AN1" s="1">
        <v>37773</v>
      </c>
      <c r="AO1" s="1">
        <v>37803</v>
      </c>
      <c r="AP1" s="1">
        <v>37834</v>
      </c>
      <c r="AQ1" s="1">
        <v>37865</v>
      </c>
      <c r="AR1" s="1">
        <v>37895</v>
      </c>
      <c r="AS1" s="1">
        <v>37926</v>
      </c>
      <c r="AT1" s="1">
        <v>37956</v>
      </c>
      <c r="AU1" s="1">
        <v>37987</v>
      </c>
      <c r="AV1" s="1">
        <v>38018</v>
      </c>
      <c r="AW1" s="1">
        <v>38047</v>
      </c>
      <c r="AX1" s="1">
        <v>38078</v>
      </c>
      <c r="AY1" s="1">
        <v>38108</v>
      </c>
      <c r="AZ1" s="1">
        <v>38139</v>
      </c>
      <c r="BA1" s="1">
        <v>38169</v>
      </c>
      <c r="BB1" s="1">
        <v>38200</v>
      </c>
      <c r="BC1" s="1">
        <v>38231</v>
      </c>
      <c r="BD1" s="1">
        <v>38261</v>
      </c>
      <c r="BE1" s="1">
        <v>38292</v>
      </c>
      <c r="BF1" s="1">
        <v>38322</v>
      </c>
      <c r="BG1" s="1">
        <v>38353</v>
      </c>
      <c r="BH1" s="1">
        <v>38384</v>
      </c>
      <c r="BI1" s="1">
        <v>38412</v>
      </c>
      <c r="BJ1" s="1">
        <v>38443</v>
      </c>
      <c r="BK1" s="1">
        <v>38473</v>
      </c>
      <c r="BL1" s="1">
        <v>38504</v>
      </c>
      <c r="BM1" s="1">
        <v>38534</v>
      </c>
      <c r="BN1" s="1">
        <v>38565</v>
      </c>
      <c r="BO1" s="1">
        <v>38596</v>
      </c>
      <c r="BP1" s="1">
        <v>38626</v>
      </c>
      <c r="BQ1" s="1">
        <v>38657</v>
      </c>
      <c r="BR1" s="1">
        <v>38687</v>
      </c>
      <c r="BS1" s="1">
        <v>38718</v>
      </c>
      <c r="BT1" s="1">
        <v>38749</v>
      </c>
      <c r="BU1" s="1">
        <v>38777</v>
      </c>
      <c r="BV1" s="1">
        <v>38808</v>
      </c>
      <c r="BW1" s="1">
        <v>38838</v>
      </c>
      <c r="BX1" s="1">
        <v>38869</v>
      </c>
      <c r="BY1" s="1">
        <v>38899</v>
      </c>
      <c r="BZ1" s="1">
        <v>38930</v>
      </c>
      <c r="CA1" s="1">
        <v>38961</v>
      </c>
      <c r="CB1" s="1">
        <v>38991</v>
      </c>
      <c r="CC1" s="1">
        <v>39022</v>
      </c>
      <c r="CD1" s="1">
        <v>39052</v>
      </c>
      <c r="CE1" s="1">
        <v>39083</v>
      </c>
      <c r="CF1" s="1">
        <v>39114</v>
      </c>
      <c r="CG1" s="1">
        <v>39142</v>
      </c>
      <c r="CH1" s="1">
        <v>39173</v>
      </c>
      <c r="CI1" s="1">
        <v>39203</v>
      </c>
      <c r="CJ1" s="1">
        <v>39234</v>
      </c>
      <c r="CK1" s="1">
        <v>39264</v>
      </c>
      <c r="CL1" s="1">
        <v>39295</v>
      </c>
      <c r="CM1" s="1">
        <v>39326</v>
      </c>
      <c r="CN1" s="1">
        <v>39356</v>
      </c>
      <c r="CO1" s="1">
        <v>39387</v>
      </c>
      <c r="CP1" s="1">
        <v>39417</v>
      </c>
      <c r="CQ1" s="1">
        <v>39448</v>
      </c>
      <c r="CR1" s="1">
        <v>39479</v>
      </c>
      <c r="CS1" s="1">
        <v>39508</v>
      </c>
      <c r="CT1" s="1">
        <v>39539</v>
      </c>
      <c r="CU1" s="1">
        <v>39569</v>
      </c>
      <c r="CV1" s="1">
        <v>39600</v>
      </c>
      <c r="CW1" s="1">
        <v>39630</v>
      </c>
      <c r="CX1" s="1">
        <v>39661</v>
      </c>
      <c r="CY1" s="1">
        <v>39692</v>
      </c>
      <c r="CZ1" s="1">
        <v>39722</v>
      </c>
      <c r="DA1" s="1">
        <v>39753</v>
      </c>
      <c r="DB1" s="1">
        <v>39783</v>
      </c>
      <c r="DC1" s="1">
        <v>39814</v>
      </c>
      <c r="DD1" s="1">
        <v>39845</v>
      </c>
      <c r="DE1" s="1">
        <v>39873</v>
      </c>
      <c r="DF1" s="1">
        <v>39904</v>
      </c>
      <c r="DG1" s="1">
        <v>39934</v>
      </c>
      <c r="DH1" s="1">
        <v>39965</v>
      </c>
      <c r="DI1" s="1">
        <v>39995</v>
      </c>
      <c r="DJ1" s="1">
        <v>40026</v>
      </c>
      <c r="DK1" s="1">
        <v>40057</v>
      </c>
      <c r="DL1" s="1">
        <v>40087</v>
      </c>
      <c r="DM1" s="1">
        <v>40118</v>
      </c>
      <c r="DN1" s="1">
        <v>40148</v>
      </c>
      <c r="DO1" s="1">
        <v>40179</v>
      </c>
      <c r="DP1" s="1">
        <v>40210</v>
      </c>
      <c r="DQ1" s="1">
        <v>40238</v>
      </c>
      <c r="DR1" s="1">
        <v>40269</v>
      </c>
      <c r="DS1" s="1">
        <v>40299</v>
      </c>
      <c r="DT1" s="1">
        <v>40330</v>
      </c>
      <c r="DU1" s="1">
        <v>40360</v>
      </c>
      <c r="DV1" s="1">
        <v>40391</v>
      </c>
      <c r="DW1" s="1">
        <v>40422</v>
      </c>
      <c r="DX1" s="1">
        <v>40452</v>
      </c>
      <c r="DY1" s="1">
        <v>40483</v>
      </c>
      <c r="DZ1" s="1">
        <v>40513</v>
      </c>
      <c r="EA1" s="1">
        <v>40544</v>
      </c>
      <c r="EB1" s="1">
        <v>40575</v>
      </c>
      <c r="EC1" s="1">
        <v>40603</v>
      </c>
      <c r="ED1" s="1">
        <v>40634</v>
      </c>
      <c r="EE1" s="1">
        <v>40664</v>
      </c>
      <c r="EF1" s="1">
        <v>40695</v>
      </c>
      <c r="EG1" s="1">
        <v>40725</v>
      </c>
      <c r="EH1" s="1">
        <v>40756</v>
      </c>
      <c r="EI1" s="1">
        <v>40787</v>
      </c>
      <c r="EJ1" s="1">
        <v>40817</v>
      </c>
      <c r="EK1" s="1">
        <v>40848</v>
      </c>
      <c r="EL1" s="1">
        <v>40878</v>
      </c>
      <c r="EM1" s="1">
        <v>40909</v>
      </c>
      <c r="EN1" s="1">
        <v>40940</v>
      </c>
      <c r="EO1" s="1">
        <v>40969</v>
      </c>
      <c r="EP1" s="1">
        <v>41000</v>
      </c>
      <c r="EQ1" s="1">
        <v>41030</v>
      </c>
      <c r="ER1" s="1">
        <v>41061</v>
      </c>
      <c r="ES1" s="1">
        <v>41091</v>
      </c>
      <c r="ET1" s="1">
        <v>41122</v>
      </c>
      <c r="EU1" s="1">
        <v>41153</v>
      </c>
      <c r="EV1" s="1">
        <v>41183</v>
      </c>
      <c r="EW1" s="1">
        <v>41214</v>
      </c>
      <c r="EX1" s="1">
        <v>41244</v>
      </c>
      <c r="EY1" s="1">
        <v>41275</v>
      </c>
      <c r="EZ1" s="1">
        <v>41306</v>
      </c>
      <c r="FA1" s="1">
        <v>41334</v>
      </c>
      <c r="FB1" s="1">
        <v>41365</v>
      </c>
      <c r="FC1" s="1">
        <v>41395</v>
      </c>
      <c r="FD1" s="1">
        <v>41426</v>
      </c>
      <c r="FE1" s="1">
        <v>41456</v>
      </c>
      <c r="FF1" s="1">
        <v>41487</v>
      </c>
      <c r="FG1" s="1">
        <v>41518</v>
      </c>
      <c r="FH1" s="1">
        <v>41548</v>
      </c>
      <c r="FI1" s="1">
        <v>41579</v>
      </c>
      <c r="FJ1" s="1">
        <v>41609</v>
      </c>
      <c r="FK1" s="1">
        <v>41640</v>
      </c>
      <c r="FL1" s="1">
        <v>41671</v>
      </c>
      <c r="FM1" s="1">
        <v>41699</v>
      </c>
      <c r="FN1" s="1">
        <v>41730</v>
      </c>
      <c r="FO1" s="1">
        <v>41760</v>
      </c>
      <c r="FP1" s="1">
        <v>41791</v>
      </c>
      <c r="FQ1" s="1">
        <v>41821</v>
      </c>
      <c r="FR1" s="1">
        <v>41852</v>
      </c>
      <c r="FS1" s="1">
        <v>41883</v>
      </c>
      <c r="FT1" s="1">
        <v>41913</v>
      </c>
      <c r="FU1" s="1">
        <v>41944</v>
      </c>
      <c r="FV1" s="1">
        <v>41974</v>
      </c>
    </row>
    <row r="2" spans="1:179" ht="15.75" customHeight="1" x14ac:dyDescent="0.25">
      <c r="B2" t="s">
        <v>0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1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  <c r="CE2" t="s">
        <v>1</v>
      </c>
      <c r="CF2" t="s">
        <v>1</v>
      </c>
      <c r="CG2" t="s">
        <v>1</v>
      </c>
      <c r="CH2" t="s">
        <v>1</v>
      </c>
      <c r="CI2" t="s">
        <v>1</v>
      </c>
      <c r="CJ2" t="s">
        <v>1</v>
      </c>
      <c r="CK2" t="s">
        <v>1</v>
      </c>
      <c r="CL2" t="s">
        <v>1</v>
      </c>
      <c r="CM2" t="s">
        <v>1</v>
      </c>
      <c r="CN2" t="s">
        <v>1</v>
      </c>
      <c r="CO2" t="s">
        <v>1</v>
      </c>
      <c r="CP2" t="s">
        <v>1</v>
      </c>
      <c r="CQ2" t="s">
        <v>1</v>
      </c>
      <c r="CR2" t="s">
        <v>1</v>
      </c>
      <c r="CS2" t="s">
        <v>1</v>
      </c>
      <c r="CT2" t="s">
        <v>1</v>
      </c>
      <c r="CU2" t="s">
        <v>1</v>
      </c>
      <c r="CV2" t="s">
        <v>1</v>
      </c>
      <c r="CW2" t="s">
        <v>1</v>
      </c>
      <c r="CX2" t="s">
        <v>1</v>
      </c>
      <c r="CY2" t="s">
        <v>1</v>
      </c>
      <c r="CZ2" t="s">
        <v>1</v>
      </c>
      <c r="DA2" t="s">
        <v>1</v>
      </c>
      <c r="DB2" t="s">
        <v>1</v>
      </c>
      <c r="DC2" t="s">
        <v>1</v>
      </c>
      <c r="DD2" t="s">
        <v>1</v>
      </c>
      <c r="DE2" t="s">
        <v>1</v>
      </c>
      <c r="DF2" t="s">
        <v>1</v>
      </c>
      <c r="DG2" t="s">
        <v>1</v>
      </c>
      <c r="DH2" t="s">
        <v>1</v>
      </c>
      <c r="DI2" t="s">
        <v>1</v>
      </c>
      <c r="DJ2" t="s">
        <v>1</v>
      </c>
      <c r="DK2" t="s">
        <v>1</v>
      </c>
      <c r="DL2" t="s">
        <v>1</v>
      </c>
      <c r="DM2" t="s">
        <v>1</v>
      </c>
      <c r="DN2" t="s">
        <v>1</v>
      </c>
      <c r="DO2" t="s">
        <v>1</v>
      </c>
      <c r="DP2" t="s">
        <v>1</v>
      </c>
      <c r="DQ2" t="s">
        <v>1</v>
      </c>
      <c r="DR2" t="s">
        <v>1</v>
      </c>
      <c r="DS2" t="s">
        <v>1</v>
      </c>
      <c r="DT2" t="s">
        <v>1</v>
      </c>
      <c r="DU2" t="s">
        <v>1</v>
      </c>
      <c r="DV2" t="s">
        <v>1</v>
      </c>
      <c r="DW2" t="s">
        <v>1</v>
      </c>
      <c r="DX2" t="s">
        <v>1</v>
      </c>
      <c r="DY2" t="s">
        <v>1</v>
      </c>
      <c r="DZ2" t="s">
        <v>1</v>
      </c>
      <c r="EA2" t="s">
        <v>1</v>
      </c>
      <c r="EB2" t="s">
        <v>1</v>
      </c>
      <c r="EC2" t="s">
        <v>1</v>
      </c>
      <c r="ED2" t="s">
        <v>1</v>
      </c>
      <c r="EE2" t="s">
        <v>1</v>
      </c>
      <c r="EF2" t="s">
        <v>1</v>
      </c>
      <c r="EG2" t="s">
        <v>1</v>
      </c>
      <c r="EH2" t="s">
        <v>1</v>
      </c>
      <c r="EI2" t="s">
        <v>1</v>
      </c>
      <c r="EJ2" t="s">
        <v>1</v>
      </c>
      <c r="EK2" t="s">
        <v>1</v>
      </c>
      <c r="EL2" t="s">
        <v>1</v>
      </c>
      <c r="EM2" t="s">
        <v>1</v>
      </c>
      <c r="EN2" t="s">
        <v>1</v>
      </c>
      <c r="EO2" t="s">
        <v>1</v>
      </c>
      <c r="EP2" t="s">
        <v>1</v>
      </c>
      <c r="EQ2" t="s">
        <v>1</v>
      </c>
      <c r="ER2" t="s">
        <v>1</v>
      </c>
      <c r="ES2" t="s">
        <v>1</v>
      </c>
      <c r="ET2" t="s">
        <v>1</v>
      </c>
      <c r="EU2" t="s">
        <v>1</v>
      </c>
      <c r="EV2" t="s">
        <v>1</v>
      </c>
      <c r="EW2" t="s">
        <v>1</v>
      </c>
      <c r="EX2" t="s">
        <v>1</v>
      </c>
      <c r="EY2" t="s">
        <v>1</v>
      </c>
      <c r="EZ2" t="s">
        <v>1</v>
      </c>
      <c r="FA2" t="s">
        <v>1</v>
      </c>
      <c r="FB2" t="s">
        <v>1</v>
      </c>
      <c r="FC2" t="s">
        <v>1</v>
      </c>
      <c r="FD2" t="s">
        <v>1</v>
      </c>
      <c r="FE2" t="s">
        <v>1</v>
      </c>
      <c r="FF2" t="s">
        <v>1</v>
      </c>
      <c r="FG2" t="s">
        <v>1</v>
      </c>
      <c r="FH2" t="s">
        <v>1</v>
      </c>
      <c r="FI2" t="s">
        <v>1</v>
      </c>
      <c r="FJ2" t="s">
        <v>1</v>
      </c>
      <c r="FK2" t="s">
        <v>1</v>
      </c>
      <c r="FL2" t="s">
        <v>1</v>
      </c>
      <c r="FM2" t="s">
        <v>1</v>
      </c>
      <c r="FN2" t="s">
        <v>1</v>
      </c>
      <c r="FO2" t="s">
        <v>1</v>
      </c>
      <c r="FP2" t="s">
        <v>1</v>
      </c>
      <c r="FQ2" t="s">
        <v>1</v>
      </c>
      <c r="FR2" t="s">
        <v>1</v>
      </c>
      <c r="FS2" t="s">
        <v>1</v>
      </c>
      <c r="FT2" t="s">
        <v>1</v>
      </c>
      <c r="FU2" t="s">
        <v>1</v>
      </c>
      <c r="FV2" t="s">
        <v>1</v>
      </c>
      <c r="FW2" t="s">
        <v>2</v>
      </c>
    </row>
    <row r="3" spans="1:179" x14ac:dyDescent="0.25">
      <c r="A3">
        <v>1</v>
      </c>
      <c r="B3" t="s">
        <v>3</v>
      </c>
      <c r="F3" s="5">
        <v>58857.7</v>
      </c>
      <c r="G3" s="5">
        <v>95020.3</v>
      </c>
      <c r="H3" s="5">
        <v>66373.8</v>
      </c>
      <c r="I3" s="5">
        <v>44527.5</v>
      </c>
      <c r="J3" s="5">
        <v>21408.5</v>
      </c>
      <c r="K3" s="5">
        <v>-248941.8</v>
      </c>
      <c r="L3" s="5">
        <v>-221620.6</v>
      </c>
      <c r="M3" s="5">
        <v>-327201</v>
      </c>
      <c r="N3" s="5">
        <v>-154677.4</v>
      </c>
      <c r="O3" s="5">
        <v>-81268.7</v>
      </c>
      <c r="P3" s="5">
        <v>-79250.899999999994</v>
      </c>
      <c r="Q3" s="5">
        <v>-6962</v>
      </c>
      <c r="R3" s="5">
        <v>-25513.7</v>
      </c>
      <c r="S3" s="4">
        <v>-22897.3</v>
      </c>
      <c r="T3" s="5">
        <v>-89136</v>
      </c>
      <c r="U3" s="5">
        <v>-82068.7</v>
      </c>
      <c r="V3" s="5">
        <v>-81589.600000000006</v>
      </c>
      <c r="W3" s="5">
        <v>11541.3</v>
      </c>
      <c r="X3" s="5">
        <v>10597.2</v>
      </c>
      <c r="Y3" s="5">
        <v>11413.6</v>
      </c>
      <c r="Z3" s="5">
        <v>94304.7</v>
      </c>
      <c r="AA3" s="5">
        <v>130412.7</v>
      </c>
      <c r="AB3" s="5">
        <v>124693</v>
      </c>
      <c r="AC3" s="5">
        <v>-16023.3</v>
      </c>
      <c r="AD3" s="5">
        <v>-16543.099999999999</v>
      </c>
      <c r="AE3" s="5">
        <v>-14622.5</v>
      </c>
      <c r="AF3" s="4">
        <v>20633.2</v>
      </c>
      <c r="AG3" s="5">
        <v>18997.5</v>
      </c>
      <c r="AH3" s="5">
        <v>18886.8</v>
      </c>
      <c r="AI3" s="5">
        <v>63188.9</v>
      </c>
      <c r="AJ3" s="5">
        <v>58021.3</v>
      </c>
      <c r="AK3" s="5">
        <v>62492</v>
      </c>
      <c r="AL3" s="5">
        <v>130994.6</v>
      </c>
      <c r="AM3" s="5">
        <v>164463.70000000001</v>
      </c>
      <c r="AN3" s="5">
        <v>157252.1</v>
      </c>
      <c r="AO3" s="5">
        <v>44161.5</v>
      </c>
      <c r="AP3" s="5">
        <v>43905.7</v>
      </c>
      <c r="AQ3" s="5">
        <v>41980.3</v>
      </c>
      <c r="AR3" s="5">
        <v>62345.5</v>
      </c>
      <c r="AS3" s="5">
        <v>55106.7</v>
      </c>
      <c r="AT3" s="5">
        <v>59350.9</v>
      </c>
      <c r="AU3" s="5">
        <v>59004.1</v>
      </c>
      <c r="AV3" s="5">
        <v>54168.3</v>
      </c>
      <c r="AW3" s="5">
        <v>60585.5</v>
      </c>
      <c r="AX3" s="5">
        <v>122293.2</v>
      </c>
      <c r="AY3" s="5">
        <v>147629.6</v>
      </c>
      <c r="AZ3" s="5">
        <v>152666.1</v>
      </c>
      <c r="BA3" s="5">
        <v>41221.699999999997</v>
      </c>
      <c r="BB3" s="5">
        <v>40980</v>
      </c>
      <c r="BC3" s="5">
        <v>39180.199999999997</v>
      </c>
      <c r="BD3" s="5">
        <v>57579.7</v>
      </c>
      <c r="BE3" s="5">
        <v>55050.6</v>
      </c>
      <c r="BF3" s="4">
        <v>49541</v>
      </c>
      <c r="BG3" s="4">
        <v>47073.7</v>
      </c>
      <c r="BH3" s="5">
        <v>44950.8</v>
      </c>
      <c r="BI3" s="4">
        <v>50272.3</v>
      </c>
      <c r="BJ3" s="5">
        <v>108112.8</v>
      </c>
      <c r="BK3" s="5">
        <v>132008.79999999999</v>
      </c>
      <c r="BL3" s="5">
        <v>136506.9</v>
      </c>
      <c r="BM3" s="5">
        <v>31311.599999999999</v>
      </c>
      <c r="BN3" s="5">
        <v>33616</v>
      </c>
      <c r="BO3" s="5">
        <v>30946.9</v>
      </c>
      <c r="BP3" s="5">
        <v>46469.1</v>
      </c>
      <c r="BQ3" s="5">
        <v>44424.5</v>
      </c>
      <c r="BR3" s="5">
        <v>45926.400000000001</v>
      </c>
      <c r="BS3" s="4">
        <v>15180.7</v>
      </c>
      <c r="BT3" s="5">
        <v>14495</v>
      </c>
      <c r="BU3" s="5">
        <v>16209.6</v>
      </c>
      <c r="BV3" s="5">
        <v>68688.100000000006</v>
      </c>
      <c r="BW3" s="5">
        <v>98800.1</v>
      </c>
      <c r="BX3" s="4">
        <v>98228.5</v>
      </c>
      <c r="BY3" s="5">
        <v>-5147.7</v>
      </c>
      <c r="BZ3" s="4">
        <v>-5526.2</v>
      </c>
      <c r="CA3" s="5">
        <v>-5087.2</v>
      </c>
      <c r="CB3" s="5">
        <v>68935.7</v>
      </c>
      <c r="CC3" s="5">
        <v>65899.600000000006</v>
      </c>
      <c r="CD3" s="5">
        <v>65504.1</v>
      </c>
      <c r="CE3" s="5">
        <v>33127.699999999997</v>
      </c>
      <c r="CF3" s="5">
        <v>30413.4</v>
      </c>
      <c r="CG3" s="4">
        <v>34009.4</v>
      </c>
      <c r="CH3" s="5">
        <v>31306.799999999999</v>
      </c>
      <c r="CI3" s="5">
        <v>32363</v>
      </c>
      <c r="CJ3" s="5">
        <v>32174.3</v>
      </c>
      <c r="CK3" s="5">
        <v>30752.1</v>
      </c>
      <c r="CL3" s="5">
        <v>33017</v>
      </c>
      <c r="CM3" s="4">
        <v>29182.3</v>
      </c>
      <c r="CN3" s="5">
        <v>32638.2</v>
      </c>
      <c r="CO3" s="5">
        <v>30049.5</v>
      </c>
      <c r="CP3" s="5">
        <v>29873.9</v>
      </c>
      <c r="CQ3" s="4">
        <v>30887.200000000001</v>
      </c>
      <c r="CR3" s="5">
        <v>29536.9</v>
      </c>
      <c r="CS3" s="5">
        <v>30538.799999999999</v>
      </c>
      <c r="CT3" s="5">
        <v>30366.1</v>
      </c>
      <c r="CU3" s="5">
        <v>30188.6</v>
      </c>
      <c r="CV3" s="5">
        <v>28863.4</v>
      </c>
      <c r="CW3" s="5">
        <v>29842.5</v>
      </c>
      <c r="CX3" s="5">
        <v>29668.2</v>
      </c>
      <c r="CY3" s="5">
        <v>28365.8</v>
      </c>
      <c r="CZ3" s="5">
        <v>30456.1</v>
      </c>
      <c r="DA3" s="5">
        <v>26919</v>
      </c>
      <c r="DB3" s="5">
        <v>28992</v>
      </c>
      <c r="DC3" s="5">
        <v>28822.6</v>
      </c>
      <c r="DD3" s="5">
        <v>26465.1</v>
      </c>
      <c r="DE3" s="5">
        <v>28503.1</v>
      </c>
      <c r="DF3" s="4">
        <v>28342</v>
      </c>
      <c r="DG3" s="5">
        <v>27092.9</v>
      </c>
      <c r="DH3" s="4">
        <v>28017.4</v>
      </c>
      <c r="DI3" s="5">
        <v>27853.8</v>
      </c>
      <c r="DJ3" s="5">
        <v>27691.200000000001</v>
      </c>
      <c r="DK3" s="5">
        <v>26475.7</v>
      </c>
      <c r="DL3" s="4">
        <v>28426.9</v>
      </c>
      <c r="DM3" s="5">
        <v>25125.599999999999</v>
      </c>
      <c r="DN3" s="5">
        <v>27060.6</v>
      </c>
      <c r="DO3" s="5">
        <v>25867.9</v>
      </c>
      <c r="DP3" s="5">
        <v>24702.3</v>
      </c>
      <c r="DQ3" s="5">
        <v>27627.9</v>
      </c>
      <c r="DR3" s="5">
        <v>26454.5</v>
      </c>
      <c r="DS3" s="5">
        <v>25288.6</v>
      </c>
      <c r="DT3" s="5">
        <v>26151.599999999999</v>
      </c>
      <c r="DU3" s="5">
        <v>25998.7</v>
      </c>
      <c r="DV3" s="5">
        <v>25845.9</v>
      </c>
      <c r="DW3" s="5">
        <v>24710.2</v>
      </c>
      <c r="DX3" s="5">
        <v>25547.4</v>
      </c>
      <c r="DY3" s="5">
        <v>24424.799999999999</v>
      </c>
      <c r="DZ3" s="5">
        <v>25252.2</v>
      </c>
      <c r="FW3" s="5">
        <v>3701595.7</v>
      </c>
    </row>
    <row r="4" spans="1:179" x14ac:dyDescent="0.25">
      <c r="A4">
        <v>2</v>
      </c>
      <c r="B4" t="s">
        <v>55</v>
      </c>
      <c r="F4" s="4">
        <v>-93720.6</v>
      </c>
      <c r="G4" s="5">
        <v>-16692</v>
      </c>
      <c r="H4" s="5">
        <v>74871.899999999994</v>
      </c>
      <c r="I4" s="5">
        <v>-12545</v>
      </c>
      <c r="J4" s="5">
        <v>-12505.3</v>
      </c>
      <c r="K4" s="5">
        <v>34227.699999999997</v>
      </c>
      <c r="L4" s="5">
        <v>31427.5</v>
      </c>
      <c r="M4" s="5">
        <v>35149.699999999997</v>
      </c>
      <c r="N4" s="5">
        <v>-15099.7</v>
      </c>
      <c r="O4" s="5">
        <v>-19538.599999999999</v>
      </c>
      <c r="P4" s="5">
        <v>-23087.9</v>
      </c>
      <c r="Q4" s="5">
        <v>36238.300000000003</v>
      </c>
      <c r="R4" s="5">
        <v>38912.6</v>
      </c>
      <c r="S4" s="5">
        <v>34391.199999999997</v>
      </c>
      <c r="T4" s="5">
        <v>15149.6</v>
      </c>
      <c r="U4" s="5">
        <v>13948.4</v>
      </c>
      <c r="V4" s="5">
        <v>13867.2</v>
      </c>
      <c r="W4" s="5">
        <v>71984.7</v>
      </c>
      <c r="X4" s="5">
        <v>66096.600000000006</v>
      </c>
      <c r="Y4" s="5">
        <v>71188.2</v>
      </c>
      <c r="Z4" s="5">
        <v>24702.2</v>
      </c>
      <c r="AA4" s="5">
        <v>24558.9</v>
      </c>
      <c r="AB4" s="5">
        <v>20196.099999999999</v>
      </c>
      <c r="AC4" s="4">
        <v>29941.7</v>
      </c>
      <c r="AD4" s="5">
        <v>30913</v>
      </c>
      <c r="AE4" s="5">
        <v>27324.1</v>
      </c>
      <c r="AF4" s="5">
        <v>43276.1</v>
      </c>
      <c r="AG4" s="5">
        <v>39845.300000000003</v>
      </c>
      <c r="AH4" s="5">
        <v>39613.199999999997</v>
      </c>
      <c r="AI4" s="5">
        <v>46558.2</v>
      </c>
      <c r="AJ4" s="5">
        <v>42750.7</v>
      </c>
      <c r="AK4" s="5">
        <v>46044.7</v>
      </c>
      <c r="AL4" s="5">
        <v>45786.9</v>
      </c>
      <c r="AM4" s="5">
        <v>45522</v>
      </c>
      <c r="AN4" s="5">
        <v>40457.800000000003</v>
      </c>
      <c r="AO4" s="5">
        <v>41832.5</v>
      </c>
      <c r="AP4" s="5">
        <v>41590.199999999997</v>
      </c>
      <c r="AQ4" s="4">
        <v>39766.300000000003</v>
      </c>
      <c r="AR4" s="5">
        <v>45936.800000000003</v>
      </c>
      <c r="AS4" s="5">
        <v>40603.199999999997</v>
      </c>
      <c r="AT4" s="5">
        <v>43730.3</v>
      </c>
      <c r="AU4" s="5">
        <v>-5556.9</v>
      </c>
      <c r="AV4" s="5">
        <v>-5101.5</v>
      </c>
      <c r="AW4" s="5">
        <v>-5705.9</v>
      </c>
      <c r="AX4" s="5">
        <v>-5463.7</v>
      </c>
      <c r="AY4" s="4">
        <v>-5223</v>
      </c>
      <c r="AZ4" s="5">
        <v>-5401.2</v>
      </c>
      <c r="BA4" s="5">
        <v>-5369.6</v>
      </c>
      <c r="BB4" s="5">
        <v>-5338.1</v>
      </c>
      <c r="BC4" s="5">
        <v>-5103.6000000000004</v>
      </c>
      <c r="BD4" s="4">
        <v>-5276.6</v>
      </c>
      <c r="BE4" s="5">
        <v>-5044.8999999999996</v>
      </c>
      <c r="BF4" s="4">
        <v>-5215.8</v>
      </c>
      <c r="BG4" s="5">
        <v>9678.2000000000007</v>
      </c>
      <c r="BH4" s="4">
        <v>9241.7999999999993</v>
      </c>
      <c r="BI4" s="5">
        <v>10335.9</v>
      </c>
      <c r="BJ4" s="5">
        <v>9896.4</v>
      </c>
      <c r="BK4" s="4">
        <v>9459.7999999999993</v>
      </c>
      <c r="BL4" s="5">
        <v>9782.1</v>
      </c>
      <c r="BM4" s="5">
        <v>9350.2999999999993</v>
      </c>
      <c r="BN4" s="5">
        <v>10038.5</v>
      </c>
      <c r="BO4" s="5">
        <v>9241.4</v>
      </c>
      <c r="BP4" s="5">
        <v>9553.9</v>
      </c>
      <c r="BQ4" s="5">
        <v>9133.6</v>
      </c>
      <c r="BR4" s="5">
        <v>9442.4</v>
      </c>
      <c r="BS4" s="5">
        <v>2187.9</v>
      </c>
      <c r="BT4" s="5">
        <v>2089.1</v>
      </c>
      <c r="BU4" s="5">
        <v>2336.1999999999998</v>
      </c>
      <c r="BV4" s="5">
        <v>2150.6</v>
      </c>
      <c r="BW4" s="4">
        <v>2223.3000000000002</v>
      </c>
      <c r="BX4" s="5">
        <v>4144.6000000000004</v>
      </c>
      <c r="BY4" s="5">
        <v>3961.3</v>
      </c>
      <c r="BZ4" s="5">
        <v>4252.6000000000004</v>
      </c>
      <c r="CA4" s="5">
        <v>3914.8</v>
      </c>
      <c r="CB4" s="5">
        <v>4047</v>
      </c>
      <c r="CC4" s="5">
        <v>3868.7</v>
      </c>
      <c r="CD4" s="5">
        <v>3845.5</v>
      </c>
      <c r="CE4" s="5">
        <v>-22526.9</v>
      </c>
      <c r="CF4" s="5">
        <v>-20681.099999999999</v>
      </c>
      <c r="CG4" s="5">
        <v>-23126.400000000001</v>
      </c>
      <c r="CH4" s="5">
        <v>-21288.6</v>
      </c>
      <c r="CI4" s="5">
        <v>-22006.9</v>
      </c>
      <c r="CJ4" s="4">
        <v>-21878.5</v>
      </c>
      <c r="CK4" s="5">
        <v>-20911.400000000001</v>
      </c>
      <c r="CL4" s="4">
        <v>-22451.5</v>
      </c>
      <c r="CM4" s="5">
        <v>-19844</v>
      </c>
      <c r="CN4" s="5">
        <v>-22194</v>
      </c>
      <c r="CO4" s="5">
        <v>-20433.7</v>
      </c>
      <c r="CP4" s="5">
        <v>-20314.2</v>
      </c>
      <c r="CQ4" s="4">
        <v>-21003.3</v>
      </c>
      <c r="CR4" s="5">
        <v>-20085.099999999999</v>
      </c>
      <c r="CS4" s="5">
        <v>-20766.400000000001</v>
      </c>
      <c r="CT4" s="5">
        <v>-20648.900000000001</v>
      </c>
      <c r="CU4" s="5">
        <v>-20528.3</v>
      </c>
      <c r="CV4" s="5">
        <v>-19627.099999999999</v>
      </c>
      <c r="CW4" s="4">
        <v>-20292.900000000001</v>
      </c>
      <c r="CX4" s="4">
        <v>-20174.3</v>
      </c>
      <c r="CY4" s="5">
        <v>-19288.7</v>
      </c>
      <c r="CZ4" s="5">
        <v>-20710.099999999999</v>
      </c>
      <c r="DA4" s="5">
        <v>-18304.900000000001</v>
      </c>
      <c r="DB4" s="5">
        <v>-19714.5</v>
      </c>
      <c r="DC4" s="5">
        <v>-19599.400000000001</v>
      </c>
      <c r="DD4" s="5">
        <v>-17996.3</v>
      </c>
      <c r="DE4" s="5">
        <v>-19382.099999999999</v>
      </c>
      <c r="DF4" s="5">
        <v>-19272.599999999999</v>
      </c>
      <c r="DG4" s="5">
        <v>-18423.099999999999</v>
      </c>
      <c r="DH4" s="5">
        <v>-19051.8</v>
      </c>
      <c r="DI4" s="5">
        <v>-18940.599999999999</v>
      </c>
      <c r="DJ4" s="5">
        <v>-18830</v>
      </c>
      <c r="DK4" s="5">
        <v>-18003.5</v>
      </c>
      <c r="DL4" s="5">
        <v>-19330.3</v>
      </c>
      <c r="DM4" s="5">
        <v>-17085.400000000001</v>
      </c>
      <c r="DN4" s="5">
        <v>-18401.2</v>
      </c>
      <c r="DO4" s="5">
        <v>-17590.2</v>
      </c>
      <c r="DP4" s="4">
        <v>-16797.599999999999</v>
      </c>
      <c r="DQ4" s="5">
        <v>-18787</v>
      </c>
      <c r="DR4" s="5">
        <v>-17989</v>
      </c>
      <c r="DS4" s="5">
        <v>-17196.2</v>
      </c>
      <c r="DT4" s="5">
        <v>-17783.099999999999</v>
      </c>
      <c r="DU4" s="5">
        <v>-17679.099999999999</v>
      </c>
      <c r="DV4" s="5">
        <v>-17575.2</v>
      </c>
      <c r="DW4" s="5">
        <v>-16803</v>
      </c>
      <c r="DX4" s="5">
        <v>-17372.2</v>
      </c>
      <c r="DY4" s="5">
        <v>-16608.900000000001</v>
      </c>
      <c r="DZ4" s="5">
        <v>-17171.5</v>
      </c>
      <c r="EA4" s="5">
        <v>-16413.8</v>
      </c>
      <c r="EB4" s="5">
        <v>-15673.5</v>
      </c>
      <c r="EC4" s="5">
        <v>-17528.8</v>
      </c>
      <c r="ED4" s="5">
        <v>-16783.400000000001</v>
      </c>
      <c r="EE4" s="5">
        <v>-16042.8</v>
      </c>
      <c r="EF4" s="5">
        <v>-16589.400000000001</v>
      </c>
      <c r="EG4" s="4">
        <v>-15857.4</v>
      </c>
      <c r="EH4" s="5">
        <v>-17025</v>
      </c>
      <c r="EI4" s="5">
        <v>-15674</v>
      </c>
      <c r="EJ4" s="5">
        <v>-16204.9</v>
      </c>
      <c r="EK4" s="5">
        <v>-15492.8</v>
      </c>
      <c r="EL4" s="5">
        <v>-16017.6</v>
      </c>
      <c r="EM4" s="5">
        <v>-15310.7</v>
      </c>
      <c r="EN4" s="5">
        <v>-15226.3</v>
      </c>
      <c r="EO4" s="4">
        <v>-16347.4</v>
      </c>
      <c r="EP4" s="5">
        <v>-15050.2</v>
      </c>
      <c r="EQ4" s="5">
        <v>-15559.9</v>
      </c>
      <c r="ER4" s="5">
        <v>-15471.1</v>
      </c>
      <c r="ES4" s="5">
        <v>-14788.3</v>
      </c>
      <c r="ET4" s="5">
        <v>-15877.2</v>
      </c>
      <c r="EU4" s="5">
        <v>-14032.5</v>
      </c>
      <c r="EV4" s="4">
        <v>-15693.5</v>
      </c>
      <c r="EW4" s="4">
        <v>-14448</v>
      </c>
      <c r="EX4" s="5">
        <v>-14362.8</v>
      </c>
      <c r="EY4" s="5">
        <v>-14849.2</v>
      </c>
      <c r="EZ4" s="5">
        <v>-13633.9</v>
      </c>
      <c r="FA4" s="5">
        <v>-14682.9</v>
      </c>
      <c r="FB4" s="5">
        <v>-14599</v>
      </c>
      <c r="FC4" s="5">
        <v>-14512.8</v>
      </c>
      <c r="FD4" s="5">
        <v>-13875</v>
      </c>
      <c r="FE4" s="5">
        <v>-14344.8</v>
      </c>
      <c r="FF4" s="5">
        <v>-14808.6</v>
      </c>
      <c r="FG4" s="5">
        <v>-13088</v>
      </c>
      <c r="FH4" s="5">
        <v>-14637</v>
      </c>
      <c r="FI4" s="5">
        <v>-13475.4</v>
      </c>
      <c r="FJ4" s="5">
        <v>-13395.8</v>
      </c>
      <c r="FK4" s="4">
        <v>-13849.3</v>
      </c>
      <c r="FL4" s="4">
        <v>-12715.8</v>
      </c>
      <c r="FM4" s="5">
        <v>-13694.1</v>
      </c>
      <c r="FN4" s="5">
        <v>-13615.8</v>
      </c>
      <c r="FO4" s="5">
        <v>-13535.4</v>
      </c>
      <c r="FP4" s="5">
        <v>-12940.4</v>
      </c>
      <c r="FQ4" s="5">
        <v>-13378.5</v>
      </c>
      <c r="FR4" s="5">
        <v>-13299.4</v>
      </c>
      <c r="FS4" s="5">
        <v>-12714.8</v>
      </c>
      <c r="FT4" s="5">
        <v>-13650.8</v>
      </c>
      <c r="FU4" s="5">
        <v>-12064.6</v>
      </c>
      <c r="FV4" s="5">
        <v>-12992.8</v>
      </c>
      <c r="FW4" s="5">
        <v>-402706.1</v>
      </c>
    </row>
    <row r="5" spans="1:179" x14ac:dyDescent="0.25">
      <c r="A5">
        <v>3</v>
      </c>
      <c r="B5" t="s">
        <v>4</v>
      </c>
      <c r="F5" s="5">
        <v>165520.1</v>
      </c>
      <c r="G5" s="4">
        <v>261876.1</v>
      </c>
      <c r="H5" s="5">
        <v>233019.2</v>
      </c>
      <c r="I5" s="4">
        <v>257580.2</v>
      </c>
      <c r="J5" s="5">
        <v>253386</v>
      </c>
      <c r="K5" s="4">
        <v>226890.6</v>
      </c>
      <c r="L5" s="5">
        <v>206853.6</v>
      </c>
      <c r="M5" s="5">
        <v>229706.2</v>
      </c>
      <c r="N5" s="5">
        <v>180764.3</v>
      </c>
      <c r="O5" s="5">
        <v>174340.8</v>
      </c>
      <c r="P5" s="5">
        <v>171406.5</v>
      </c>
      <c r="Q5" s="5">
        <v>61229</v>
      </c>
      <c r="R5" s="5">
        <v>64936.5</v>
      </c>
      <c r="S5" s="5">
        <v>40403.800000000003</v>
      </c>
      <c r="T5" s="5">
        <v>28151.8</v>
      </c>
      <c r="U5" s="4">
        <v>40874.6</v>
      </c>
      <c r="V5" s="4">
        <v>47524.2</v>
      </c>
      <c r="W5" s="5">
        <v>-39343.5</v>
      </c>
      <c r="X5" s="4">
        <v>-37502.400000000001</v>
      </c>
      <c r="Y5" s="5">
        <v>-41500.300000000003</v>
      </c>
      <c r="Z5" s="5">
        <v>-24679.7</v>
      </c>
      <c r="AA5" s="5">
        <v>-26369.3</v>
      </c>
      <c r="AB5" s="4">
        <v>-26265.9</v>
      </c>
      <c r="AC5" s="5">
        <v>-7587.9</v>
      </c>
      <c r="AD5">
        <v>-729</v>
      </c>
      <c r="AE5">
        <v>-641.20000000000005</v>
      </c>
      <c r="AF5" s="5">
        <v>1132.2</v>
      </c>
      <c r="AG5" s="5">
        <v>13644.8</v>
      </c>
      <c r="AH5" s="5">
        <v>18302.2</v>
      </c>
      <c r="AI5" s="5">
        <v>-16431.400000000001</v>
      </c>
      <c r="AJ5" s="5">
        <v>-14766.3</v>
      </c>
      <c r="AK5" s="5">
        <v>-12095.9</v>
      </c>
      <c r="AL5" s="5">
        <v>-13061</v>
      </c>
      <c r="AM5" s="5">
        <v>-13668.4</v>
      </c>
      <c r="AN5" s="5">
        <v>-14053.9</v>
      </c>
      <c r="AO5" s="5">
        <v>-15206.6</v>
      </c>
      <c r="AP5" s="4">
        <v>-14783.6</v>
      </c>
      <c r="AQ5" s="5">
        <v>-8987.1</v>
      </c>
      <c r="AR5" s="4">
        <v>-8268.2999999999993</v>
      </c>
      <c r="AS5" s="5">
        <v>-5778.9</v>
      </c>
      <c r="AT5" s="5">
        <v>-2611.6999999999998</v>
      </c>
      <c r="AU5" s="4">
        <v>5251.7</v>
      </c>
      <c r="AV5" s="5">
        <v>5422.8</v>
      </c>
      <c r="AW5" s="5">
        <v>5390.7</v>
      </c>
      <c r="AX5" s="5">
        <v>12875.4</v>
      </c>
      <c r="AY5" s="5">
        <v>12308.3</v>
      </c>
      <c r="AZ5" s="5">
        <v>13044.5</v>
      </c>
      <c r="BA5" s="5">
        <v>13287</v>
      </c>
      <c r="BB5" s="5">
        <v>13834.1</v>
      </c>
      <c r="BC5" s="5">
        <v>13227.9</v>
      </c>
      <c r="BD5" s="5">
        <v>13679.3</v>
      </c>
      <c r="BE5" s="5">
        <v>13372.4</v>
      </c>
      <c r="BF5" s="5">
        <v>13825.6</v>
      </c>
      <c r="BG5" s="5">
        <v>-9091.7000000000007</v>
      </c>
      <c r="BH5" s="5">
        <v>-8681.7000000000007</v>
      </c>
      <c r="BI5" s="5">
        <v>-9709.4</v>
      </c>
      <c r="BJ5" s="5">
        <v>-9296.6</v>
      </c>
      <c r="BK5" s="5">
        <v>-8886.4</v>
      </c>
      <c r="BL5" s="5">
        <v>-9485.7000000000007</v>
      </c>
      <c r="BM5" s="5">
        <v>-7083.6</v>
      </c>
      <c r="BN5" s="5">
        <v>-7604.9</v>
      </c>
      <c r="BO5" s="5">
        <v>-7001.1</v>
      </c>
      <c r="BP5" s="5">
        <v>-7237.8</v>
      </c>
      <c r="BQ5" s="5">
        <v>-6919.4</v>
      </c>
      <c r="BR5" s="5">
        <v>-7153.3</v>
      </c>
      <c r="BS5" s="5">
        <v>6837.2</v>
      </c>
      <c r="BT5" s="5">
        <v>6528.3</v>
      </c>
      <c r="BU5" s="5">
        <v>7008.6</v>
      </c>
      <c r="BV5" s="4">
        <v>6720.7</v>
      </c>
      <c r="BW5" s="5">
        <v>6947.8</v>
      </c>
      <c r="BX5" s="5">
        <v>6907.6</v>
      </c>
      <c r="BY5" s="5">
        <v>6602.2</v>
      </c>
      <c r="BZ5" s="5">
        <v>7087.7</v>
      </c>
      <c r="CA5" s="5">
        <v>6524.7</v>
      </c>
      <c r="CB5" s="5">
        <v>6745</v>
      </c>
      <c r="CC5" s="5">
        <v>6447.9</v>
      </c>
      <c r="CD5" s="4">
        <v>6409.2</v>
      </c>
      <c r="CG5">
        <v>-272.10000000000002</v>
      </c>
      <c r="CS5">
        <v>-244.3</v>
      </c>
      <c r="CV5">
        <v>-230.9</v>
      </c>
      <c r="FW5" s="4">
        <v>2450598.2000000002</v>
      </c>
    </row>
    <row r="6" spans="1:179" x14ac:dyDescent="0.25">
      <c r="A6">
        <v>4</v>
      </c>
      <c r="B6" t="s">
        <v>7</v>
      </c>
      <c r="F6" s="5">
        <v>-5959.5</v>
      </c>
      <c r="G6" s="5">
        <v>-39511.1</v>
      </c>
      <c r="FW6" s="5">
        <v>-45470.7</v>
      </c>
    </row>
    <row r="7" spans="1:179" x14ac:dyDescent="0.25">
      <c r="A7">
        <v>5</v>
      </c>
      <c r="B7" t="s">
        <v>6</v>
      </c>
      <c r="F7" s="4">
        <v>23927.1</v>
      </c>
      <c r="G7" s="5">
        <v>170975.6</v>
      </c>
      <c r="H7" s="5">
        <v>75558.100000000006</v>
      </c>
      <c r="I7" s="5">
        <v>-14894.9</v>
      </c>
      <c r="J7" s="4">
        <v>-32207.599999999999</v>
      </c>
      <c r="K7" s="5">
        <v>175720.1</v>
      </c>
      <c r="L7" s="4">
        <v>159869.5</v>
      </c>
      <c r="M7" s="5">
        <v>177112</v>
      </c>
      <c r="N7" s="5">
        <v>87180.6</v>
      </c>
      <c r="O7" s="5">
        <v>87746.8</v>
      </c>
      <c r="P7" s="5">
        <v>75112.800000000003</v>
      </c>
      <c r="Q7" s="5">
        <v>249559.9</v>
      </c>
      <c r="R7" s="5">
        <v>266053.7</v>
      </c>
      <c r="S7" s="4">
        <v>237949.6</v>
      </c>
      <c r="T7" s="4">
        <v>8508.2999999999993</v>
      </c>
      <c r="U7" s="5">
        <v>10751.6</v>
      </c>
      <c r="V7" s="5">
        <v>14717.3</v>
      </c>
      <c r="W7" s="5">
        <v>-13235</v>
      </c>
      <c r="X7" s="5">
        <v>-14217.9</v>
      </c>
      <c r="Y7" s="5">
        <v>-15350.4</v>
      </c>
      <c r="Z7" s="5">
        <v>17180.599999999999</v>
      </c>
      <c r="AA7" s="5">
        <v>15944.5</v>
      </c>
      <c r="AB7" s="5">
        <v>14509.2</v>
      </c>
      <c r="AC7" s="5">
        <v>23662.799999999999</v>
      </c>
      <c r="AD7" s="5">
        <v>23719.8</v>
      </c>
      <c r="AE7" s="4">
        <v>20999</v>
      </c>
      <c r="AF7" s="5">
        <v>-2367.6</v>
      </c>
      <c r="AG7">
        <v>-817.7</v>
      </c>
      <c r="AH7">
        <v>-101.8</v>
      </c>
      <c r="AI7" s="5">
        <v>-8506.7999999999993</v>
      </c>
      <c r="AJ7" s="5">
        <v>-8453.9</v>
      </c>
      <c r="AK7" s="5">
        <v>-9486.2000000000007</v>
      </c>
      <c r="AL7" s="5">
        <v>-9777.4</v>
      </c>
      <c r="AM7" s="5">
        <v>-10782</v>
      </c>
      <c r="AN7" s="5">
        <v>-10996.5</v>
      </c>
      <c r="AO7" s="4">
        <v>31570.400000000001</v>
      </c>
      <c r="AP7" s="5">
        <v>31084.9</v>
      </c>
      <c r="AQ7" s="5">
        <v>29432.3</v>
      </c>
      <c r="AR7" s="5">
        <v>7460.1</v>
      </c>
      <c r="AS7" s="5">
        <v>7815</v>
      </c>
      <c r="AT7" s="5">
        <v>10422.700000000001</v>
      </c>
      <c r="AU7" s="5">
        <v>27032.6</v>
      </c>
      <c r="AV7" s="5">
        <v>24817</v>
      </c>
      <c r="AW7" s="5">
        <v>27052.2</v>
      </c>
      <c r="AX7" s="5">
        <v>34581.699999999997</v>
      </c>
      <c r="AY7" s="5">
        <v>32720.3</v>
      </c>
      <c r="AZ7" s="5">
        <v>33804.800000000003</v>
      </c>
      <c r="BA7" s="5">
        <v>34522.5</v>
      </c>
      <c r="BB7" s="5">
        <v>34351.599999999999</v>
      </c>
      <c r="BC7" s="5">
        <v>32873</v>
      </c>
      <c r="BD7" s="5">
        <v>34018.400000000001</v>
      </c>
      <c r="BE7" s="5">
        <v>32524.2</v>
      </c>
      <c r="BF7" s="5">
        <v>33657.199999999997</v>
      </c>
      <c r="BG7" s="5">
        <v>17508.599999999999</v>
      </c>
      <c r="BH7" s="5">
        <v>16719</v>
      </c>
      <c r="BI7" s="5">
        <v>18666.900000000001</v>
      </c>
      <c r="BJ7" s="5">
        <v>17873.099999999999</v>
      </c>
      <c r="BK7" s="5">
        <v>17055.900000000001</v>
      </c>
      <c r="BL7" s="4">
        <v>17607.400000000001</v>
      </c>
      <c r="BM7" s="5">
        <v>16801.7</v>
      </c>
      <c r="BN7" s="5">
        <v>18068.8</v>
      </c>
      <c r="BO7" s="5">
        <v>16662.2</v>
      </c>
      <c r="BP7" s="5">
        <v>17254.7</v>
      </c>
      <c r="BQ7" s="4">
        <v>16495.5</v>
      </c>
      <c r="BR7" s="5">
        <v>17081.900000000001</v>
      </c>
      <c r="BS7" s="5">
        <v>17694.400000000001</v>
      </c>
      <c r="BT7" s="5">
        <v>16895.2</v>
      </c>
      <c r="BU7" s="5">
        <v>18864.400000000001</v>
      </c>
      <c r="BV7" s="5">
        <v>17634.900000000001</v>
      </c>
      <c r="BW7" s="5">
        <v>18202.900000000001</v>
      </c>
      <c r="BX7" s="5">
        <v>18070</v>
      </c>
      <c r="BY7" s="5">
        <v>17256.400000000001</v>
      </c>
      <c r="BZ7" s="4">
        <v>18700.5</v>
      </c>
      <c r="CA7" s="5">
        <v>17241</v>
      </c>
      <c r="CB7" s="5">
        <v>17850.3</v>
      </c>
      <c r="CC7" s="5">
        <v>17064.099999999999</v>
      </c>
      <c r="CD7" s="5">
        <v>16987.400000000001</v>
      </c>
      <c r="CE7" s="5">
        <v>-2315.8000000000002</v>
      </c>
      <c r="CF7" s="5">
        <v>-2126.1</v>
      </c>
      <c r="CG7" s="5">
        <v>-2404.8000000000002</v>
      </c>
      <c r="CH7" s="5">
        <v>-2213.6</v>
      </c>
      <c r="CI7" s="5">
        <v>-2314.3000000000002</v>
      </c>
      <c r="CJ7" s="5">
        <v>-2326.5</v>
      </c>
      <c r="CK7" s="5">
        <v>-2248.4</v>
      </c>
      <c r="CL7" s="5">
        <v>-2387.4</v>
      </c>
      <c r="CM7" s="5">
        <v>-2086.9</v>
      </c>
      <c r="CN7" s="5">
        <v>-2307.8000000000002</v>
      </c>
      <c r="CO7" s="5">
        <v>-2124.6999999999998</v>
      </c>
      <c r="CP7" s="5">
        <v>-2088.3000000000002</v>
      </c>
      <c r="CQ7" s="5">
        <v>-2159.1999999999998</v>
      </c>
      <c r="CR7" s="5">
        <v>-2064.8000000000002</v>
      </c>
      <c r="CS7" s="5">
        <v>-2159.3000000000002</v>
      </c>
      <c r="CT7" s="5">
        <v>-2147.1</v>
      </c>
      <c r="CU7" s="5">
        <v>-2158.8000000000002</v>
      </c>
      <c r="CV7" s="5">
        <v>-2087.1</v>
      </c>
      <c r="CW7" s="5">
        <v>-2181.9</v>
      </c>
      <c r="CX7" s="5">
        <v>-2145.3000000000002</v>
      </c>
      <c r="CY7" s="4">
        <v>-2028.4</v>
      </c>
      <c r="CZ7" s="5">
        <v>-2153.5</v>
      </c>
      <c r="DA7" s="5">
        <v>-1903.4</v>
      </c>
      <c r="DB7" s="5">
        <v>-2026.7</v>
      </c>
      <c r="DC7" s="5">
        <v>-2014.9</v>
      </c>
      <c r="DD7" s="5">
        <v>-1850.1</v>
      </c>
      <c r="DE7" s="5">
        <v>-2015.4</v>
      </c>
      <c r="DF7" s="5">
        <v>-2004</v>
      </c>
      <c r="DG7" s="5">
        <v>-1937.4</v>
      </c>
      <c r="DH7" s="5">
        <v>-2026</v>
      </c>
      <c r="FW7" s="5">
        <v>2641553.6</v>
      </c>
    </row>
    <row r="8" spans="1:179" x14ac:dyDescent="0.25">
      <c r="A8">
        <v>6</v>
      </c>
      <c r="B8" t="s">
        <v>56</v>
      </c>
      <c r="F8" s="5">
        <v>-68640.800000000003</v>
      </c>
      <c r="G8" s="5">
        <v>-133593.60000000001</v>
      </c>
      <c r="H8" s="5">
        <v>260998.8</v>
      </c>
      <c r="I8" s="5">
        <v>91012.7</v>
      </c>
      <c r="J8" s="5">
        <v>1290.5999999999999</v>
      </c>
      <c r="K8" s="5">
        <v>55971.9</v>
      </c>
      <c r="L8" s="5">
        <v>52956.9</v>
      </c>
      <c r="M8" s="5">
        <v>61679.1</v>
      </c>
      <c r="N8" s="5">
        <v>525493.80000000005</v>
      </c>
      <c r="O8" s="5">
        <v>538114</v>
      </c>
      <c r="P8" s="5">
        <v>511521.8</v>
      </c>
      <c r="Q8" s="5">
        <v>294508.3</v>
      </c>
      <c r="R8" s="5">
        <v>315909.5</v>
      </c>
      <c r="S8" s="5">
        <v>279873.2</v>
      </c>
      <c r="T8" s="5">
        <v>59836.6</v>
      </c>
      <c r="U8" s="5">
        <v>35104.1</v>
      </c>
      <c r="V8" s="4">
        <v>31236.799999999999</v>
      </c>
      <c r="W8" s="5">
        <v>-32022</v>
      </c>
      <c r="X8" s="5">
        <v>-27612.5</v>
      </c>
      <c r="Y8" s="5">
        <v>-27997.5</v>
      </c>
      <c r="Z8" s="5">
        <v>36717.800000000003</v>
      </c>
      <c r="AA8" s="5">
        <v>36504.800000000003</v>
      </c>
      <c r="AB8" s="5">
        <v>55897.2</v>
      </c>
      <c r="AC8" s="5">
        <v>-131374.79999999999</v>
      </c>
      <c r="AD8" s="5">
        <v>-135636.29999999999</v>
      </c>
      <c r="AE8" s="4">
        <v>-119856.5</v>
      </c>
      <c r="AF8" s="5">
        <v>27552.3</v>
      </c>
      <c r="AG8" s="5">
        <v>25436.2</v>
      </c>
      <c r="AH8" s="5">
        <v>25254.400000000001</v>
      </c>
      <c r="AI8" s="5">
        <v>104001.8</v>
      </c>
      <c r="AJ8" s="5">
        <v>95560.9</v>
      </c>
      <c r="AK8" s="5">
        <v>102820</v>
      </c>
      <c r="AL8" s="5">
        <v>136705.1</v>
      </c>
      <c r="AM8" s="5">
        <v>135913.9</v>
      </c>
      <c r="AN8" s="5">
        <v>129921.7</v>
      </c>
      <c r="AO8" s="5">
        <v>67667</v>
      </c>
      <c r="AP8" s="5">
        <v>67275.3</v>
      </c>
      <c r="AQ8" s="5">
        <v>64357.2</v>
      </c>
      <c r="AR8" s="5">
        <v>145752.70000000001</v>
      </c>
      <c r="AS8" s="5">
        <v>128890.7</v>
      </c>
      <c r="AT8" s="5">
        <v>138784.79999999999</v>
      </c>
      <c r="AU8" s="5">
        <v>129899.2</v>
      </c>
      <c r="AV8" s="5">
        <v>119313.1</v>
      </c>
      <c r="AW8" s="4">
        <v>133347.20000000001</v>
      </c>
      <c r="AX8" s="5">
        <v>127720.2</v>
      </c>
      <c r="AY8" s="5">
        <v>122093.9</v>
      </c>
      <c r="AZ8" s="5">
        <v>126227.5</v>
      </c>
      <c r="BA8" s="5">
        <v>85973.7</v>
      </c>
      <c r="BB8" s="5">
        <v>85470</v>
      </c>
      <c r="BC8" s="5">
        <v>81746.100000000006</v>
      </c>
      <c r="BD8" s="5">
        <v>84516.7</v>
      </c>
      <c r="BE8" s="5">
        <v>80864.2</v>
      </c>
      <c r="BF8" s="5">
        <v>83574.100000000006</v>
      </c>
      <c r="BG8" s="5">
        <v>43227.6</v>
      </c>
      <c r="BH8" s="4">
        <v>41334.300000000003</v>
      </c>
      <c r="BI8" s="5">
        <v>46133.4</v>
      </c>
      <c r="BJ8" s="4">
        <v>44201.8</v>
      </c>
      <c r="BK8" s="5">
        <v>42251.7</v>
      </c>
      <c r="BL8" s="5">
        <v>43661.8</v>
      </c>
      <c r="BM8" s="5">
        <v>41705.800000000003</v>
      </c>
      <c r="BN8" s="5">
        <v>44775.7</v>
      </c>
      <c r="BO8" s="5">
        <v>41248.400000000001</v>
      </c>
      <c r="BP8" s="5">
        <v>42643.3</v>
      </c>
      <c r="BQ8" s="5">
        <v>40822.5</v>
      </c>
      <c r="BR8" s="4">
        <v>42174.3</v>
      </c>
      <c r="BS8" s="5">
        <v>-21224.400000000001</v>
      </c>
      <c r="BT8" s="5">
        <v>-20213.3</v>
      </c>
      <c r="BU8" s="5">
        <v>-22692.2</v>
      </c>
      <c r="BV8" s="5">
        <v>-20863.2</v>
      </c>
      <c r="BW8" s="5">
        <v>-21567.8</v>
      </c>
      <c r="BX8" s="5">
        <v>-21470.3</v>
      </c>
      <c r="BY8" s="5">
        <v>-13945.7</v>
      </c>
      <c r="BZ8" s="5">
        <v>-14971.1</v>
      </c>
      <c r="CA8" s="5">
        <v>-13755.9</v>
      </c>
      <c r="CB8" s="5">
        <v>-20965.2</v>
      </c>
      <c r="CC8" s="5">
        <v>-19990.099999999999</v>
      </c>
      <c r="CD8" s="5">
        <v>-19895.7</v>
      </c>
      <c r="CE8">
        <v>-690.8</v>
      </c>
      <c r="CF8">
        <v>-585.4</v>
      </c>
      <c r="CG8">
        <v>-736.6</v>
      </c>
      <c r="CH8">
        <v>-652.79999999999995</v>
      </c>
      <c r="CI8">
        <v>-674.9</v>
      </c>
      <c r="CJ8">
        <v>-696.5</v>
      </c>
      <c r="CK8" s="5">
        <v>5459.9</v>
      </c>
      <c r="CL8" s="5">
        <v>5862.4</v>
      </c>
      <c r="CM8" s="4">
        <v>5204.3</v>
      </c>
      <c r="CN8">
        <v>-706.7</v>
      </c>
      <c r="CO8">
        <v>-602.5</v>
      </c>
      <c r="CP8">
        <v>-622.79999999999995</v>
      </c>
      <c r="CQ8">
        <v>-644</v>
      </c>
      <c r="CR8">
        <v>-568.5</v>
      </c>
      <c r="CS8">
        <v>-661.3</v>
      </c>
      <c r="CT8">
        <v>-633.20000000000005</v>
      </c>
      <c r="CU8">
        <v>-629.6</v>
      </c>
      <c r="CV8">
        <v>-624.9</v>
      </c>
      <c r="CW8" s="5">
        <v>5298.4</v>
      </c>
      <c r="CX8" s="5">
        <v>5267.6</v>
      </c>
      <c r="CY8" s="5">
        <v>5058.8999999999996</v>
      </c>
      <c r="CZ8">
        <v>-659.5</v>
      </c>
      <c r="DA8">
        <v>-539.9</v>
      </c>
      <c r="DB8" s="5">
        <v>-1162.3</v>
      </c>
      <c r="DC8">
        <v>-601.1</v>
      </c>
      <c r="DD8">
        <v>-509.5</v>
      </c>
      <c r="DE8">
        <v>-617.20000000000005</v>
      </c>
      <c r="DF8">
        <v>-591</v>
      </c>
      <c r="DG8">
        <v>-565.1</v>
      </c>
      <c r="DH8">
        <v>-606.5</v>
      </c>
      <c r="DI8">
        <v>-625.5</v>
      </c>
      <c r="DJ8">
        <v>-621.70000000000005</v>
      </c>
      <c r="DK8">
        <v>-573.29999999999995</v>
      </c>
      <c r="DL8">
        <v>-615.6</v>
      </c>
      <c r="DM8">
        <v>-503.7</v>
      </c>
      <c r="FW8" s="5">
        <v>5520788.5999999996</v>
      </c>
    </row>
    <row r="9" spans="1:179" x14ac:dyDescent="0.25">
      <c r="A9">
        <v>7</v>
      </c>
      <c r="B9" t="s">
        <v>5</v>
      </c>
      <c r="F9" s="5">
        <v>-5040.1000000000004</v>
      </c>
      <c r="G9" s="5">
        <v>-7454.1</v>
      </c>
      <c r="H9" s="5">
        <v>-10280.1</v>
      </c>
      <c r="I9" s="5">
        <v>-9829.6</v>
      </c>
      <c r="J9" s="5">
        <v>-9773.6</v>
      </c>
      <c r="K9" s="5">
        <v>-10102.200000000001</v>
      </c>
      <c r="L9" s="5">
        <v>-9267.2999999999993</v>
      </c>
      <c r="M9" s="5">
        <v>-10361.200000000001</v>
      </c>
      <c r="N9" s="5">
        <v>-9546.2999999999993</v>
      </c>
      <c r="O9" s="5">
        <v>-9879.5</v>
      </c>
      <c r="P9" s="4">
        <v>-12274.9</v>
      </c>
      <c r="Q9" s="5">
        <v>-11737.1</v>
      </c>
      <c r="R9" s="5">
        <v>-12604.8</v>
      </c>
      <c r="S9" s="5">
        <v>-8910.6</v>
      </c>
      <c r="T9" s="5">
        <v>-12455.5</v>
      </c>
      <c r="U9" s="5">
        <v>-11411.2</v>
      </c>
      <c r="V9" s="5">
        <v>-11315.8</v>
      </c>
      <c r="W9" s="5">
        <v>-11490.3</v>
      </c>
      <c r="X9" s="5">
        <v>-10443.1</v>
      </c>
      <c r="Y9" s="5">
        <v>-11195</v>
      </c>
      <c r="Z9" s="5">
        <v>-11078.9</v>
      </c>
      <c r="AA9" s="5">
        <v>-11344.5</v>
      </c>
      <c r="AB9" s="5">
        <v>-13727.7</v>
      </c>
      <c r="AC9" s="4">
        <v>-14218.4</v>
      </c>
      <c r="AD9" s="5">
        <v>-14699.9</v>
      </c>
      <c r="AE9" s="5">
        <v>-10371.1</v>
      </c>
      <c r="AF9" s="4">
        <v>-13852.3</v>
      </c>
      <c r="AG9" s="5">
        <v>-12276</v>
      </c>
      <c r="AH9" s="5">
        <v>-12165.3</v>
      </c>
      <c r="AI9" s="5">
        <v>-12394.7</v>
      </c>
      <c r="AJ9" s="5">
        <v>-11184</v>
      </c>
      <c r="AK9" s="5">
        <v>-11942</v>
      </c>
      <c r="AL9" s="5">
        <v>-11463.9</v>
      </c>
      <c r="AM9" s="5">
        <v>-12186.2</v>
      </c>
      <c r="AN9" s="5">
        <v>-15302.4</v>
      </c>
      <c r="AO9" s="5">
        <v>-15852.4</v>
      </c>
      <c r="AP9" s="5">
        <v>-15831.5</v>
      </c>
      <c r="AQ9" s="5">
        <v>-12030.2</v>
      </c>
      <c r="FW9" s="5">
        <v>-437294</v>
      </c>
    </row>
    <row r="10" spans="1:179" x14ac:dyDescent="0.25">
      <c r="B10" t="s">
        <v>8</v>
      </c>
      <c r="F10" s="5">
        <v>74943.899999999994</v>
      </c>
      <c r="G10" s="5">
        <v>330621.09999999998</v>
      </c>
      <c r="H10" s="5">
        <v>700541.8</v>
      </c>
      <c r="I10" s="5">
        <v>355850.9</v>
      </c>
      <c r="J10" s="5">
        <v>221598.5</v>
      </c>
      <c r="K10" s="4">
        <v>233766.3</v>
      </c>
      <c r="L10" s="5">
        <v>220219.6</v>
      </c>
      <c r="M10" s="5">
        <v>166084.79999999999</v>
      </c>
      <c r="N10" s="4">
        <v>614115.4</v>
      </c>
      <c r="O10" s="5">
        <v>689514.8</v>
      </c>
      <c r="P10" s="5">
        <v>643427.30000000005</v>
      </c>
      <c r="Q10" s="5">
        <v>622836.4</v>
      </c>
      <c r="R10" s="5">
        <v>647693.69999999995</v>
      </c>
      <c r="S10" s="5">
        <v>560810</v>
      </c>
      <c r="T10">
        <v>10054.700000000001</v>
      </c>
      <c r="U10" s="5">
        <v>7198.8</v>
      </c>
      <c r="V10" s="5">
        <v>14440.2</v>
      </c>
      <c r="W10" s="5">
        <v>-12564.8</v>
      </c>
      <c r="X10" s="5">
        <v>-13082.1</v>
      </c>
      <c r="Y10" s="5">
        <v>-13441.5</v>
      </c>
      <c r="Z10" s="5">
        <v>137146.70000000001</v>
      </c>
      <c r="AA10" s="5">
        <v>169707.2</v>
      </c>
      <c r="AB10" s="5">
        <v>175302</v>
      </c>
      <c r="AC10" s="5">
        <v>-115599.9</v>
      </c>
      <c r="AD10" s="5">
        <v>-112975.5</v>
      </c>
      <c r="AE10" s="5">
        <v>-97168.2</v>
      </c>
      <c r="AF10" s="5">
        <v>76373.899999999994</v>
      </c>
      <c r="AG10" s="5">
        <v>84830</v>
      </c>
      <c r="AH10" s="5">
        <v>89789.4</v>
      </c>
      <c r="AI10" s="4">
        <v>176416</v>
      </c>
      <c r="AJ10" s="5">
        <v>161928.79999999999</v>
      </c>
      <c r="AK10" s="5">
        <v>177832.5</v>
      </c>
      <c r="AL10" s="5">
        <v>279184.3</v>
      </c>
      <c r="AM10" s="5">
        <v>309263.09999999998</v>
      </c>
      <c r="AN10" s="5">
        <v>287278.90000000002</v>
      </c>
      <c r="AO10" s="5">
        <v>154172.5</v>
      </c>
      <c r="AP10" s="5">
        <v>153241</v>
      </c>
      <c r="AQ10" s="5">
        <v>154518.79999999999</v>
      </c>
      <c r="AR10" s="4">
        <v>253226.9</v>
      </c>
      <c r="AS10" s="5">
        <v>226636.7</v>
      </c>
      <c r="AT10" s="5">
        <v>249677</v>
      </c>
      <c r="AU10" s="5">
        <v>215630.7</v>
      </c>
      <c r="AV10" s="4">
        <v>198619.7</v>
      </c>
      <c r="AW10" s="5">
        <v>220669.7</v>
      </c>
      <c r="AX10" s="5">
        <v>292006.8</v>
      </c>
      <c r="AY10" s="5">
        <v>309529.09999999998</v>
      </c>
      <c r="AZ10" s="5">
        <v>320341.59999999998</v>
      </c>
      <c r="BA10" s="5">
        <v>169635.3</v>
      </c>
      <c r="BB10" s="5">
        <v>169297.6</v>
      </c>
      <c r="BC10" s="5">
        <v>161923.5</v>
      </c>
      <c r="BD10" s="5">
        <v>184517.5</v>
      </c>
      <c r="BE10" s="4">
        <v>176766.4</v>
      </c>
      <c r="BF10" s="5">
        <v>175382.1</v>
      </c>
      <c r="BG10" s="5">
        <v>108396.5</v>
      </c>
      <c r="BH10" s="5">
        <v>103564.2</v>
      </c>
      <c r="BI10" s="5">
        <v>115699</v>
      </c>
      <c r="BJ10" s="4">
        <v>170787.5</v>
      </c>
      <c r="BK10" s="5">
        <v>191889.7</v>
      </c>
      <c r="BL10" s="5">
        <v>198072.5</v>
      </c>
      <c r="BM10" s="5">
        <v>92085.9</v>
      </c>
      <c r="BN10" s="5">
        <v>98894.1</v>
      </c>
      <c r="BO10" s="5">
        <v>91097.9</v>
      </c>
      <c r="BP10" s="5">
        <v>108683.2</v>
      </c>
      <c r="BQ10" s="5">
        <v>103956.8</v>
      </c>
      <c r="BR10" s="4">
        <v>107471.6</v>
      </c>
      <c r="BS10" s="5">
        <v>20675.8</v>
      </c>
      <c r="BT10" s="5">
        <v>19794.2</v>
      </c>
      <c r="BU10" s="5">
        <v>21726.5</v>
      </c>
      <c r="BV10" s="5">
        <v>74331.100000000006</v>
      </c>
      <c r="BW10" s="5">
        <v>104606.3</v>
      </c>
      <c r="BX10" s="5">
        <v>105880.4</v>
      </c>
      <c r="BY10" s="5">
        <v>8726.5</v>
      </c>
      <c r="BZ10" s="5">
        <v>9543.6</v>
      </c>
      <c r="CA10" s="5">
        <v>8837.4</v>
      </c>
      <c r="CB10" s="5">
        <v>76612.800000000003</v>
      </c>
      <c r="CC10" s="5">
        <v>73290.2</v>
      </c>
      <c r="CD10" s="4">
        <v>72850.5</v>
      </c>
      <c r="CE10" s="5">
        <v>7594.2</v>
      </c>
      <c r="CF10" s="5">
        <v>7020.8</v>
      </c>
      <c r="CG10" s="5">
        <v>7469.6</v>
      </c>
      <c r="CH10" s="5">
        <v>7151.7</v>
      </c>
      <c r="CI10" s="5">
        <v>7367</v>
      </c>
      <c r="CJ10" s="5">
        <v>7272.8</v>
      </c>
      <c r="CK10" s="5">
        <v>13052.1</v>
      </c>
      <c r="CL10" s="5">
        <v>14040.4</v>
      </c>
      <c r="CM10" s="5">
        <v>12455.8</v>
      </c>
      <c r="CN10" s="5">
        <v>7429.7</v>
      </c>
      <c r="CO10" s="5">
        <v>6888.6</v>
      </c>
      <c r="CP10" s="5">
        <v>6848.5</v>
      </c>
      <c r="CQ10" s="5">
        <v>7080.7</v>
      </c>
      <c r="CR10" s="5">
        <v>6818.5</v>
      </c>
      <c r="CS10" s="5">
        <v>6707.5</v>
      </c>
      <c r="CT10" s="5">
        <v>6936.9</v>
      </c>
      <c r="CU10" s="5">
        <v>6872</v>
      </c>
      <c r="CV10" s="5">
        <v>6293.4</v>
      </c>
      <c r="CW10" s="5">
        <v>12666.1</v>
      </c>
      <c r="CX10" s="5">
        <v>12616</v>
      </c>
      <c r="CY10" s="5">
        <v>12107.6</v>
      </c>
      <c r="CZ10" s="5">
        <v>6933</v>
      </c>
      <c r="DA10" s="5">
        <v>6170.8</v>
      </c>
      <c r="DB10" s="5">
        <v>6088.4</v>
      </c>
      <c r="DC10" s="5">
        <v>6607.3</v>
      </c>
      <c r="DD10" s="5">
        <v>6109.3</v>
      </c>
      <c r="DE10" s="5">
        <v>6488.4</v>
      </c>
      <c r="DF10" s="5">
        <v>6474.5</v>
      </c>
      <c r="DG10" s="5">
        <v>6167.1</v>
      </c>
      <c r="DH10" s="5">
        <v>6333</v>
      </c>
      <c r="DI10" s="5">
        <v>8287.7999999999993</v>
      </c>
      <c r="DJ10" s="5">
        <v>8239.5</v>
      </c>
      <c r="DK10" s="5">
        <v>7899</v>
      </c>
      <c r="DL10" s="5">
        <v>8481</v>
      </c>
      <c r="DM10" s="4">
        <v>7536.4</v>
      </c>
      <c r="DN10" s="5">
        <v>8659.4</v>
      </c>
      <c r="DO10" s="5">
        <v>8277.7000000000007</v>
      </c>
      <c r="DP10" s="5">
        <v>7904.7</v>
      </c>
      <c r="DQ10" s="5">
        <v>8840.9</v>
      </c>
      <c r="DR10" s="5">
        <v>8465.4</v>
      </c>
      <c r="DS10" s="5">
        <v>8092.3</v>
      </c>
      <c r="DT10" s="5">
        <v>8368.5</v>
      </c>
      <c r="DU10" s="5">
        <v>8319.6</v>
      </c>
      <c r="DV10" s="5">
        <v>8270.7000000000007</v>
      </c>
      <c r="DW10" s="5">
        <v>7907.3</v>
      </c>
      <c r="DX10" s="5">
        <v>8175.2</v>
      </c>
      <c r="DY10" s="5">
        <v>7815.9</v>
      </c>
      <c r="DZ10" s="5">
        <v>8080.7</v>
      </c>
      <c r="EA10" s="5">
        <v>-16413.8</v>
      </c>
      <c r="EB10" s="5">
        <v>-15673.5</v>
      </c>
      <c r="EC10" s="5">
        <v>-17528.8</v>
      </c>
      <c r="ED10" s="5">
        <v>-16783.400000000001</v>
      </c>
      <c r="EE10" s="5">
        <v>-16042.8</v>
      </c>
      <c r="EF10" s="5">
        <v>-16589.400000000001</v>
      </c>
      <c r="EG10" s="4">
        <v>-15857.4</v>
      </c>
      <c r="EH10" s="5">
        <v>-17025</v>
      </c>
      <c r="EI10" s="5">
        <v>-15674</v>
      </c>
      <c r="EJ10" s="5">
        <v>-16204.9</v>
      </c>
      <c r="EK10" s="5">
        <v>-15492.8</v>
      </c>
      <c r="EL10" s="5">
        <v>-16017.6</v>
      </c>
      <c r="EM10" s="5">
        <v>-15310.7</v>
      </c>
      <c r="EN10" s="5">
        <v>-15226.3</v>
      </c>
      <c r="EO10" s="4">
        <v>-16347.4</v>
      </c>
      <c r="EP10" s="5">
        <v>-15050.2</v>
      </c>
      <c r="EQ10" s="5">
        <v>-15559.9</v>
      </c>
      <c r="ER10" s="5">
        <v>-15471.1</v>
      </c>
      <c r="ES10" s="5">
        <v>-14788.3</v>
      </c>
      <c r="ET10" s="5">
        <v>-15877.2</v>
      </c>
      <c r="EU10" s="5">
        <v>-14032.5</v>
      </c>
      <c r="EV10" s="4">
        <v>-15693.5</v>
      </c>
      <c r="EW10" s="4">
        <v>-14448</v>
      </c>
      <c r="EX10" s="5">
        <v>-14362.8</v>
      </c>
      <c r="EY10" s="5">
        <v>-14849.2</v>
      </c>
      <c r="EZ10" s="5">
        <v>-13633.9</v>
      </c>
      <c r="FA10" s="5">
        <v>-14682.9</v>
      </c>
      <c r="FB10" s="5">
        <v>-14599</v>
      </c>
      <c r="FC10" s="5">
        <v>-14512.8</v>
      </c>
      <c r="FD10" s="5">
        <v>-13875</v>
      </c>
      <c r="FE10" s="5">
        <v>-14344.8</v>
      </c>
      <c r="FF10" s="5">
        <v>-14808.6</v>
      </c>
      <c r="FG10" s="5">
        <v>-13088</v>
      </c>
      <c r="FH10" s="5">
        <v>-14637</v>
      </c>
      <c r="FI10" s="5">
        <v>-13475.4</v>
      </c>
      <c r="FJ10" s="5">
        <v>-13395.8</v>
      </c>
      <c r="FK10" s="4">
        <v>-13849.3</v>
      </c>
      <c r="FL10" s="4">
        <v>-12715.8</v>
      </c>
      <c r="FM10" s="5">
        <v>-13694.1</v>
      </c>
      <c r="FN10" s="5">
        <v>-13615.8</v>
      </c>
      <c r="FO10" s="5">
        <v>-13535.4</v>
      </c>
      <c r="FP10" s="5">
        <v>-12940.4</v>
      </c>
      <c r="FQ10" s="5">
        <v>-13378.5</v>
      </c>
      <c r="FR10" s="5">
        <v>-13299.4</v>
      </c>
      <c r="FS10" s="5">
        <v>-12714.8</v>
      </c>
      <c r="FT10" s="5">
        <v>-13650.8</v>
      </c>
      <c r="FU10" s="5">
        <v>-12064.6</v>
      </c>
      <c r="FV10" s="5">
        <v>-12992.8</v>
      </c>
      <c r="FW10" s="5">
        <v>13429065.1</v>
      </c>
    </row>
    <row r="12" spans="1:179" x14ac:dyDescent="0.25">
      <c r="A12" t="s">
        <v>9</v>
      </c>
    </row>
    <row r="13" spans="1:179" x14ac:dyDescent="0.25">
      <c r="C13" s="1">
        <v>36647</v>
      </c>
      <c r="D13" s="1">
        <v>36678</v>
      </c>
      <c r="E13" s="1">
        <v>36708</v>
      </c>
      <c r="F13" s="1">
        <v>36739</v>
      </c>
      <c r="G13" s="1">
        <v>36770</v>
      </c>
      <c r="H13" s="1">
        <v>36800</v>
      </c>
      <c r="I13" s="1">
        <v>36831</v>
      </c>
      <c r="J13" s="1">
        <v>36861</v>
      </c>
      <c r="K13" s="1">
        <v>36892</v>
      </c>
      <c r="L13" s="1">
        <v>36923</v>
      </c>
      <c r="M13" s="1">
        <v>36951</v>
      </c>
      <c r="N13" s="1">
        <v>36982</v>
      </c>
      <c r="O13" s="1">
        <v>37012</v>
      </c>
      <c r="P13" s="1">
        <v>37043</v>
      </c>
      <c r="Q13" s="1">
        <v>37073</v>
      </c>
      <c r="R13" s="1">
        <v>37104</v>
      </c>
      <c r="S13" s="1">
        <v>37135</v>
      </c>
      <c r="T13" s="1">
        <v>37165</v>
      </c>
      <c r="U13" s="1">
        <v>37196</v>
      </c>
      <c r="V13" s="1">
        <v>37226</v>
      </c>
      <c r="W13" s="1">
        <v>37257</v>
      </c>
      <c r="X13" s="1">
        <v>37288</v>
      </c>
      <c r="Y13" s="1">
        <v>37316</v>
      </c>
      <c r="Z13" s="1">
        <v>37347</v>
      </c>
      <c r="AA13" s="1">
        <v>37377</v>
      </c>
      <c r="AB13" s="1">
        <v>37408</v>
      </c>
      <c r="AC13" s="1">
        <v>37438</v>
      </c>
      <c r="AD13" s="1">
        <v>37469</v>
      </c>
      <c r="AE13" s="1">
        <v>37500</v>
      </c>
      <c r="AF13" s="1">
        <v>37530</v>
      </c>
      <c r="AG13" s="1">
        <v>37561</v>
      </c>
      <c r="AH13" s="1">
        <v>37591</v>
      </c>
      <c r="AI13" s="1">
        <v>37622</v>
      </c>
      <c r="AJ13" s="1">
        <v>37653</v>
      </c>
      <c r="AK13" s="1">
        <v>37681</v>
      </c>
      <c r="AL13" s="1">
        <v>37712</v>
      </c>
      <c r="AM13" s="1">
        <v>37742</v>
      </c>
      <c r="AN13" s="1">
        <v>37773</v>
      </c>
      <c r="AO13" s="1">
        <v>37803</v>
      </c>
      <c r="AP13" s="1">
        <v>37834</v>
      </c>
      <c r="AQ13" s="1">
        <v>37865</v>
      </c>
      <c r="AR13" s="1">
        <v>37895</v>
      </c>
      <c r="AS13" s="1">
        <v>37926</v>
      </c>
      <c r="AT13" s="1">
        <v>37956</v>
      </c>
      <c r="AU13" s="1">
        <v>37987</v>
      </c>
      <c r="AV13" s="1">
        <v>38018</v>
      </c>
      <c r="AW13" s="1">
        <v>38047</v>
      </c>
      <c r="AX13" s="1">
        <v>38078</v>
      </c>
      <c r="AY13" s="1">
        <v>38108</v>
      </c>
      <c r="AZ13" s="1">
        <v>38139</v>
      </c>
      <c r="BA13" s="1">
        <v>38169</v>
      </c>
      <c r="BB13" s="1">
        <v>38200</v>
      </c>
      <c r="BC13" s="1">
        <v>38231</v>
      </c>
      <c r="BD13" s="1">
        <v>38261</v>
      </c>
      <c r="BE13" s="1">
        <v>38292</v>
      </c>
      <c r="BF13" s="1">
        <v>38322</v>
      </c>
      <c r="BG13" s="1">
        <v>38353</v>
      </c>
      <c r="BH13" s="1">
        <v>38384</v>
      </c>
      <c r="BI13" s="1">
        <v>38412</v>
      </c>
      <c r="BJ13" s="1">
        <v>38443</v>
      </c>
      <c r="BK13" s="1">
        <v>38473</v>
      </c>
      <c r="BL13" s="1">
        <v>38504</v>
      </c>
      <c r="BM13" s="1">
        <v>38534</v>
      </c>
      <c r="BN13" s="1">
        <v>38565</v>
      </c>
      <c r="BO13" s="1">
        <v>38596</v>
      </c>
      <c r="BP13" s="1">
        <v>38626</v>
      </c>
      <c r="BQ13" s="1">
        <v>38657</v>
      </c>
      <c r="BR13" s="1">
        <v>38687</v>
      </c>
      <c r="BS13" s="1">
        <v>38718</v>
      </c>
      <c r="BT13" s="1">
        <v>38749</v>
      </c>
      <c r="BU13" s="1">
        <v>38777</v>
      </c>
      <c r="BV13" s="1">
        <v>38808</v>
      </c>
      <c r="BW13" s="1">
        <v>38838</v>
      </c>
      <c r="BX13" s="1">
        <v>38869</v>
      </c>
      <c r="BY13" s="1">
        <v>38899</v>
      </c>
      <c r="BZ13" s="1">
        <v>38930</v>
      </c>
      <c r="CA13" s="1">
        <v>38961</v>
      </c>
      <c r="CB13" s="1">
        <v>38991</v>
      </c>
      <c r="CC13" s="1">
        <v>39022</v>
      </c>
      <c r="CD13" s="1">
        <v>39052</v>
      </c>
      <c r="CE13" s="1">
        <v>39083</v>
      </c>
      <c r="CF13" s="1">
        <v>39114</v>
      </c>
      <c r="CG13" s="1">
        <v>39142</v>
      </c>
      <c r="CH13" s="1">
        <v>39173</v>
      </c>
      <c r="CI13" s="1">
        <v>39203</v>
      </c>
      <c r="CJ13" s="1">
        <v>39234</v>
      </c>
      <c r="CK13" s="1">
        <v>39264</v>
      </c>
      <c r="CL13" s="1">
        <v>39295</v>
      </c>
      <c r="CM13" s="1">
        <v>39326</v>
      </c>
      <c r="CN13" s="1">
        <v>39356</v>
      </c>
      <c r="CO13" s="1">
        <v>39387</v>
      </c>
      <c r="CP13" s="1">
        <v>39417</v>
      </c>
      <c r="CQ13" s="1">
        <v>39448</v>
      </c>
      <c r="CR13" s="1">
        <v>39479</v>
      </c>
      <c r="CS13" s="1">
        <v>39508</v>
      </c>
      <c r="CT13" s="1">
        <v>39539</v>
      </c>
      <c r="CU13" s="1">
        <v>39569</v>
      </c>
      <c r="CV13" s="1">
        <v>39600</v>
      </c>
      <c r="CW13" s="1">
        <v>39630</v>
      </c>
      <c r="CX13" s="1">
        <v>39661</v>
      </c>
      <c r="CY13" s="1">
        <v>39692</v>
      </c>
      <c r="CZ13" s="1">
        <v>39722</v>
      </c>
      <c r="DA13" s="1">
        <v>39753</v>
      </c>
      <c r="DB13" s="1">
        <v>39783</v>
      </c>
      <c r="DC13" s="1">
        <v>39814</v>
      </c>
      <c r="DD13" s="1">
        <v>39845</v>
      </c>
      <c r="DE13" s="1">
        <v>39873</v>
      </c>
      <c r="DF13" s="1">
        <v>39904</v>
      </c>
      <c r="DG13" s="1">
        <v>39934</v>
      </c>
      <c r="DH13" s="1">
        <v>39965</v>
      </c>
      <c r="DI13" s="1">
        <v>39995</v>
      </c>
      <c r="DJ13" s="1">
        <v>40026</v>
      </c>
      <c r="DK13" s="1">
        <v>40057</v>
      </c>
      <c r="DL13" s="1">
        <v>40087</v>
      </c>
      <c r="DM13" s="1">
        <v>40118</v>
      </c>
      <c r="DN13" s="1">
        <v>40148</v>
      </c>
      <c r="DO13" s="1">
        <v>40179</v>
      </c>
      <c r="DP13" s="1">
        <v>40210</v>
      </c>
      <c r="DQ13" s="1">
        <v>40238</v>
      </c>
      <c r="DR13" s="1">
        <v>40269</v>
      </c>
      <c r="DS13" s="1">
        <v>40299</v>
      </c>
      <c r="DT13" s="1">
        <v>40330</v>
      </c>
      <c r="DU13" s="1">
        <v>40360</v>
      </c>
      <c r="DV13" s="1">
        <v>40391</v>
      </c>
      <c r="DW13" s="1">
        <v>40422</v>
      </c>
      <c r="DX13" s="1">
        <v>40452</v>
      </c>
      <c r="DY13" s="1">
        <v>40483</v>
      </c>
      <c r="DZ13" s="1">
        <v>40513</v>
      </c>
      <c r="EA13" s="1">
        <v>40544</v>
      </c>
      <c r="EB13" s="1">
        <v>40575</v>
      </c>
      <c r="EC13" s="1">
        <v>40603</v>
      </c>
      <c r="ED13" s="1">
        <v>40634</v>
      </c>
      <c r="EE13" s="1">
        <v>40664</v>
      </c>
      <c r="EF13" s="1">
        <v>40695</v>
      </c>
      <c r="EG13" s="1">
        <v>40725</v>
      </c>
      <c r="EH13" s="1">
        <v>40756</v>
      </c>
      <c r="EI13" s="1">
        <v>40787</v>
      </c>
      <c r="EJ13" s="1">
        <v>40817</v>
      </c>
      <c r="EK13" s="1">
        <v>40848</v>
      </c>
      <c r="EL13" s="1">
        <v>40878</v>
      </c>
      <c r="EM13" s="1">
        <v>40909</v>
      </c>
      <c r="EN13" s="1">
        <v>40940</v>
      </c>
      <c r="EO13" s="1">
        <v>40969</v>
      </c>
      <c r="EP13" s="1">
        <v>41000</v>
      </c>
      <c r="EQ13" s="1">
        <v>41030</v>
      </c>
      <c r="ER13" s="1">
        <v>41061</v>
      </c>
      <c r="ES13" s="1">
        <v>41091</v>
      </c>
      <c r="ET13" s="1">
        <v>41122</v>
      </c>
      <c r="EU13" s="1">
        <v>41153</v>
      </c>
      <c r="EV13" s="1">
        <v>41183</v>
      </c>
      <c r="EW13" s="1">
        <v>41214</v>
      </c>
      <c r="EX13" s="1">
        <v>41244</v>
      </c>
      <c r="EY13" s="1">
        <v>41275</v>
      </c>
      <c r="EZ13" s="1">
        <v>41306</v>
      </c>
      <c r="FA13" s="1">
        <v>41334</v>
      </c>
      <c r="FB13" s="1">
        <v>41365</v>
      </c>
      <c r="FC13" s="1">
        <v>41395</v>
      </c>
      <c r="FD13" s="1">
        <v>41426</v>
      </c>
      <c r="FE13" s="1">
        <v>41456</v>
      </c>
      <c r="FF13" s="1">
        <v>41487</v>
      </c>
      <c r="FG13" s="1">
        <v>41518</v>
      </c>
      <c r="FH13" s="1">
        <v>41548</v>
      </c>
      <c r="FI13" s="1">
        <v>41579</v>
      </c>
      <c r="FJ13" s="1">
        <v>41609</v>
      </c>
      <c r="FK13" s="1">
        <v>41640</v>
      </c>
      <c r="FL13" s="1">
        <v>41671</v>
      </c>
      <c r="FM13" s="1">
        <v>41699</v>
      </c>
      <c r="FN13" s="1">
        <v>41730</v>
      </c>
      <c r="FO13" s="1">
        <v>41760</v>
      </c>
      <c r="FP13" s="1">
        <v>41791</v>
      </c>
      <c r="FQ13" s="1">
        <v>41821</v>
      </c>
      <c r="FR13" s="1">
        <v>41852</v>
      </c>
      <c r="FS13" s="1">
        <v>41883</v>
      </c>
      <c r="FT13" s="1">
        <v>41913</v>
      </c>
      <c r="FU13" s="1">
        <v>41944</v>
      </c>
      <c r="FV13" s="1">
        <v>41974</v>
      </c>
    </row>
    <row r="14" spans="1:179" x14ac:dyDescent="0.25">
      <c r="B14" t="s">
        <v>0</v>
      </c>
      <c r="F14" t="s">
        <v>58</v>
      </c>
      <c r="G14" t="s">
        <v>58</v>
      </c>
      <c r="H14" t="s">
        <v>58</v>
      </c>
      <c r="I14" t="s">
        <v>58</v>
      </c>
      <c r="J14" t="s">
        <v>58</v>
      </c>
      <c r="K14" t="s">
        <v>58</v>
      </c>
      <c r="L14" t="s">
        <v>58</v>
      </c>
      <c r="M14" t="s">
        <v>58</v>
      </c>
      <c r="N14" t="s">
        <v>58</v>
      </c>
      <c r="O14" t="s">
        <v>58</v>
      </c>
      <c r="P14" t="s">
        <v>58</v>
      </c>
      <c r="Q14" t="s">
        <v>58</v>
      </c>
      <c r="R14" t="s">
        <v>58</v>
      </c>
      <c r="S14" t="s">
        <v>58</v>
      </c>
      <c r="T14" t="s">
        <v>58</v>
      </c>
      <c r="U14" t="s">
        <v>58</v>
      </c>
      <c r="V14" t="s">
        <v>58</v>
      </c>
      <c r="W14" t="s">
        <v>58</v>
      </c>
      <c r="X14" t="s">
        <v>58</v>
      </c>
      <c r="Y14" t="s">
        <v>58</v>
      </c>
      <c r="Z14" t="s">
        <v>58</v>
      </c>
      <c r="AA14" t="s">
        <v>58</v>
      </c>
      <c r="AB14" t="s">
        <v>58</v>
      </c>
      <c r="AC14" t="s">
        <v>58</v>
      </c>
      <c r="AD14" t="s">
        <v>58</v>
      </c>
      <c r="AE14" t="s">
        <v>58</v>
      </c>
      <c r="AF14" t="s">
        <v>58</v>
      </c>
      <c r="AG14" t="s">
        <v>58</v>
      </c>
      <c r="AH14" t="s">
        <v>58</v>
      </c>
      <c r="AI14" t="s">
        <v>58</v>
      </c>
      <c r="AJ14" t="s">
        <v>58</v>
      </c>
      <c r="AK14" t="s">
        <v>58</v>
      </c>
      <c r="AL14" t="s">
        <v>58</v>
      </c>
      <c r="AM14" t="s">
        <v>58</v>
      </c>
      <c r="AN14" t="s">
        <v>58</v>
      </c>
      <c r="AO14" t="s">
        <v>58</v>
      </c>
      <c r="AP14" t="s">
        <v>58</v>
      </c>
      <c r="AQ14" t="s">
        <v>58</v>
      </c>
      <c r="AR14" t="s">
        <v>58</v>
      </c>
      <c r="AS14" t="s">
        <v>58</v>
      </c>
      <c r="AT14" t="s">
        <v>58</v>
      </c>
      <c r="AU14" t="s">
        <v>58</v>
      </c>
      <c r="AV14" t="s">
        <v>58</v>
      </c>
      <c r="AW14" t="s">
        <v>58</v>
      </c>
      <c r="AX14" t="s">
        <v>58</v>
      </c>
      <c r="AY14" t="s">
        <v>58</v>
      </c>
      <c r="AZ14" t="s">
        <v>58</v>
      </c>
      <c r="BA14" t="s">
        <v>58</v>
      </c>
      <c r="BB14" t="s">
        <v>58</v>
      </c>
      <c r="BC14" t="s">
        <v>58</v>
      </c>
      <c r="BD14" t="s">
        <v>58</v>
      </c>
      <c r="BE14" t="s">
        <v>58</v>
      </c>
      <c r="BF14" t="s">
        <v>58</v>
      </c>
      <c r="BG14" t="s">
        <v>58</v>
      </c>
      <c r="BH14" t="s">
        <v>58</v>
      </c>
      <c r="BI14" t="s">
        <v>58</v>
      </c>
      <c r="BJ14" t="s">
        <v>58</v>
      </c>
      <c r="BK14" t="s">
        <v>58</v>
      </c>
      <c r="BL14" t="s">
        <v>58</v>
      </c>
      <c r="BM14" t="s">
        <v>58</v>
      </c>
      <c r="BN14" t="s">
        <v>58</v>
      </c>
      <c r="BO14" t="s">
        <v>58</v>
      </c>
      <c r="BP14" t="s">
        <v>58</v>
      </c>
      <c r="BQ14" t="s">
        <v>58</v>
      </c>
      <c r="BR14" t="s">
        <v>58</v>
      </c>
      <c r="BS14" t="s">
        <v>58</v>
      </c>
      <c r="BT14" t="s">
        <v>58</v>
      </c>
      <c r="BU14" t="s">
        <v>58</v>
      </c>
      <c r="BV14" t="s">
        <v>58</v>
      </c>
      <c r="BW14" t="s">
        <v>58</v>
      </c>
      <c r="BX14" t="s">
        <v>58</v>
      </c>
      <c r="BY14" t="s">
        <v>58</v>
      </c>
      <c r="BZ14" t="s">
        <v>58</v>
      </c>
      <c r="CA14" t="s">
        <v>58</v>
      </c>
      <c r="CB14" t="s">
        <v>58</v>
      </c>
      <c r="CC14" t="s">
        <v>58</v>
      </c>
      <c r="CD14" t="s">
        <v>58</v>
      </c>
      <c r="CE14" t="s">
        <v>58</v>
      </c>
      <c r="CF14" t="s">
        <v>58</v>
      </c>
      <c r="CG14" t="s">
        <v>58</v>
      </c>
      <c r="CH14" t="s">
        <v>58</v>
      </c>
      <c r="CI14" t="s">
        <v>58</v>
      </c>
      <c r="CJ14" t="s">
        <v>58</v>
      </c>
      <c r="CK14" t="s">
        <v>58</v>
      </c>
      <c r="CL14" t="s">
        <v>58</v>
      </c>
      <c r="CM14" t="s">
        <v>58</v>
      </c>
      <c r="CN14" t="s">
        <v>58</v>
      </c>
      <c r="CO14" t="s">
        <v>58</v>
      </c>
      <c r="CP14" t="s">
        <v>58</v>
      </c>
      <c r="CQ14" t="s">
        <v>58</v>
      </c>
      <c r="CR14" t="s">
        <v>58</v>
      </c>
      <c r="CS14" t="s">
        <v>58</v>
      </c>
      <c r="CT14" t="s">
        <v>58</v>
      </c>
      <c r="CU14" t="s">
        <v>58</v>
      </c>
      <c r="CV14" t="s">
        <v>58</v>
      </c>
      <c r="CW14" t="s">
        <v>58</v>
      </c>
      <c r="CX14" t="s">
        <v>58</v>
      </c>
      <c r="CY14" t="s">
        <v>58</v>
      </c>
      <c r="CZ14" t="s">
        <v>58</v>
      </c>
      <c r="DA14" t="s">
        <v>58</v>
      </c>
      <c r="DB14" t="s">
        <v>58</v>
      </c>
      <c r="DC14" t="s">
        <v>58</v>
      </c>
      <c r="DD14" t="s">
        <v>58</v>
      </c>
      <c r="DE14" t="s">
        <v>58</v>
      </c>
      <c r="DF14" t="s">
        <v>58</v>
      </c>
      <c r="DG14" t="s">
        <v>58</v>
      </c>
      <c r="DH14" t="s">
        <v>58</v>
      </c>
      <c r="DI14" t="s">
        <v>58</v>
      </c>
      <c r="DJ14" t="s">
        <v>58</v>
      </c>
      <c r="DK14" t="s">
        <v>58</v>
      </c>
      <c r="DL14" t="s">
        <v>58</v>
      </c>
      <c r="DM14" t="s">
        <v>58</v>
      </c>
      <c r="DN14" t="s">
        <v>58</v>
      </c>
      <c r="DO14" t="s">
        <v>58</v>
      </c>
      <c r="DP14" t="s">
        <v>58</v>
      </c>
      <c r="DQ14" t="s">
        <v>58</v>
      </c>
      <c r="DR14" t="s">
        <v>58</v>
      </c>
      <c r="DS14" t="s">
        <v>58</v>
      </c>
      <c r="DT14" t="s">
        <v>58</v>
      </c>
      <c r="DU14" t="s">
        <v>58</v>
      </c>
      <c r="DV14" t="s">
        <v>58</v>
      </c>
      <c r="DW14" t="s">
        <v>58</v>
      </c>
      <c r="DX14" t="s">
        <v>58</v>
      </c>
      <c r="DY14" t="s">
        <v>58</v>
      </c>
      <c r="DZ14" t="s">
        <v>58</v>
      </c>
      <c r="EA14" t="s">
        <v>58</v>
      </c>
      <c r="EB14" t="s">
        <v>58</v>
      </c>
      <c r="EC14" t="s">
        <v>58</v>
      </c>
      <c r="ED14" t="s">
        <v>58</v>
      </c>
      <c r="EE14" t="s">
        <v>58</v>
      </c>
      <c r="EF14" t="s">
        <v>58</v>
      </c>
      <c r="EG14" t="s">
        <v>58</v>
      </c>
      <c r="EH14" t="s">
        <v>58</v>
      </c>
      <c r="EI14" t="s">
        <v>58</v>
      </c>
      <c r="EJ14" t="s">
        <v>58</v>
      </c>
      <c r="EK14" t="s">
        <v>58</v>
      </c>
      <c r="EL14" t="s">
        <v>58</v>
      </c>
      <c r="EM14" t="s">
        <v>58</v>
      </c>
      <c r="EN14" t="s">
        <v>58</v>
      </c>
      <c r="EO14" t="s">
        <v>58</v>
      </c>
      <c r="EP14" t="s">
        <v>58</v>
      </c>
      <c r="EQ14" t="s">
        <v>58</v>
      </c>
      <c r="ER14" t="s">
        <v>58</v>
      </c>
      <c r="ES14" t="s">
        <v>58</v>
      </c>
      <c r="ET14" t="s">
        <v>58</v>
      </c>
      <c r="EU14" t="s">
        <v>58</v>
      </c>
      <c r="EV14" t="s">
        <v>58</v>
      </c>
      <c r="EW14" t="s">
        <v>58</v>
      </c>
      <c r="EX14" t="s">
        <v>58</v>
      </c>
      <c r="EY14" t="s">
        <v>58</v>
      </c>
      <c r="EZ14" t="s">
        <v>58</v>
      </c>
      <c r="FA14" t="s">
        <v>58</v>
      </c>
      <c r="FB14" t="s">
        <v>58</v>
      </c>
      <c r="FC14" t="s">
        <v>58</v>
      </c>
      <c r="FD14" t="s">
        <v>58</v>
      </c>
      <c r="FE14" t="s">
        <v>58</v>
      </c>
      <c r="FF14" t="s">
        <v>58</v>
      </c>
      <c r="FG14" t="s">
        <v>58</v>
      </c>
      <c r="FH14" t="s">
        <v>58</v>
      </c>
      <c r="FI14" t="s">
        <v>58</v>
      </c>
      <c r="FJ14" t="s">
        <v>58</v>
      </c>
      <c r="FK14" t="s">
        <v>58</v>
      </c>
      <c r="FL14" t="s">
        <v>58</v>
      </c>
      <c r="FM14" t="s">
        <v>58</v>
      </c>
      <c r="FN14" t="s">
        <v>58</v>
      </c>
      <c r="FO14" t="s">
        <v>58</v>
      </c>
      <c r="FP14" t="s">
        <v>58</v>
      </c>
      <c r="FQ14" t="s">
        <v>58</v>
      </c>
      <c r="FR14" t="s">
        <v>58</v>
      </c>
      <c r="FS14" t="s">
        <v>58</v>
      </c>
      <c r="FT14" t="s">
        <v>58</v>
      </c>
      <c r="FU14" t="s">
        <v>58</v>
      </c>
      <c r="FV14" t="s">
        <v>58</v>
      </c>
      <c r="FW14" t="s">
        <v>2</v>
      </c>
    </row>
    <row r="15" spans="1:179" x14ac:dyDescent="0.25">
      <c r="A15">
        <v>1</v>
      </c>
      <c r="B15" t="s">
        <v>3</v>
      </c>
      <c r="F15" s="5">
        <v>41527.5</v>
      </c>
      <c r="G15" s="5">
        <v>22483.200000000001</v>
      </c>
      <c r="H15" s="5">
        <v>91111.8</v>
      </c>
      <c r="I15" s="5">
        <v>78102.100000000006</v>
      </c>
      <c r="J15" s="5">
        <v>85145.9</v>
      </c>
      <c r="K15" s="5">
        <v>-26882.400000000001</v>
      </c>
      <c r="L15" s="5">
        <v>-23751.9</v>
      </c>
      <c r="M15" s="5">
        <v>-83129.2</v>
      </c>
      <c r="N15" s="4">
        <v>-156828.79999999999</v>
      </c>
      <c r="O15" s="5">
        <v>-98408.1</v>
      </c>
      <c r="P15" s="5">
        <v>-90573.2</v>
      </c>
      <c r="Q15" s="5">
        <v>22452.2</v>
      </c>
      <c r="R15" s="5">
        <v>6151.9</v>
      </c>
      <c r="S15" s="5">
        <v>7526.8</v>
      </c>
      <c r="T15" s="5">
        <v>-54330.8</v>
      </c>
      <c r="U15" s="5">
        <v>-54664</v>
      </c>
      <c r="V15" s="5">
        <v>-57969.599999999999</v>
      </c>
      <c r="W15" s="5">
        <v>8897.5</v>
      </c>
      <c r="X15" s="5">
        <v>7227.9</v>
      </c>
      <c r="Y15" s="5">
        <v>7374.8</v>
      </c>
      <c r="Z15" s="4">
        <v>56395.199999999997</v>
      </c>
      <c r="AA15" s="4">
        <v>88978.2</v>
      </c>
      <c r="AB15" s="4">
        <v>90560.5</v>
      </c>
      <c r="AC15">
        <v>235.9</v>
      </c>
      <c r="AD15">
        <v>449.3</v>
      </c>
      <c r="AE15">
        <v>405</v>
      </c>
      <c r="AF15" s="5">
        <v>8233.7999999999993</v>
      </c>
      <c r="AG15" s="5">
        <v>8322.4</v>
      </c>
      <c r="AH15" s="5">
        <v>8860.6</v>
      </c>
      <c r="AI15" s="5">
        <v>48943.5</v>
      </c>
      <c r="AJ15" s="5">
        <v>41421.1</v>
      </c>
      <c r="AK15" s="5">
        <v>45543.3</v>
      </c>
      <c r="AL15" s="5">
        <v>89183.1</v>
      </c>
      <c r="AM15" s="4">
        <v>122990.5</v>
      </c>
      <c r="AN15" s="5">
        <v>121653.4</v>
      </c>
      <c r="AO15" s="5">
        <v>39081.9</v>
      </c>
      <c r="AP15" s="4">
        <v>39319.699999999997</v>
      </c>
      <c r="AQ15" s="5">
        <v>37919.599999999999</v>
      </c>
      <c r="AR15" s="5">
        <v>45018.7</v>
      </c>
      <c r="AS15" s="5">
        <v>48090.6</v>
      </c>
      <c r="AT15" s="5">
        <v>46546.2</v>
      </c>
      <c r="AU15" s="4">
        <v>44912.1</v>
      </c>
      <c r="AV15" s="5">
        <v>40700.5</v>
      </c>
      <c r="AW15" s="5">
        <v>39046.400000000001</v>
      </c>
      <c r="AX15" s="5">
        <v>83036.5</v>
      </c>
      <c r="AY15" s="4">
        <v>120556</v>
      </c>
      <c r="AZ15" s="5">
        <v>106687.6</v>
      </c>
      <c r="BA15" s="5">
        <v>35273.199999999997</v>
      </c>
      <c r="BB15" s="5">
        <v>35665.5</v>
      </c>
      <c r="BC15" s="5">
        <v>34320</v>
      </c>
      <c r="BD15" s="5">
        <v>45058</v>
      </c>
      <c r="BE15" s="5">
        <v>43649</v>
      </c>
      <c r="BF15" s="5">
        <v>38337.4</v>
      </c>
      <c r="BG15" s="5">
        <v>44600.4</v>
      </c>
      <c r="BH15" s="5">
        <v>35212.400000000001</v>
      </c>
      <c r="BI15" s="5">
        <v>36939.800000000003</v>
      </c>
      <c r="BJ15" s="5">
        <v>78423.399999999994</v>
      </c>
      <c r="BK15" s="5">
        <v>113694</v>
      </c>
      <c r="BL15" s="5">
        <v>100228.8</v>
      </c>
      <c r="BM15" s="5">
        <v>35172.400000000001</v>
      </c>
      <c r="BN15" s="5">
        <v>31774.3</v>
      </c>
      <c r="BO15" s="5">
        <v>32404.5</v>
      </c>
      <c r="BP15" s="5">
        <v>41668.5</v>
      </c>
      <c r="BQ15" s="5">
        <v>40388.300000000003</v>
      </c>
      <c r="BR15" s="5">
        <v>40809.800000000003</v>
      </c>
      <c r="BS15" s="5">
        <v>13055.4</v>
      </c>
      <c r="BT15" s="5">
        <v>10871.2</v>
      </c>
      <c r="BU15" s="5">
        <v>11706.9</v>
      </c>
      <c r="BV15" s="4">
        <v>54711.5</v>
      </c>
      <c r="BW15" s="5">
        <v>77900.100000000006</v>
      </c>
      <c r="BX15" s="5">
        <v>71782.399999999994</v>
      </c>
      <c r="BY15" s="5">
        <v>6928.8</v>
      </c>
      <c r="BZ15" s="5">
        <v>6246.7</v>
      </c>
      <c r="CA15" s="5">
        <v>6369.7</v>
      </c>
      <c r="CB15" s="5">
        <v>54518.9</v>
      </c>
      <c r="CC15" s="4">
        <v>52719.7</v>
      </c>
      <c r="CD15" s="5">
        <v>56333.5</v>
      </c>
      <c r="CE15" s="5">
        <v>26119.9</v>
      </c>
      <c r="CF15" s="5">
        <v>22810.1</v>
      </c>
      <c r="CG15" s="5">
        <v>24562.3</v>
      </c>
      <c r="CH15" s="5">
        <v>24967.200000000001</v>
      </c>
      <c r="CI15" s="5">
        <v>25517</v>
      </c>
      <c r="CJ15" s="5">
        <v>23512</v>
      </c>
      <c r="CK15" s="5">
        <v>26446.799999999999</v>
      </c>
      <c r="CL15" s="5">
        <v>23845.599999999999</v>
      </c>
      <c r="CM15" s="5">
        <v>25534.5</v>
      </c>
      <c r="CN15" s="5">
        <v>23647.599999999999</v>
      </c>
      <c r="CO15" s="5">
        <v>24039.599999999999</v>
      </c>
      <c r="CP15" s="5">
        <v>25691.5</v>
      </c>
      <c r="CQ15" s="5">
        <v>24353.4</v>
      </c>
      <c r="CR15" s="5">
        <v>21857.3</v>
      </c>
      <c r="CS15" s="4">
        <v>24078.7</v>
      </c>
      <c r="CT15" s="5">
        <v>22117.599999999999</v>
      </c>
      <c r="CU15" s="5">
        <v>23802.6</v>
      </c>
      <c r="CV15" s="5">
        <v>23090.7</v>
      </c>
      <c r="CW15" s="5">
        <v>23529.7</v>
      </c>
      <c r="CX15" s="5">
        <v>23392.2</v>
      </c>
      <c r="CY15" s="5">
        <v>22692.6</v>
      </c>
      <c r="CZ15" s="5">
        <v>22066.6</v>
      </c>
      <c r="DA15" s="4">
        <v>23554.2</v>
      </c>
      <c r="DB15" s="5">
        <v>22859</v>
      </c>
      <c r="DC15" s="5">
        <v>22725.5</v>
      </c>
      <c r="DD15" s="4">
        <v>19848.8</v>
      </c>
      <c r="DE15" s="5">
        <v>22473.599999999999</v>
      </c>
      <c r="DF15" s="5">
        <v>20643.400000000001</v>
      </c>
      <c r="DG15" s="5">
        <v>23299.9</v>
      </c>
      <c r="DH15" s="5">
        <v>20474.2</v>
      </c>
      <c r="DI15" s="5">
        <v>21961.599999999999</v>
      </c>
      <c r="DJ15" s="5">
        <v>21833.4</v>
      </c>
      <c r="DK15" s="5">
        <v>21180.6</v>
      </c>
      <c r="DL15" s="5">
        <v>20596.3</v>
      </c>
      <c r="DM15" s="5">
        <v>21984.9</v>
      </c>
      <c r="DN15" s="5">
        <v>21336.2</v>
      </c>
      <c r="DO15" s="5">
        <v>22246.400000000001</v>
      </c>
      <c r="DP15" s="5">
        <v>18526.7</v>
      </c>
      <c r="DQ15" s="5">
        <v>19953.5</v>
      </c>
      <c r="DR15" s="5">
        <v>19268.5</v>
      </c>
      <c r="DS15" s="5">
        <v>21748.2</v>
      </c>
      <c r="DT15" s="5">
        <v>19110.8</v>
      </c>
      <c r="DU15" s="4">
        <v>20498.900000000001</v>
      </c>
      <c r="DV15" s="4">
        <v>20378.5</v>
      </c>
      <c r="DW15" s="5">
        <v>19768.2</v>
      </c>
      <c r="DX15" s="5">
        <v>20204.5</v>
      </c>
      <c r="DY15" s="5">
        <v>19539.8</v>
      </c>
      <c r="DZ15" s="5">
        <v>19910.400000000001</v>
      </c>
      <c r="FW15" s="5">
        <v>3514921.2</v>
      </c>
    </row>
    <row r="16" spans="1:179" x14ac:dyDescent="0.25">
      <c r="A16">
        <v>2</v>
      </c>
      <c r="B16" t="s">
        <v>55</v>
      </c>
      <c r="F16" s="4">
        <v>6931.9</v>
      </c>
      <c r="G16" s="5">
        <v>-1782.1</v>
      </c>
      <c r="H16" s="5">
        <v>-27906.9</v>
      </c>
      <c r="I16" s="5">
        <v>-11523.8</v>
      </c>
      <c r="J16" s="5">
        <v>-12322</v>
      </c>
      <c r="K16" s="5">
        <v>27905</v>
      </c>
      <c r="L16" s="5">
        <v>24374.1</v>
      </c>
      <c r="M16" s="5">
        <v>26310.9</v>
      </c>
      <c r="N16" s="5">
        <v>18967.3</v>
      </c>
      <c r="O16" s="5">
        <v>19900</v>
      </c>
      <c r="P16" s="5">
        <v>19067.5</v>
      </c>
      <c r="Q16" s="5">
        <v>21135.200000000001</v>
      </c>
      <c r="R16" s="5">
        <v>17270.8</v>
      </c>
      <c r="S16" s="5">
        <v>18828.5</v>
      </c>
      <c r="T16" s="5">
        <v>18281.2</v>
      </c>
      <c r="U16" s="5">
        <v>18419.7</v>
      </c>
      <c r="V16" s="5">
        <v>19682.8</v>
      </c>
      <c r="W16" s="5">
        <v>55567.8</v>
      </c>
      <c r="X16" s="5">
        <v>48729.1</v>
      </c>
      <c r="Y16" s="5">
        <v>57688</v>
      </c>
      <c r="Z16" s="5">
        <v>53378.8</v>
      </c>
      <c r="AA16" s="5">
        <v>57824.800000000003</v>
      </c>
      <c r="AB16" s="5">
        <v>56544.4</v>
      </c>
      <c r="AC16" s="5">
        <v>56284.4</v>
      </c>
      <c r="AD16" s="5">
        <v>51135.7</v>
      </c>
      <c r="AE16" s="5">
        <v>55401.4</v>
      </c>
      <c r="AF16" s="5">
        <v>50379.5</v>
      </c>
      <c r="AG16" s="4">
        <v>51100.7</v>
      </c>
      <c r="AH16" s="5">
        <v>54459</v>
      </c>
      <c r="AI16" s="5">
        <v>43792.5</v>
      </c>
      <c r="AJ16" s="5">
        <v>38574.300000000003</v>
      </c>
      <c r="AK16" s="5">
        <v>44982.5</v>
      </c>
      <c r="AL16" s="5">
        <v>41300.199999999997</v>
      </c>
      <c r="AM16" s="5">
        <v>44364.1</v>
      </c>
      <c r="AN16" s="5">
        <v>43398.3</v>
      </c>
      <c r="AO16" s="4">
        <v>43666.8</v>
      </c>
      <c r="AP16" s="5">
        <v>42513.7</v>
      </c>
      <c r="AQ16" s="5">
        <v>41567</v>
      </c>
      <c r="AR16" s="5">
        <v>39624</v>
      </c>
      <c r="AS16" s="5">
        <v>42268.7</v>
      </c>
      <c r="AT16" s="4">
        <v>41084</v>
      </c>
      <c r="AU16" s="5">
        <v>8857.4</v>
      </c>
      <c r="AV16" s="5">
        <v>8995.4</v>
      </c>
      <c r="AW16" s="5">
        <v>9601.2999999999993</v>
      </c>
      <c r="AX16" s="5">
        <v>9501.2000000000007</v>
      </c>
      <c r="AY16" s="5">
        <v>10986.9</v>
      </c>
      <c r="AZ16" s="5">
        <v>9295.6</v>
      </c>
      <c r="BA16" s="5">
        <v>9830</v>
      </c>
      <c r="BB16" s="5">
        <v>9100.2999999999993</v>
      </c>
      <c r="BC16" s="5">
        <v>9123.5</v>
      </c>
      <c r="BD16" s="5">
        <v>8253.7000000000007</v>
      </c>
      <c r="BE16" s="5">
        <v>7991.6</v>
      </c>
      <c r="BF16" s="5">
        <v>8272.4</v>
      </c>
      <c r="BG16" s="5">
        <v>8966.2000000000007</v>
      </c>
      <c r="BH16" s="5">
        <v>7905.2</v>
      </c>
      <c r="BI16" s="5">
        <v>9132.1</v>
      </c>
      <c r="BJ16" s="5">
        <v>8983.4</v>
      </c>
      <c r="BK16" s="5">
        <v>10440.799999999999</v>
      </c>
      <c r="BL16" s="5">
        <v>8808.6</v>
      </c>
      <c r="BM16" s="5">
        <v>10140.1</v>
      </c>
      <c r="BN16" s="5">
        <v>8241.6</v>
      </c>
      <c r="BO16" s="5">
        <v>8747.9</v>
      </c>
      <c r="BP16" s="5">
        <v>7798.8</v>
      </c>
      <c r="BQ16" s="5">
        <v>7604.9</v>
      </c>
      <c r="BR16" s="5">
        <v>7911.7</v>
      </c>
      <c r="BS16" s="5">
        <v>8455</v>
      </c>
      <c r="BT16" s="5">
        <v>7439.8</v>
      </c>
      <c r="BU16" s="5">
        <v>8547.2000000000007</v>
      </c>
      <c r="BV16" s="5">
        <v>9156.5</v>
      </c>
      <c r="BW16" s="5">
        <v>8949.7999999999993</v>
      </c>
      <c r="BX16" s="5">
        <v>9658.4</v>
      </c>
      <c r="BY16" s="4">
        <v>11067.5</v>
      </c>
      <c r="BZ16" s="5">
        <v>9181.7999999999993</v>
      </c>
      <c r="CA16" s="5">
        <v>9657.2000000000007</v>
      </c>
      <c r="CB16" s="5">
        <v>8810.5</v>
      </c>
      <c r="CC16" s="5">
        <v>8593.2000000000007</v>
      </c>
      <c r="CD16" s="5">
        <v>9476.4</v>
      </c>
      <c r="CE16" s="5">
        <v>-22433.599999999999</v>
      </c>
      <c r="CF16" s="4">
        <v>-19133.099999999999</v>
      </c>
      <c r="CG16" s="5">
        <v>-20145.900000000001</v>
      </c>
      <c r="CH16" s="5">
        <v>-20042.8</v>
      </c>
      <c r="CI16" s="5">
        <v>-20859.3</v>
      </c>
      <c r="CJ16" s="5">
        <v>-19218.3</v>
      </c>
      <c r="CK16" s="5">
        <v>-21434.2</v>
      </c>
      <c r="CL16" s="5">
        <v>-20039.8</v>
      </c>
      <c r="CM16" s="5">
        <v>-20927.2</v>
      </c>
      <c r="CN16" s="5">
        <v>-20573.099999999999</v>
      </c>
      <c r="CO16" s="5">
        <v>-20806.099999999999</v>
      </c>
      <c r="CP16" s="5">
        <v>-21944.5</v>
      </c>
      <c r="CQ16" s="5">
        <v>-20883.099999999999</v>
      </c>
      <c r="CR16" s="5">
        <v>-18336.2</v>
      </c>
      <c r="CS16" s="5">
        <v>-19474.900000000001</v>
      </c>
      <c r="CT16" s="4">
        <v>-18040.2</v>
      </c>
      <c r="CU16" s="5">
        <v>-19461.400000000001</v>
      </c>
      <c r="CV16" s="5">
        <v>-18602.7</v>
      </c>
      <c r="CW16" s="5">
        <v>-19331.8</v>
      </c>
      <c r="CX16" s="5">
        <v>-19442.400000000001</v>
      </c>
      <c r="CY16" s="4">
        <v>-18841.099999999999</v>
      </c>
      <c r="CZ16" s="5">
        <v>-19180.2</v>
      </c>
      <c r="DA16" s="4">
        <v>-20287.8</v>
      </c>
      <c r="DB16" s="5">
        <v>-19580.2</v>
      </c>
      <c r="DC16" s="5">
        <v>-19453.099999999999</v>
      </c>
      <c r="DD16" s="5">
        <v>-16598.8</v>
      </c>
      <c r="DE16" s="5">
        <v>-18170.400000000001</v>
      </c>
      <c r="DF16" s="5">
        <v>-16855.099999999999</v>
      </c>
      <c r="DG16" s="5">
        <v>-18773.900000000001</v>
      </c>
      <c r="DH16" s="5">
        <v>-16733.599999999999</v>
      </c>
      <c r="DI16" s="5">
        <v>-18039.400000000001</v>
      </c>
      <c r="DJ16" s="5">
        <v>-18113.7</v>
      </c>
      <c r="DK16" s="5">
        <v>-17569.3</v>
      </c>
      <c r="DL16" s="5">
        <v>-17885</v>
      </c>
      <c r="DM16" s="5">
        <v>-18907.099999999999</v>
      </c>
      <c r="DN16" s="5">
        <v>-18235.3</v>
      </c>
      <c r="DO16" s="5">
        <v>-18893.8</v>
      </c>
      <c r="DP16" s="5">
        <v>-15486.5</v>
      </c>
      <c r="DQ16" s="5">
        <v>-16362.1</v>
      </c>
      <c r="DR16" s="5">
        <v>-15733.5</v>
      </c>
      <c r="DS16" s="5">
        <v>-17524.099999999999</v>
      </c>
      <c r="DT16" s="5">
        <v>-15616.5</v>
      </c>
      <c r="DU16" s="5">
        <v>-16846.8</v>
      </c>
      <c r="DV16" s="5">
        <v>-16864.099999999999</v>
      </c>
      <c r="DW16" s="5">
        <v>-16419.2</v>
      </c>
      <c r="DX16" s="5">
        <v>-17486.400000000001</v>
      </c>
      <c r="DY16" s="5">
        <v>-16836.3</v>
      </c>
      <c r="DZ16" s="5">
        <v>-16975.400000000001</v>
      </c>
      <c r="EA16" s="5">
        <v>-13433</v>
      </c>
      <c r="EB16" s="5">
        <v>-10968.6</v>
      </c>
      <c r="EC16" s="5">
        <v>-11539.3</v>
      </c>
      <c r="ED16" s="5">
        <v>-11086.3</v>
      </c>
      <c r="EE16" s="5">
        <v>-12292.6</v>
      </c>
      <c r="EF16" s="5">
        <v>-11000.9</v>
      </c>
      <c r="EG16" s="5">
        <v>-12245.8</v>
      </c>
      <c r="EH16" s="5">
        <v>-11493.3</v>
      </c>
      <c r="EI16" s="5">
        <v>-11625.1</v>
      </c>
      <c r="EJ16" s="5">
        <v>-12515.7</v>
      </c>
      <c r="EK16" s="5">
        <v>-12026.4</v>
      </c>
      <c r="EL16" s="4">
        <v>-12081.4</v>
      </c>
      <c r="EM16" s="5">
        <v>-12486.4</v>
      </c>
      <c r="EN16" s="5">
        <v>-10545.4</v>
      </c>
      <c r="EO16" s="5">
        <v>-10761</v>
      </c>
      <c r="EP16" s="4">
        <v>-10671.2</v>
      </c>
      <c r="EQ16" s="5">
        <v>-11148.4</v>
      </c>
      <c r="ER16" s="5">
        <v>-10258.299999999999</v>
      </c>
      <c r="ES16" s="4">
        <v>-11422.1</v>
      </c>
      <c r="ET16" s="5">
        <v>-10725.1</v>
      </c>
      <c r="EU16" s="5">
        <v>-11205.2</v>
      </c>
      <c r="EV16" s="5">
        <v>-11115.7</v>
      </c>
      <c r="EW16" s="5">
        <v>-11179.5</v>
      </c>
      <c r="EX16" s="5">
        <v>-11669.3</v>
      </c>
      <c r="EY16" s="5">
        <v>-11167.8</v>
      </c>
      <c r="EZ16" s="5">
        <v>-9551.2000000000007</v>
      </c>
      <c r="FA16" s="5">
        <v>-10366</v>
      </c>
      <c r="FB16" s="5">
        <v>-9652.2000000000007</v>
      </c>
      <c r="FC16" s="4">
        <v>-10406.299999999999</v>
      </c>
      <c r="FD16" s="5">
        <v>-9878.4</v>
      </c>
      <c r="FE16" s="5">
        <v>-10358.6</v>
      </c>
      <c r="FF16" s="5">
        <v>-9987.2000000000007</v>
      </c>
      <c r="FG16" s="5">
        <v>-10458.9</v>
      </c>
      <c r="FH16" s="4">
        <v>-10343.299999999999</v>
      </c>
      <c r="FI16" s="5">
        <v>-10392.4</v>
      </c>
      <c r="FJ16" s="5">
        <v>-10846.1</v>
      </c>
      <c r="FK16" s="5">
        <v>-10415.4</v>
      </c>
      <c r="FL16" s="5">
        <v>-8897</v>
      </c>
      <c r="FM16" s="5">
        <v>-9673</v>
      </c>
      <c r="FN16" s="4">
        <v>-9008.2999999999993</v>
      </c>
      <c r="FO16" s="5">
        <v>-9709.4</v>
      </c>
      <c r="FP16" s="5">
        <v>-9214.1</v>
      </c>
      <c r="FQ16" s="5">
        <v>-9666.6</v>
      </c>
      <c r="FR16" s="5">
        <v>-9661.5</v>
      </c>
      <c r="FS16" s="5">
        <v>-9431.6</v>
      </c>
      <c r="FT16" s="5">
        <v>-9625.1</v>
      </c>
      <c r="FU16" s="5">
        <v>-10065.299999999999</v>
      </c>
      <c r="FV16" s="5">
        <v>-9748.9</v>
      </c>
      <c r="FW16" s="5">
        <v>273233.59999999998</v>
      </c>
    </row>
    <row r="17" spans="1:179" x14ac:dyDescent="0.25">
      <c r="A17">
        <v>3</v>
      </c>
      <c r="B17" t="s">
        <v>4</v>
      </c>
      <c r="F17" s="5">
        <v>57735.9</v>
      </c>
      <c r="G17" s="5">
        <v>139079.20000000001</v>
      </c>
      <c r="H17" s="5">
        <v>39097.4</v>
      </c>
      <c r="I17" s="5">
        <v>42582.7</v>
      </c>
      <c r="J17" s="5">
        <v>43143.9</v>
      </c>
      <c r="K17" s="5">
        <v>-11082</v>
      </c>
      <c r="L17" s="5">
        <v>-10785.1</v>
      </c>
      <c r="M17" s="5">
        <v>-12807.3</v>
      </c>
      <c r="N17" s="5">
        <v>-29978.9</v>
      </c>
      <c r="O17" s="4">
        <v>-32812.800000000003</v>
      </c>
      <c r="P17" s="5">
        <v>-31667.599999999999</v>
      </c>
      <c r="Q17" s="5">
        <v>-59698.400000000001</v>
      </c>
      <c r="R17" s="4">
        <v>-68880.399999999994</v>
      </c>
      <c r="S17" s="5">
        <v>-73142.399999999994</v>
      </c>
      <c r="T17" s="5">
        <v>-44203.3</v>
      </c>
      <c r="U17" s="5">
        <v>-40268.699999999997</v>
      </c>
      <c r="V17" s="5">
        <v>-37110.800000000003</v>
      </c>
      <c r="W17" s="5">
        <v>-82770.899999999994</v>
      </c>
      <c r="X17" s="5">
        <v>-73325.899999999994</v>
      </c>
      <c r="Y17" s="5">
        <v>-83901.4</v>
      </c>
      <c r="Z17" s="4">
        <v>-71700.399999999994</v>
      </c>
      <c r="AA17" s="5">
        <v>-78611.100000000006</v>
      </c>
      <c r="AB17" s="5">
        <v>-77104.399999999994</v>
      </c>
      <c r="AC17" s="5">
        <v>-63144.7</v>
      </c>
      <c r="AD17" s="5">
        <v>-54582.3</v>
      </c>
      <c r="AE17" s="5">
        <v>-58451.199999999997</v>
      </c>
      <c r="AF17" s="5">
        <v>-52794.6</v>
      </c>
      <c r="AG17" s="5">
        <v>-43591.5</v>
      </c>
      <c r="AH17" s="5">
        <v>-42511.4</v>
      </c>
      <c r="AI17" s="5">
        <v>-47473.8</v>
      </c>
      <c r="AJ17" s="5">
        <v>-41223.9</v>
      </c>
      <c r="AK17" s="5">
        <v>-43674.6</v>
      </c>
      <c r="AL17" s="5">
        <v>-40872.1</v>
      </c>
      <c r="AM17" s="5">
        <v>-44528.1</v>
      </c>
      <c r="AN17" s="5">
        <v>-43984.1</v>
      </c>
      <c r="AO17" s="5">
        <v>-45356.2</v>
      </c>
      <c r="AP17" s="5">
        <v>-44828.2</v>
      </c>
      <c r="AQ17" s="5">
        <v>-39372.300000000003</v>
      </c>
      <c r="AR17" s="5">
        <v>-37286.9</v>
      </c>
      <c r="AS17" s="5">
        <v>-38466.199999999997</v>
      </c>
      <c r="AT17" s="5">
        <v>-34479.699999999997</v>
      </c>
      <c r="AU17" s="5">
        <v>-28092.7</v>
      </c>
      <c r="AV17" s="5">
        <v>-26088.9</v>
      </c>
      <c r="AW17" s="4">
        <v>-26422.2</v>
      </c>
      <c r="AX17" s="5">
        <v>-19897.900000000001</v>
      </c>
      <c r="AY17" s="5">
        <v>-22459</v>
      </c>
      <c r="AZ17" s="4">
        <v>-19503</v>
      </c>
      <c r="BA17" s="5">
        <v>-20670.400000000001</v>
      </c>
      <c r="BB17" s="5">
        <v>-20054</v>
      </c>
      <c r="BC17" s="5">
        <v>-19453.8</v>
      </c>
      <c r="BD17" s="5">
        <v>-19883.599999999999</v>
      </c>
      <c r="BE17" s="4">
        <v>-18992.400000000001</v>
      </c>
      <c r="BF17" s="5">
        <v>-19352.900000000001</v>
      </c>
      <c r="BG17" s="5">
        <v>-20429.900000000001</v>
      </c>
      <c r="BH17" s="5">
        <v>-17013.3</v>
      </c>
      <c r="BI17" s="5">
        <v>-18322.7</v>
      </c>
      <c r="BJ17" s="5">
        <v>-17692.8</v>
      </c>
      <c r="BK17" s="5">
        <v>-19968.7</v>
      </c>
      <c r="BL17" s="5">
        <v>-17762.8</v>
      </c>
      <c r="BM17" s="4">
        <v>-18275.599999999999</v>
      </c>
      <c r="BN17" s="5">
        <v>-16477.3</v>
      </c>
      <c r="BO17" s="5">
        <v>-16802.599999999999</v>
      </c>
      <c r="BP17" s="5">
        <v>-17172.400000000001</v>
      </c>
      <c r="BQ17" s="5">
        <v>-16606.5</v>
      </c>
      <c r="BR17" s="5">
        <v>-16920.3</v>
      </c>
      <c r="BS17">
        <v>-5880</v>
      </c>
      <c r="BT17">
        <v>-4896.3</v>
      </c>
      <c r="BU17">
        <v>-5483.5</v>
      </c>
      <c r="BV17">
        <v>-5359.8</v>
      </c>
      <c r="BW17">
        <v>-5478.1</v>
      </c>
      <c r="BX17">
        <v>-5047.8999999999996</v>
      </c>
      <c r="BY17">
        <v>-5677.9</v>
      </c>
      <c r="BZ17">
        <v>-5118.8999999999996</v>
      </c>
      <c r="CA17">
        <v>-5219.7</v>
      </c>
      <c r="CB17">
        <v>-5334.4</v>
      </c>
      <c r="CC17">
        <v>-5158.3</v>
      </c>
      <c r="CD17">
        <v>-5511.9</v>
      </c>
      <c r="CG17">
        <v>-196.5</v>
      </c>
      <c r="CS17">
        <v>-192.6</v>
      </c>
      <c r="CV17">
        <v>-184.7</v>
      </c>
      <c r="FW17" s="5">
        <v>-1953890.5</v>
      </c>
    </row>
    <row r="18" spans="1:179" x14ac:dyDescent="0.25">
      <c r="A18">
        <v>4</v>
      </c>
      <c r="B18" t="s">
        <v>67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I18" s="5"/>
      <c r="AJ18" s="5"/>
      <c r="AK18" s="5"/>
      <c r="AL18" s="4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4"/>
      <c r="BA18" s="5"/>
      <c r="BB18" s="5"/>
      <c r="BC18" s="5"/>
      <c r="BD18" s="5"/>
      <c r="BE18" s="5"/>
      <c r="BF18" s="5"/>
      <c r="BG18" s="5"/>
      <c r="BH18" s="5"/>
      <c r="BI18" s="5"/>
      <c r="BJ18" s="4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4"/>
      <c r="BY18" s="4"/>
      <c r="BZ18" s="5"/>
      <c r="CA18" s="5"/>
      <c r="CB18" s="5"/>
      <c r="CC18" s="5"/>
      <c r="CD18" s="5"/>
      <c r="FW18" s="5"/>
    </row>
    <row r="19" spans="1:179" x14ac:dyDescent="0.25">
      <c r="A19">
        <v>5</v>
      </c>
      <c r="B19" t="s">
        <v>6</v>
      </c>
      <c r="F19" s="5">
        <v>11759.8</v>
      </c>
      <c r="G19" s="5">
        <v>48709</v>
      </c>
      <c r="H19" s="5">
        <v>27298.2</v>
      </c>
      <c r="I19" s="5">
        <v>27018.3</v>
      </c>
      <c r="J19" s="5">
        <v>30609.200000000001</v>
      </c>
      <c r="K19" s="5">
        <v>13165.4</v>
      </c>
      <c r="L19" s="4">
        <v>10345.6</v>
      </c>
      <c r="M19" s="5">
        <v>9983</v>
      </c>
      <c r="N19" s="5">
        <v>10507.5</v>
      </c>
      <c r="O19" s="4">
        <v>8821.9</v>
      </c>
      <c r="P19" s="5">
        <v>6390.2</v>
      </c>
      <c r="Q19" s="5">
        <v>15854.9</v>
      </c>
      <c r="R19" s="5">
        <v>12849.6</v>
      </c>
      <c r="S19" s="5">
        <v>16301.7</v>
      </c>
      <c r="T19" s="5">
        <v>14839.5</v>
      </c>
      <c r="U19" s="5">
        <v>17420.400000000001</v>
      </c>
      <c r="V19" s="5">
        <v>22079.200000000001</v>
      </c>
      <c r="W19" s="5">
        <v>-23708.1</v>
      </c>
      <c r="X19" s="5">
        <v>-22205.8</v>
      </c>
      <c r="Y19" s="5">
        <v>-25199.8</v>
      </c>
      <c r="Z19" s="5">
        <v>-5786.6</v>
      </c>
      <c r="AA19" s="5">
        <v>-7167.5</v>
      </c>
      <c r="AB19" s="4">
        <v>-7546.1</v>
      </c>
      <c r="AC19" s="5">
        <v>-7971.7</v>
      </c>
      <c r="AD19" s="4">
        <v>-8055.7</v>
      </c>
      <c r="AE19" s="5">
        <v>-8621.2000000000007</v>
      </c>
      <c r="AF19" s="5">
        <v>-6562.9</v>
      </c>
      <c r="AG19" s="5">
        <v>-5616</v>
      </c>
      <c r="AH19" s="5">
        <v>-5409.5</v>
      </c>
      <c r="AI19" s="5">
        <v>-11730.2</v>
      </c>
      <c r="AJ19" s="5">
        <v>-10715.9</v>
      </c>
      <c r="AK19" s="4">
        <v>-12419.8</v>
      </c>
      <c r="AL19" s="5">
        <v>-11671.9</v>
      </c>
      <c r="AM19" s="5">
        <v>-13439.4</v>
      </c>
      <c r="AN19" s="5">
        <v>-13591.6</v>
      </c>
      <c r="AO19" s="5">
        <v>-13313.4</v>
      </c>
      <c r="AP19" s="5">
        <v>-13501.6</v>
      </c>
      <c r="AQ19" s="5">
        <v>-13307.7</v>
      </c>
      <c r="AR19" s="5">
        <v>-11633.8</v>
      </c>
      <c r="AS19" s="5">
        <v>-11404.6</v>
      </c>
      <c r="AT19" s="5">
        <v>-9462.2999999999993</v>
      </c>
      <c r="AU19" s="5">
        <v>-15592.6</v>
      </c>
      <c r="AV19" s="5">
        <v>-14757.9</v>
      </c>
      <c r="AW19" s="5">
        <v>-15129</v>
      </c>
      <c r="AX19" s="5">
        <v>-8321.6</v>
      </c>
      <c r="AY19" s="5">
        <v>-9744.2999999999993</v>
      </c>
      <c r="AZ19" s="5">
        <v>-8550</v>
      </c>
      <c r="BA19" s="5">
        <v>-8442.6</v>
      </c>
      <c r="BB19" s="5">
        <v>-8393</v>
      </c>
      <c r="BC19" s="5">
        <v>-8097</v>
      </c>
      <c r="BD19" s="5">
        <v>-8242.5</v>
      </c>
      <c r="BE19" s="5">
        <v>-7979.9</v>
      </c>
      <c r="BF19" s="5">
        <v>-8103.8</v>
      </c>
      <c r="BG19" s="5">
        <v>-2163.6999999999998</v>
      </c>
      <c r="BH19" s="5">
        <v>-1774.9</v>
      </c>
      <c r="BI19" s="5">
        <v>-1902.8</v>
      </c>
      <c r="BJ19" s="5">
        <v>-1867.2</v>
      </c>
      <c r="BK19" s="5">
        <v>-2188.9</v>
      </c>
      <c r="BL19" s="5">
        <v>-1911.7</v>
      </c>
      <c r="BM19" s="5">
        <v>-2188.1</v>
      </c>
      <c r="BN19" s="5">
        <v>-1936.2</v>
      </c>
      <c r="BO19" s="5">
        <v>-1952.1</v>
      </c>
      <c r="BP19" s="5">
        <v>-1963.9</v>
      </c>
      <c r="BQ19" s="5">
        <v>-1907.1</v>
      </c>
      <c r="BR19" s="5">
        <v>-1917.5</v>
      </c>
      <c r="BS19" s="5">
        <v>-2024.2</v>
      </c>
      <c r="BT19" s="4">
        <v>-1659.4</v>
      </c>
      <c r="BU19" s="5">
        <v>-1778.5</v>
      </c>
      <c r="BV19" s="5">
        <v>-1645</v>
      </c>
      <c r="BW19" s="4">
        <v>-1722.6</v>
      </c>
      <c r="BX19" s="5">
        <v>-1592.7</v>
      </c>
      <c r="BY19" s="5">
        <v>-1825.4</v>
      </c>
      <c r="BZ19" s="5">
        <v>-1588.8</v>
      </c>
      <c r="CA19" s="5">
        <v>-1591.6</v>
      </c>
      <c r="CB19" s="5">
        <v>-1595.6</v>
      </c>
      <c r="CC19" s="5">
        <v>-1549.6</v>
      </c>
      <c r="CD19" s="5">
        <v>-1642.4</v>
      </c>
      <c r="CE19" s="5">
        <v>-1538.4</v>
      </c>
      <c r="CF19" s="5">
        <v>-1336.8</v>
      </c>
      <c r="CG19" s="5">
        <v>-1433.8</v>
      </c>
      <c r="CH19" s="5">
        <v>-1497.1</v>
      </c>
      <c r="CI19" s="5">
        <v>-1564.3</v>
      </c>
      <c r="CJ19" s="5">
        <v>-1449.6</v>
      </c>
      <c r="CK19" s="5">
        <v>-1655</v>
      </c>
      <c r="CL19" s="5">
        <v>-1468.4</v>
      </c>
      <c r="CM19" s="5">
        <v>-1559.3</v>
      </c>
      <c r="CN19" s="5">
        <v>-1395.1</v>
      </c>
      <c r="CO19" s="5">
        <v>-1437.1</v>
      </c>
      <c r="CP19" s="5">
        <v>-1525.3</v>
      </c>
      <c r="CQ19" s="5">
        <v>-1434.3</v>
      </c>
      <c r="CR19" s="5">
        <v>-1279.0999999999999</v>
      </c>
      <c r="CS19" s="5">
        <v>-1418.2</v>
      </c>
      <c r="CT19" s="5">
        <v>-1314.6</v>
      </c>
      <c r="CU19" s="5">
        <v>-1459.2</v>
      </c>
      <c r="CV19" s="5">
        <v>-1435.9</v>
      </c>
      <c r="CW19" s="5">
        <v>-1461.3</v>
      </c>
      <c r="CX19" s="5">
        <v>-1452.7</v>
      </c>
      <c r="CY19" s="5">
        <v>-1374.8</v>
      </c>
      <c r="CZ19" s="5">
        <v>-1301.8</v>
      </c>
      <c r="DA19" s="5">
        <v>-1419.5</v>
      </c>
      <c r="DB19" s="5">
        <v>-1346.3</v>
      </c>
      <c r="DC19" s="5">
        <v>-1338.5</v>
      </c>
      <c r="DD19" s="5">
        <v>-1163.2</v>
      </c>
      <c r="DE19" s="5">
        <v>-1323.6</v>
      </c>
      <c r="DF19" s="4">
        <v>-1227</v>
      </c>
      <c r="DG19" s="5">
        <v>-1439.4</v>
      </c>
      <c r="DH19" s="5">
        <v>-1262.3</v>
      </c>
      <c r="FW19" s="5">
        <v>-183645.8</v>
      </c>
    </row>
    <row r="20" spans="1:179" x14ac:dyDescent="0.25">
      <c r="A20">
        <v>6</v>
      </c>
      <c r="B20" t="s">
        <v>56</v>
      </c>
      <c r="F20" s="5">
        <v>1689.8</v>
      </c>
      <c r="G20" s="5">
        <v>-25654.6</v>
      </c>
      <c r="H20" s="5">
        <v>9542.6</v>
      </c>
      <c r="I20" s="5">
        <v>13897.2</v>
      </c>
      <c r="J20" s="5">
        <v>4710.8999999999996</v>
      </c>
      <c r="K20" s="5">
        <v>24661.200000000001</v>
      </c>
      <c r="L20" s="5">
        <v>22807.8</v>
      </c>
      <c r="M20" s="5">
        <v>27262.400000000001</v>
      </c>
      <c r="N20" s="5">
        <v>44345</v>
      </c>
      <c r="O20" s="5">
        <v>45238.5</v>
      </c>
      <c r="P20" s="5">
        <v>33333</v>
      </c>
      <c r="Q20" s="5">
        <v>33075.9</v>
      </c>
      <c r="R20" s="5">
        <v>28965.3</v>
      </c>
      <c r="S20" s="5">
        <v>32015.4</v>
      </c>
      <c r="T20" s="5">
        <v>33430.6</v>
      </c>
      <c r="U20" s="5">
        <v>33036.699999999997</v>
      </c>
      <c r="V20" s="5">
        <v>34088</v>
      </c>
      <c r="W20" s="5">
        <v>-14043.3</v>
      </c>
      <c r="X20" s="5">
        <v>-9580.2000000000007</v>
      </c>
      <c r="Y20" s="5">
        <v>-9473.7999999999993</v>
      </c>
      <c r="Z20" s="5">
        <v>-8675.4</v>
      </c>
      <c r="AA20" s="5">
        <v>-9423.6</v>
      </c>
      <c r="AB20" s="5">
        <v>-9057.7000000000007</v>
      </c>
      <c r="AC20">
        <v>-687.4</v>
      </c>
      <c r="AD20">
        <v>-704</v>
      </c>
      <c r="AE20">
        <v>-696.2</v>
      </c>
      <c r="AF20">
        <v>-644.79999999999995</v>
      </c>
      <c r="AG20">
        <v>-655.6</v>
      </c>
      <c r="AH20">
        <v>-700.4</v>
      </c>
      <c r="AI20" s="5">
        <v>6208.5</v>
      </c>
      <c r="AJ20" s="5">
        <v>5519.4</v>
      </c>
      <c r="AK20" s="5">
        <v>6167.4</v>
      </c>
      <c r="AL20" s="4">
        <v>5690.6</v>
      </c>
      <c r="AM20" s="5">
        <v>6043.2</v>
      </c>
      <c r="AN20" s="5">
        <v>5941.7</v>
      </c>
      <c r="AO20" s="5">
        <v>6028.1</v>
      </c>
      <c r="AP20" s="5">
        <v>5940.2</v>
      </c>
      <c r="AQ20" s="5">
        <v>5814.3</v>
      </c>
      <c r="AR20" s="5">
        <v>5654.1</v>
      </c>
      <c r="AS20" s="5">
        <v>6035.2</v>
      </c>
      <c r="AT20" s="5">
        <v>5857.5</v>
      </c>
      <c r="AU20" s="5">
        <v>5797.2</v>
      </c>
      <c r="AV20" s="5">
        <v>5582.1</v>
      </c>
      <c r="AW20" s="5">
        <v>5477</v>
      </c>
      <c r="AX20" s="5">
        <v>5312.6</v>
      </c>
      <c r="AY20" s="5">
        <v>5916.9</v>
      </c>
      <c r="AZ20" s="4">
        <v>5269.2</v>
      </c>
      <c r="BA20" s="5">
        <v>5626.7</v>
      </c>
      <c r="BB20" s="5">
        <v>5544.3</v>
      </c>
      <c r="BC20" s="5">
        <v>5426.4</v>
      </c>
      <c r="BD20" s="5">
        <v>5546.1</v>
      </c>
      <c r="BE20" s="5">
        <v>5363.9</v>
      </c>
      <c r="BF20" s="5">
        <v>5465.7</v>
      </c>
      <c r="BG20" s="5">
        <v>5673.4</v>
      </c>
      <c r="BH20" s="5">
        <v>4808.8</v>
      </c>
      <c r="BI20" s="5">
        <v>5110.8999999999996</v>
      </c>
      <c r="BJ20" s="4">
        <v>4957</v>
      </c>
      <c r="BK20" s="5">
        <v>5520.6</v>
      </c>
      <c r="BL20" s="5">
        <v>4916.1000000000004</v>
      </c>
      <c r="BM20" s="5">
        <v>5505.4</v>
      </c>
      <c r="BN20" s="5">
        <v>4919.8999999999996</v>
      </c>
      <c r="BO20" s="5">
        <v>5061.8</v>
      </c>
      <c r="BP20" s="5">
        <v>5173.3</v>
      </c>
      <c r="BQ20" s="5">
        <v>5002.8</v>
      </c>
      <c r="BR20" s="5">
        <v>5097.5</v>
      </c>
      <c r="BS20" s="5">
        <v>-6469.5</v>
      </c>
      <c r="BT20" s="5">
        <v>-5308.6</v>
      </c>
      <c r="BU20" s="5">
        <v>-5780.1</v>
      </c>
      <c r="BV20" s="5">
        <v>-5854.3</v>
      </c>
      <c r="BW20" s="5">
        <v>-6049.2</v>
      </c>
      <c r="BX20" s="4">
        <v>-5513.2</v>
      </c>
      <c r="BY20" s="4">
        <v>-6224.4</v>
      </c>
      <c r="BZ20" s="5">
        <v>-5652.5</v>
      </c>
      <c r="CA20" s="5">
        <v>-5722.2</v>
      </c>
      <c r="CB20" s="5">
        <v>-5847.8</v>
      </c>
      <c r="CC20" s="5">
        <v>-5654.8</v>
      </c>
      <c r="CD20" s="5">
        <v>-6042.3</v>
      </c>
      <c r="CE20">
        <v>-523.70000000000005</v>
      </c>
      <c r="CF20">
        <v>-384.2</v>
      </c>
      <c r="CG20">
        <v>-472.9</v>
      </c>
      <c r="CH20">
        <v>-460.6</v>
      </c>
      <c r="CI20">
        <v>-532.1</v>
      </c>
      <c r="CJ20">
        <v>-433.5</v>
      </c>
      <c r="CK20">
        <v>-509</v>
      </c>
      <c r="CL20">
        <v>-496.9</v>
      </c>
      <c r="CM20">
        <v>-491.7</v>
      </c>
      <c r="CN20">
        <v>-455.2</v>
      </c>
      <c r="CO20">
        <v>-462.7</v>
      </c>
      <c r="CP20">
        <v>-494.4</v>
      </c>
      <c r="CQ20">
        <v>-488.3</v>
      </c>
      <c r="CR20">
        <v>-368.1</v>
      </c>
      <c r="CS20">
        <v>-463.4</v>
      </c>
      <c r="CT20">
        <v>-408</v>
      </c>
      <c r="CU20">
        <v>-496.4</v>
      </c>
      <c r="CV20">
        <v>-425.8</v>
      </c>
      <c r="CW20">
        <v>-452.9</v>
      </c>
      <c r="CX20">
        <v>-487.7</v>
      </c>
      <c r="CY20">
        <v>-436.8</v>
      </c>
      <c r="CZ20">
        <v>-424.7</v>
      </c>
      <c r="DA20">
        <v>-453.5</v>
      </c>
      <c r="DB20">
        <v>-649.1</v>
      </c>
      <c r="DC20">
        <v>-455.7</v>
      </c>
      <c r="DD20">
        <v>-334.3</v>
      </c>
      <c r="DE20">
        <v>-432.6</v>
      </c>
      <c r="DF20">
        <v>-380.8</v>
      </c>
      <c r="DG20">
        <v>-486</v>
      </c>
      <c r="DH20">
        <v>-377.6</v>
      </c>
      <c r="DI20">
        <v>-411.5</v>
      </c>
      <c r="DJ20">
        <v>-455.2</v>
      </c>
      <c r="DK20">
        <v>-407.7</v>
      </c>
      <c r="DL20">
        <v>-396.5</v>
      </c>
      <c r="DM20">
        <v>-423.1</v>
      </c>
      <c r="FW20" s="5">
        <v>445128.1</v>
      </c>
    </row>
    <row r="21" spans="1:179" x14ac:dyDescent="0.25">
      <c r="A21">
        <v>7</v>
      </c>
      <c r="B21" t="s">
        <v>5</v>
      </c>
    </row>
    <row r="22" spans="1:179" x14ac:dyDescent="0.25">
      <c r="B22" t="s">
        <v>8</v>
      </c>
      <c r="F22" s="5">
        <v>119645</v>
      </c>
      <c r="G22" s="5">
        <v>182834.6</v>
      </c>
      <c r="H22" s="5">
        <v>139143.20000000001</v>
      </c>
      <c r="I22" s="4">
        <v>150076.5</v>
      </c>
      <c r="J22" s="5">
        <v>151287.79999999999</v>
      </c>
      <c r="K22" s="5">
        <v>27767.1</v>
      </c>
      <c r="L22" s="4">
        <v>22990.5</v>
      </c>
      <c r="M22" s="5">
        <v>-32380.2</v>
      </c>
      <c r="N22" s="5">
        <v>-112988</v>
      </c>
      <c r="O22" s="5">
        <v>-57260.5</v>
      </c>
      <c r="P22" s="5">
        <v>-63450.1</v>
      </c>
      <c r="Q22" s="5">
        <v>32819.800000000003</v>
      </c>
      <c r="R22" s="5">
        <v>-3642.8</v>
      </c>
      <c r="S22" s="4">
        <v>1530</v>
      </c>
      <c r="T22" s="4">
        <v>-31982.799999999999</v>
      </c>
      <c r="U22" s="5">
        <v>-26055.9</v>
      </c>
      <c r="V22" s="5">
        <v>-19230.5</v>
      </c>
      <c r="W22" s="5">
        <v>-56057</v>
      </c>
      <c r="X22" s="5">
        <v>-49155</v>
      </c>
      <c r="Y22" s="5">
        <v>-53512.2</v>
      </c>
      <c r="Z22" s="4">
        <v>23611.5</v>
      </c>
      <c r="AA22" s="5">
        <v>51600.800000000003</v>
      </c>
      <c r="AB22" s="5">
        <v>53396.7</v>
      </c>
      <c r="AC22" s="5">
        <v>-15283.6</v>
      </c>
      <c r="AD22" s="5">
        <v>-11757</v>
      </c>
      <c r="AE22" s="5">
        <v>-11962.2</v>
      </c>
      <c r="AF22" s="5">
        <v>-1388.9</v>
      </c>
      <c r="AG22" s="5">
        <v>9560.1</v>
      </c>
      <c r="AH22" s="5">
        <v>14698.2</v>
      </c>
      <c r="AI22" s="5">
        <v>39740.5</v>
      </c>
      <c r="AJ22" s="5">
        <v>33575</v>
      </c>
      <c r="AK22" s="5">
        <v>40598.9</v>
      </c>
      <c r="AL22" s="5">
        <v>83629.8</v>
      </c>
      <c r="AM22" s="5">
        <v>115430.2</v>
      </c>
      <c r="AN22" s="5">
        <v>113417.8</v>
      </c>
      <c r="AO22" s="5">
        <v>30107.200000000001</v>
      </c>
      <c r="AP22" s="4">
        <v>29443.8</v>
      </c>
      <c r="AQ22" s="5">
        <v>32620.9</v>
      </c>
      <c r="AR22" s="5">
        <v>41376.1</v>
      </c>
      <c r="AS22" s="5">
        <v>46523.7</v>
      </c>
      <c r="AT22" s="5">
        <v>49545.8</v>
      </c>
      <c r="AU22" s="5">
        <v>15881.6</v>
      </c>
      <c r="AV22" s="5">
        <v>14431.2</v>
      </c>
      <c r="AW22" s="5">
        <v>12573.4</v>
      </c>
      <c r="AX22" s="5">
        <v>69630.899999999994</v>
      </c>
      <c r="AY22" s="4">
        <v>105256.5</v>
      </c>
      <c r="AZ22" s="5">
        <v>93199.5</v>
      </c>
      <c r="BA22" s="5">
        <v>21617</v>
      </c>
      <c r="BB22" s="4">
        <v>21863.1</v>
      </c>
      <c r="BC22" s="5">
        <v>21319.200000000001</v>
      </c>
      <c r="BD22" s="4">
        <v>30731.7</v>
      </c>
      <c r="BE22" s="5">
        <v>30032.2</v>
      </c>
      <c r="BF22" s="5">
        <v>24618.799999999999</v>
      </c>
      <c r="BG22" s="5">
        <v>36646.5</v>
      </c>
      <c r="BH22" s="5">
        <v>29138.2</v>
      </c>
      <c r="BI22" s="5">
        <v>30957.3</v>
      </c>
      <c r="BJ22" s="4">
        <v>72803.8</v>
      </c>
      <c r="BK22" s="5">
        <v>107497.7</v>
      </c>
      <c r="BL22" s="5">
        <v>94279</v>
      </c>
      <c r="BM22" s="5">
        <v>30354.2</v>
      </c>
      <c r="BN22" s="4">
        <v>26522.3</v>
      </c>
      <c r="BO22" s="5">
        <v>27459.5</v>
      </c>
      <c r="BP22" s="5">
        <v>35504.199999999997</v>
      </c>
      <c r="BQ22" s="4">
        <v>34482.300000000003</v>
      </c>
      <c r="BR22" s="5">
        <v>34981.300000000003</v>
      </c>
      <c r="BS22" s="5">
        <v>7136.8</v>
      </c>
      <c r="BT22" s="5">
        <v>6446.8</v>
      </c>
      <c r="BU22" s="5">
        <v>7212</v>
      </c>
      <c r="BV22" s="5">
        <v>51008.800000000003</v>
      </c>
      <c r="BW22" s="5">
        <v>73600</v>
      </c>
      <c r="BX22" s="5">
        <v>69287</v>
      </c>
      <c r="BY22" s="4">
        <v>4268.6000000000004</v>
      </c>
      <c r="BZ22" s="5">
        <v>3068.3</v>
      </c>
      <c r="CA22" s="5">
        <v>3493.3</v>
      </c>
      <c r="CB22" s="5">
        <v>50551.6</v>
      </c>
      <c r="CC22" s="5">
        <v>48950.2</v>
      </c>
      <c r="CD22" s="5">
        <v>52613.3</v>
      </c>
      <c r="CE22" s="5">
        <v>1624.2</v>
      </c>
      <c r="CF22" s="5">
        <v>1956</v>
      </c>
      <c r="CG22" s="5">
        <v>2313.1999999999998</v>
      </c>
      <c r="CH22" s="5">
        <v>2966.8</v>
      </c>
      <c r="CI22" s="5">
        <v>2561.3000000000002</v>
      </c>
      <c r="CJ22" s="5">
        <v>2410.5</v>
      </c>
      <c r="CK22" s="5">
        <v>2848.5</v>
      </c>
      <c r="CL22" s="5">
        <v>1840.5</v>
      </c>
      <c r="CM22" s="5">
        <v>2556.4</v>
      </c>
      <c r="CN22" s="5">
        <v>1224.3</v>
      </c>
      <c r="CO22" s="5">
        <v>1333.7</v>
      </c>
      <c r="CP22" s="5">
        <v>1727.4</v>
      </c>
      <c r="CQ22" s="5">
        <v>1547.7</v>
      </c>
      <c r="CR22" s="4">
        <v>1873.8</v>
      </c>
      <c r="CS22" s="5">
        <v>2529.5</v>
      </c>
      <c r="CT22" s="5">
        <v>2354.9</v>
      </c>
      <c r="CU22" s="5">
        <v>2385.6</v>
      </c>
      <c r="CV22" s="5">
        <v>2441.5</v>
      </c>
      <c r="CW22" s="5">
        <v>2283.6</v>
      </c>
      <c r="CX22" s="5">
        <v>2009.4</v>
      </c>
      <c r="CY22" s="5">
        <v>2040</v>
      </c>
      <c r="CZ22" s="5">
        <v>1159.9000000000001</v>
      </c>
      <c r="DA22" s="5">
        <v>1393.4</v>
      </c>
      <c r="DB22" s="5">
        <v>1283.4000000000001</v>
      </c>
      <c r="DC22" s="5">
        <v>1478.2</v>
      </c>
      <c r="DD22" s="5">
        <v>1752.5</v>
      </c>
      <c r="DE22" s="5">
        <v>2547</v>
      </c>
      <c r="DF22" s="5">
        <v>2180.5</v>
      </c>
      <c r="DG22" s="5">
        <v>2600.5</v>
      </c>
      <c r="DH22" s="5">
        <v>2100.8000000000002</v>
      </c>
      <c r="DI22" s="5">
        <v>3510.7</v>
      </c>
      <c r="DJ22" s="5">
        <v>3264.6</v>
      </c>
      <c r="DK22" s="5">
        <v>3203.6</v>
      </c>
      <c r="DL22" s="5">
        <v>2314.9</v>
      </c>
      <c r="DM22" s="5">
        <v>2654.6</v>
      </c>
      <c r="DN22" s="5">
        <v>3100.9</v>
      </c>
      <c r="DO22" s="5">
        <v>3352.6</v>
      </c>
      <c r="DP22" s="5">
        <v>3040.2</v>
      </c>
      <c r="DQ22" s="5">
        <v>3591.4</v>
      </c>
      <c r="DR22" s="5">
        <v>3535</v>
      </c>
      <c r="DS22" s="5">
        <v>4224</v>
      </c>
      <c r="DT22" s="5">
        <v>3494.3</v>
      </c>
      <c r="DU22" s="5">
        <v>3652.1</v>
      </c>
      <c r="DV22" s="5">
        <v>3514.4</v>
      </c>
      <c r="DW22" s="5">
        <v>3349</v>
      </c>
      <c r="DX22" s="5">
        <v>2718.1</v>
      </c>
      <c r="DY22" s="5">
        <v>2703.6</v>
      </c>
      <c r="DZ22" s="5">
        <v>2935.1</v>
      </c>
      <c r="EA22" s="5">
        <v>-13433</v>
      </c>
      <c r="EB22" s="5">
        <v>-10968.6</v>
      </c>
      <c r="EC22" s="5">
        <v>-11539.3</v>
      </c>
      <c r="ED22" s="5">
        <v>-11086.3</v>
      </c>
      <c r="EE22" s="5">
        <v>-12292.6</v>
      </c>
      <c r="EF22" s="5">
        <v>-11000.9</v>
      </c>
      <c r="EG22" s="5">
        <v>-12245.8</v>
      </c>
      <c r="EH22" s="5">
        <v>-11493.3</v>
      </c>
      <c r="EI22" s="5">
        <v>-11625.1</v>
      </c>
      <c r="EJ22" s="5">
        <v>-12515.7</v>
      </c>
      <c r="EK22" s="5">
        <v>-12026.4</v>
      </c>
      <c r="EL22" s="4">
        <v>-12081.4</v>
      </c>
      <c r="EM22" s="5">
        <v>-12486.4</v>
      </c>
      <c r="EN22" s="5">
        <v>-10545.4</v>
      </c>
      <c r="EO22" s="5">
        <v>-10761</v>
      </c>
      <c r="EP22" s="4">
        <v>-10671.2</v>
      </c>
      <c r="EQ22" s="5">
        <v>-11148.4</v>
      </c>
      <c r="ER22" s="5">
        <v>-10258.299999999999</v>
      </c>
      <c r="ES22" s="4">
        <v>-11422.1</v>
      </c>
      <c r="ET22" s="5">
        <v>-10725.1</v>
      </c>
      <c r="EU22" s="5">
        <v>-11205.2</v>
      </c>
      <c r="EV22" s="5">
        <v>-11115.7</v>
      </c>
      <c r="EW22" s="5">
        <v>-11179.5</v>
      </c>
      <c r="EX22" s="5">
        <v>-11669.3</v>
      </c>
      <c r="EY22" s="5">
        <v>-11167.8</v>
      </c>
      <c r="EZ22" s="5">
        <v>-9551.2000000000007</v>
      </c>
      <c r="FA22" s="5">
        <v>-10366</v>
      </c>
      <c r="FB22" s="5">
        <v>-9652.2000000000007</v>
      </c>
      <c r="FC22" s="4">
        <v>-10406.299999999999</v>
      </c>
      <c r="FD22" s="5">
        <v>-9878.4</v>
      </c>
      <c r="FE22" s="5">
        <v>-10358.6</v>
      </c>
      <c r="FF22" s="5">
        <v>-9987.2000000000007</v>
      </c>
      <c r="FG22" s="5">
        <v>-10458.9</v>
      </c>
      <c r="FH22" s="4">
        <v>-10343.299999999999</v>
      </c>
      <c r="FI22" s="5">
        <v>-10392.4</v>
      </c>
      <c r="FJ22" s="5">
        <v>-10846.1</v>
      </c>
      <c r="FK22" s="5">
        <v>-10415.4</v>
      </c>
      <c r="FL22" s="5">
        <v>-8897</v>
      </c>
      <c r="FM22" s="5">
        <v>-9673</v>
      </c>
      <c r="FN22" s="4">
        <v>-9008.2999999999993</v>
      </c>
      <c r="FO22" s="5">
        <v>-9709.4</v>
      </c>
      <c r="FP22" s="5">
        <v>-9214.1</v>
      </c>
      <c r="FQ22" s="5">
        <v>-9666.6</v>
      </c>
      <c r="FR22" s="5">
        <v>-9661.5</v>
      </c>
      <c r="FS22" s="5">
        <v>-9431.6</v>
      </c>
      <c r="FT22" s="5">
        <v>-9625.1</v>
      </c>
      <c r="FU22" s="5">
        <v>-10065.299999999999</v>
      </c>
      <c r="FV22" s="5">
        <v>-9748.9</v>
      </c>
      <c r="FW22" s="5">
        <v>2095746.7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West Power Position</vt:lpstr>
      <vt:lpstr>West position</vt:lpstr>
      <vt:lpstr>nr_west_pow_pos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Havlíček Jan</cp:lastModifiedBy>
  <cp:lastPrinted>2000-07-15T01:45:08Z</cp:lastPrinted>
  <dcterms:created xsi:type="dcterms:W3CDTF">2000-05-01T18:32:32Z</dcterms:created>
  <dcterms:modified xsi:type="dcterms:W3CDTF">2023-09-10T11:46:31Z</dcterms:modified>
</cp:coreProperties>
</file>