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7812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0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H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H25" i="1"/>
  <c r="N25" i="1"/>
  <c r="O25" i="1"/>
  <c r="H26" i="1"/>
  <c r="N26" i="1"/>
  <c r="O26" i="1"/>
  <c r="H27" i="1"/>
  <c r="N27" i="1"/>
  <c r="O27" i="1"/>
  <c r="H28" i="1"/>
  <c r="N28" i="1"/>
  <c r="O28" i="1"/>
  <c r="H29" i="1"/>
  <c r="N29" i="1"/>
  <c r="O29" i="1"/>
  <c r="H30" i="1"/>
  <c r="N30" i="1"/>
  <c r="O30" i="1"/>
  <c r="H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<sst xmlns="http://schemas.openxmlformats.org/spreadsheetml/2006/main" count="37" uniqueCount="34">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</sst>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9/New/prel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Jim"/>
      <sheetName val="Export"/>
      <sheetName val="SUM SO2"/>
      <sheetName val="Macro1"/>
      <sheetName val="WEST_DPR"/>
      <sheetName val="West"/>
      <sheetName val="Power West P&amp;L"/>
      <sheetName val="East &amp; West"/>
      <sheetName val="Power East P&amp;L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36788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/>
          </cell>
        </row>
        <row r="50">
          <cell r="K50">
            <v>26175991.627293959</v>
          </cell>
          <cell r="S50">
            <v>4189178.8102141661</v>
          </cell>
          <cell r="AA50">
            <v>8063.3199999986755</v>
          </cell>
          <cell r="AI50">
            <v>3333717.0940946466</v>
          </cell>
          <cell r="AQ50">
            <v>548759.92075257422</v>
          </cell>
          <cell r="AR50">
            <v>360444.55549348705</v>
          </cell>
          <cell r="AX50">
            <v>34616155.327848837</v>
          </cell>
          <cell r="BF50">
            <v>3173529.9639121876</v>
          </cell>
          <cell r="BN50">
            <v>58804987.192415945</v>
          </cell>
          <cell r="BV50">
            <v>1466568.2393275881</v>
          </cell>
          <cell r="CD50">
            <v>5178449.6920959931</v>
          </cell>
          <cell r="CF50">
            <v>340364.15960921941</v>
          </cell>
          <cell r="CU50">
            <v>68963899.24736093</v>
          </cell>
          <cell r="CW50">
            <v>103580054.57520977</v>
          </cell>
        </row>
        <row r="74">
          <cell r="AX74">
            <v>0</v>
          </cell>
        </row>
        <row r="92">
          <cell r="K92">
            <v>-462884.99294115603</v>
          </cell>
          <cell r="S92">
            <v>-178844.29958159849</v>
          </cell>
          <cell r="AA92">
            <v>204.99999998509884</v>
          </cell>
          <cell r="AI92">
            <v>126420.30744767829</v>
          </cell>
          <cell r="AQ92">
            <v>0</v>
          </cell>
          <cell r="AR92">
            <v>-79</v>
          </cell>
          <cell r="AX92">
            <v>-515182.98507509113</v>
          </cell>
          <cell r="BF92">
            <v>721564.42340190709</v>
          </cell>
          <cell r="BN92">
            <v>1269266.2818682326</v>
          </cell>
          <cell r="BV92">
            <v>-78080.64585775882</v>
          </cell>
          <cell r="CD92">
            <v>3129539.7021556892</v>
          </cell>
          <cell r="CF92">
            <v>86414.700418390334</v>
          </cell>
          <cell r="CU92">
            <v>5128704.4619864607</v>
          </cell>
          <cell r="CW92">
            <v>4613521.4769113697</v>
          </cell>
        </row>
        <row r="99">
          <cell r="K99">
            <v>2084677.0734231677</v>
          </cell>
          <cell r="S99">
            <v>1231818.7049066783</v>
          </cell>
          <cell r="AA99">
            <v>2200.6000000106869</v>
          </cell>
          <cell r="AI99">
            <v>-493931.33406034776</v>
          </cell>
          <cell r="AQ99">
            <v>409170.57953465753</v>
          </cell>
          <cell r="AR99">
            <v>18014.574785392353</v>
          </cell>
          <cell r="AX99">
            <v>3251950.1985895582</v>
          </cell>
          <cell r="BF99">
            <v>567348.37581542786</v>
          </cell>
          <cell r="BN99">
            <v>-4182724.7772093173</v>
          </cell>
          <cell r="BV99">
            <v>1560626.2303978568</v>
          </cell>
          <cell r="CD99">
            <v>11409631.641416533</v>
          </cell>
          <cell r="CF99">
            <v>335394.61453756434</v>
          </cell>
          <cell r="CU99">
            <v>9690276.0849580653</v>
          </cell>
          <cell r="CW99">
            <v>12942226.283547625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27494210.82945817</v>
          </cell>
          <cell r="S103">
            <v>14075416.577601312</v>
          </cell>
          <cell r="AA103">
            <v>11990.960000078419</v>
          </cell>
          <cell r="AI103">
            <v>3469944.621169738</v>
          </cell>
          <cell r="AQ103">
            <v>4676874.5471927617</v>
          </cell>
          <cell r="AR103">
            <v>194707.63691719144</v>
          </cell>
          <cell r="AX103">
            <v>49923145.172339246</v>
          </cell>
          <cell r="BF103">
            <v>19572025.324694648</v>
          </cell>
          <cell r="BN103">
            <v>9131821.3532551453</v>
          </cell>
          <cell r="BV103">
            <v>4643353.2938910648</v>
          </cell>
          <cell r="CD103">
            <v>41044673.558531329</v>
          </cell>
          <cell r="CF103">
            <v>4413934.5750654899</v>
          </cell>
          <cell r="CU103">
            <v>78805808.105437666</v>
          </cell>
          <cell r="CW103">
            <v>128728953.27777691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F111">
            <v>500000</v>
          </cell>
          <cell r="BN111">
            <v>2987055</v>
          </cell>
          <cell r="CD111">
            <v>250000</v>
          </cell>
          <cell r="CU111">
            <v>3737055</v>
          </cell>
          <cell r="CW111">
            <v>3737055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9" zoomScaleNormal="100" workbookViewId="0">
      <selection activeCell="E40" sqref="E40"/>
    </sheetView>
  </sheetViews>
  <sheetFormatPr defaultColWidth="9.109375" defaultRowHeight="13.2" x14ac:dyDescent="0.25"/>
  <cols>
    <col min="1" max="1" width="8.6640625" style="5" customWidth="1"/>
    <col min="2" max="2" width="0.88671875" style="5" customWidth="1"/>
    <col min="3" max="3" width="42" style="5" customWidth="1"/>
    <col min="4" max="5" width="20.6640625" style="20" customWidth="1"/>
    <col min="6" max="6" width="23.88671875" style="20" customWidth="1"/>
    <col min="7" max="7" width="26" style="20" customWidth="1"/>
    <col min="8" max="8" width="24" style="20" hidden="1" customWidth="1"/>
    <col min="9" max="9" width="24.88671875" style="20" customWidth="1"/>
    <col min="10" max="11" width="18" style="5" customWidth="1"/>
    <col min="12" max="12" width="21.88671875" style="5" customWidth="1"/>
    <col min="13" max="13" width="16.88671875" style="5" customWidth="1"/>
    <col min="14" max="14" width="20.5546875" style="5" customWidth="1"/>
    <col min="15" max="15" width="16.88671875" style="5" customWidth="1"/>
    <col min="16" max="16384" width="9.109375" style="5"/>
  </cols>
  <sheetData>
    <row r="1" spans="1:142" ht="15" hidden="1" customHeight="1" x14ac:dyDescent="0.25">
      <c r="A1" s="1" t="s">
        <v>25</v>
      </c>
    </row>
    <row r="2" spans="1:142" ht="15" customHeight="1" x14ac:dyDescent="0.25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36788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5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5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5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5">
      <c r="A8" s="11"/>
      <c r="B8" s="11"/>
      <c r="C8" s="12" t="s">
        <v>8</v>
      </c>
      <c r="D8" s="4">
        <f>+[2]WEST_DPR!BF92</f>
        <v>721564.42340190709</v>
      </c>
      <c r="E8" s="4">
        <f>+[2]WEST_DPR!BF99</f>
        <v>567348.37581542786</v>
      </c>
      <c r="F8" s="4">
        <f>+[2]WEST_DPR!BF50</f>
        <v>3173529.9639121876</v>
      </c>
      <c r="G8" s="4">
        <f>+[2]WEST_DPR!BF103</f>
        <v>19572025.324694648</v>
      </c>
      <c r="H8" s="4">
        <f>+SUM(J8:M8)</f>
        <v>43650458.262002721</v>
      </c>
      <c r="I8" s="13">
        <f>K8+L8+M8</f>
        <v>43650458.262002721</v>
      </c>
      <c r="J8" s="23">
        <f>+[2]WEST_DPR!BF104</f>
        <v>0</v>
      </c>
      <c r="K8" s="23">
        <f>+[2]WEST_DPR!BF103-[2]WEST_DPR!BF111</f>
        <v>19072025.324694648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0</v>
      </c>
      <c r="O8" s="26">
        <f>+I8-H8</f>
        <v>0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5">
      <c r="A9" s="11"/>
      <c r="B9" s="11"/>
      <c r="C9" s="12" t="s">
        <v>9</v>
      </c>
      <c r="D9" s="4">
        <f>+[2]WEST_DPR!BN92</f>
        <v>1269266.2818682326</v>
      </c>
      <c r="E9" s="4">
        <f>+[2]WEST_DPR!BN99</f>
        <v>-4182724.7772093173</v>
      </c>
      <c r="F9" s="4">
        <f>+[2]WEST_DPR!BN50</f>
        <v>58804987.192415945</v>
      </c>
      <c r="G9" s="4">
        <f>+[2]WEST_DPR!BN103</f>
        <v>9131821.3532551453</v>
      </c>
      <c r="H9" s="4">
        <f t="shared" ref="H9:H33" si="0">+SUM(J9:M9)</f>
        <v>136473842.57003537</v>
      </c>
      <c r="I9" s="13">
        <f>K9+L9+M9</f>
        <v>136473842.57003537</v>
      </c>
      <c r="J9" s="23">
        <f>+[2]WEST_DPR!BN104</f>
        <v>0</v>
      </c>
      <c r="K9" s="23">
        <f>+[2]WEST_DPR!BN103-[2]WEST_DPR!BN111</f>
        <v>6144766.3532551453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0</v>
      </c>
      <c r="O9" s="22">
        <f t="shared" ref="O9:O33" si="2">+I9-H9</f>
        <v>0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5">
      <c r="A10" s="11"/>
      <c r="B10" s="11"/>
      <c r="C10" s="12" t="s">
        <v>10</v>
      </c>
      <c r="D10" s="4">
        <f>+[2]WEST_DPR!BV92</f>
        <v>-78080.64585775882</v>
      </c>
      <c r="E10" s="4">
        <f>+[2]WEST_DPR!BV99</f>
        <v>1560626.2303978568</v>
      </c>
      <c r="F10" s="4">
        <f>+[2]WEST_DPR!BV50</f>
        <v>1466568.2393275881</v>
      </c>
      <c r="G10" s="4">
        <f>+[2]WEST_DPR!BV103</f>
        <v>4643353.2938910648</v>
      </c>
      <c r="H10" s="4">
        <f t="shared" si="0"/>
        <v>12534774.791192027</v>
      </c>
      <c r="I10" s="13">
        <f>K10+L10+M10</f>
        <v>12534774.791192027</v>
      </c>
      <c r="J10" s="23">
        <f>+[2]WEST_DPR!BV104</f>
        <v>0</v>
      </c>
      <c r="K10" s="23">
        <f>+[2]WEST_DPR!BV103-[2]WEST_DPR!BV111</f>
        <v>4643353.2938910648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0</v>
      </c>
      <c r="O10" s="22">
        <f>+I10-H10</f>
        <v>0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5">
      <c r="A11" s="11"/>
      <c r="B11" s="11"/>
      <c r="C11" s="12" t="s">
        <v>11</v>
      </c>
      <c r="D11" s="4">
        <f>+[2]WEST_DPR!CD92</f>
        <v>3129539.7021556892</v>
      </c>
      <c r="E11" s="4">
        <f>+[2]WEST_DPR!CD99</f>
        <v>11409631.641416533</v>
      </c>
      <c r="F11" s="4">
        <f>+[2]WEST_DPR!CD50</f>
        <v>5178449.6920959931</v>
      </c>
      <c r="G11" s="4">
        <f>+[2]WEST_DPR!CD103</f>
        <v>41044673.558531329</v>
      </c>
      <c r="H11" s="4">
        <f t="shared" si="0"/>
        <v>60200186.479669064</v>
      </c>
      <c r="I11" s="13">
        <f>K11+L11+M11</f>
        <v>60200186.479669064</v>
      </c>
      <c r="J11" s="23">
        <f>+[2]WEST_DPR!CD104</f>
        <v>0</v>
      </c>
      <c r="K11" s="23">
        <f>+[2]WEST_DPR!CD103-[2]WEST_DPR!CD111</f>
        <v>40794673.558531329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0</v>
      </c>
      <c r="O11" s="22">
        <f t="shared" si="2"/>
        <v>0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3">
      <c r="A12" s="11"/>
      <c r="B12" s="11"/>
      <c r="C12" s="14" t="s">
        <v>12</v>
      </c>
      <c r="D12" s="4">
        <f>+[2]WEST_DPR!CF92</f>
        <v>86414.700418390334</v>
      </c>
      <c r="E12" s="4">
        <f>+[2]WEST_DPR!CF99</f>
        <v>335394.61453756434</v>
      </c>
      <c r="F12" s="4">
        <f>+[2]WEST_DPR!CF50</f>
        <v>340364.15960921941</v>
      </c>
      <c r="G12" s="4">
        <f>+[2]WEST_DPR!CF103</f>
        <v>4413934.5750654899</v>
      </c>
      <c r="H12" s="4">
        <f>+SUM(J12:M12)</f>
        <v>4531407.6164175617</v>
      </c>
      <c r="I12" s="13">
        <f>K12+L12+M12</f>
        <v>4531407.6164175617</v>
      </c>
      <c r="J12" s="23">
        <f>+[2]WEST_DPR!CF104</f>
        <v>0</v>
      </c>
      <c r="K12" s="23">
        <f>+[2]WEST_DPR!CF103-[2]WEST_DPR!CF111</f>
        <v>4413934.5750654899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0</v>
      </c>
      <c r="O12" s="22">
        <f>+I12-H12</f>
        <v>0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5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0</v>
      </c>
      <c r="M13" s="24">
        <f>+[2]WEST_DPR!CD103</f>
        <v>41044673.558531329</v>
      </c>
      <c r="N13" s="22">
        <f>+I13-SUM(J13:M13)</f>
        <v>-41044673.558531329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5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0</v>
      </c>
      <c r="N14" s="22">
        <f>+I14-SUM(J14:M14)</f>
        <v>0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5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5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5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5">
      <c r="A18" s="11"/>
      <c r="B18" s="11"/>
      <c r="C18" s="15" t="s">
        <v>16</v>
      </c>
      <c r="D18" s="16">
        <f>+[2]WEST_DPR!CU92</f>
        <v>5128704.4619864607</v>
      </c>
      <c r="E18" s="16">
        <f>+[2]WEST_DPR!CU99</f>
        <v>9690276.0849580653</v>
      </c>
      <c r="F18" s="16">
        <f>+[2]WEST_DPR!CU50</f>
        <v>68963899.24736093</v>
      </c>
      <c r="G18" s="16">
        <f>+[2]WEST_DPR!CU103</f>
        <v>78805808.105437666</v>
      </c>
      <c r="H18" s="16">
        <f t="shared" si="0"/>
        <v>257390669.71931672</v>
      </c>
      <c r="I18" s="33">
        <f t="shared" ref="I18:I24" si="3">K18+L18+M18</f>
        <v>257390669.71931672</v>
      </c>
      <c r="J18" s="27">
        <f>+[2]WEST_DPR!CU104</f>
        <v>0</v>
      </c>
      <c r="K18" s="27">
        <f>+[2]WEST_DPR!CU103-[2]WEST_DPR!CU111</f>
        <v>75068753.105437666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0</v>
      </c>
      <c r="O18" s="22">
        <f t="shared" si="2"/>
        <v>0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5">
      <c r="A19" s="11"/>
      <c r="B19" s="11"/>
      <c r="C19" s="12" t="s">
        <v>17</v>
      </c>
      <c r="D19" s="4">
        <f>+[2]WEST_DPR!K92</f>
        <v>-462884.99294115603</v>
      </c>
      <c r="E19" s="4">
        <f>+[2]WEST_DPR!K99</f>
        <v>2084677.0734231677</v>
      </c>
      <c r="F19" s="4">
        <f>+[2]WEST_DPR!K50</f>
        <v>26175991.627293959</v>
      </c>
      <c r="G19" s="4">
        <f>+[2]WEST_DPR!K103</f>
        <v>27494210.82945817</v>
      </c>
      <c r="H19" s="4">
        <f t="shared" si="0"/>
        <v>69404902.489463091</v>
      </c>
      <c r="I19" s="13">
        <f t="shared" si="3"/>
        <v>69404902.489463091</v>
      </c>
      <c r="J19" s="23">
        <f>+[2]WEST_DPR!K104</f>
        <v>0</v>
      </c>
      <c r="K19" s="23">
        <f>+[2]WEST_DPR!K103-[2]WEST_DPR!K111</f>
        <v>27494210.82945817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0</v>
      </c>
      <c r="O19" s="26">
        <f t="shared" si="2"/>
        <v>0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5">
      <c r="A20" s="11"/>
      <c r="B20" s="11"/>
      <c r="C20" s="12" t="s">
        <v>18</v>
      </c>
      <c r="D20" s="4">
        <f>+[2]WEST_DPR!S92</f>
        <v>-178844.29958159849</v>
      </c>
      <c r="E20" s="4">
        <f>+[2]WEST_DPR!S99</f>
        <v>1231818.7049066783</v>
      </c>
      <c r="F20" s="4">
        <f>+[2]WEST_DPR!S50</f>
        <v>4189178.8102141661</v>
      </c>
      <c r="G20" s="4">
        <f>+[2]WEST_DPR!S103</f>
        <v>14075416.577601312</v>
      </c>
      <c r="H20" s="4">
        <f t="shared" si="0"/>
        <v>39471025.313477017</v>
      </c>
      <c r="I20" s="13">
        <f t="shared" si="3"/>
        <v>39471025.313477017</v>
      </c>
      <c r="J20" s="23">
        <f>+[2]WEST_DPR!S104</f>
        <v>0</v>
      </c>
      <c r="K20" s="23">
        <f>+[2]WEST_DPR!S103-[2]WEST_DPR!S111</f>
        <v>14075416.577601312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0</v>
      </c>
      <c r="O20" s="22">
        <f t="shared" si="2"/>
        <v>0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5">
      <c r="A21" s="11"/>
      <c r="B21" s="11"/>
      <c r="C21" s="14" t="s">
        <v>19</v>
      </c>
      <c r="D21" s="4">
        <f>+[2]WEST_DPR!AI92</f>
        <v>126420.30744767829</v>
      </c>
      <c r="E21" s="4">
        <f>+[2]WEST_DPR!AI99</f>
        <v>-493931.33406034776</v>
      </c>
      <c r="F21" s="4">
        <f>+[2]WEST_DPR!AI50</f>
        <v>3333717.0940946466</v>
      </c>
      <c r="G21" s="4">
        <f>+[2]WEST_DPR!AI103</f>
        <v>3469944.621169738</v>
      </c>
      <c r="H21" s="4">
        <f t="shared" si="0"/>
        <v>18319562.343533121</v>
      </c>
      <c r="I21" s="13">
        <f t="shared" si="3"/>
        <v>18319562.343533121</v>
      </c>
      <c r="J21" s="23">
        <f>+[2]WEST_DPR!AI104</f>
        <v>0</v>
      </c>
      <c r="K21" s="23">
        <f>+[2]WEST_DPR!AI103-[2]WEST_DPR!AI111</f>
        <v>3469944.621169738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0</v>
      </c>
      <c r="O21" s="26">
        <f t="shared" si="2"/>
        <v>0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5">
      <c r="A22" s="11"/>
      <c r="B22" s="11"/>
      <c r="C22" s="17" t="s">
        <v>20</v>
      </c>
      <c r="D22" s="4">
        <f>+[2]WEST_DPR!AQ92</f>
        <v>0</v>
      </c>
      <c r="E22" s="4">
        <f>+[2]WEST_DPR!AQ99</f>
        <v>409170.57953465753</v>
      </c>
      <c r="F22" s="4">
        <f>+[2]WEST_DPR!AQ50</f>
        <v>548759.92075257422</v>
      </c>
      <c r="G22" s="4">
        <f>+[2]WEST_DPR!AQ103</f>
        <v>4676874.5471927617</v>
      </c>
      <c r="H22" s="4">
        <f t="shared" si="0"/>
        <v>11183947.017905172</v>
      </c>
      <c r="I22" s="13">
        <f t="shared" si="3"/>
        <v>11183947.017905172</v>
      </c>
      <c r="J22" s="23">
        <f>+[2]WEST_DPR!AQ104</f>
        <v>0</v>
      </c>
      <c r="K22" s="23">
        <f>+[2]WEST_DPR!AQ103-[2]WEST_DPR!AQ111</f>
        <v>4676874.5471927617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0</v>
      </c>
      <c r="O22" s="22">
        <f t="shared" si="2"/>
        <v>0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5">
      <c r="A23" s="11"/>
      <c r="B23" s="11"/>
      <c r="C23" s="12" t="s">
        <v>21</v>
      </c>
      <c r="D23" s="4">
        <f>+[2]WEST_DPR!AA92</f>
        <v>204.99999998509884</v>
      </c>
      <c r="E23" s="4">
        <f>+[2]WEST_DPR!AA99</f>
        <v>2200.6000000106869</v>
      </c>
      <c r="F23" s="4">
        <f>+[2]WEST_DPR!AA50</f>
        <v>8063.3199999986755</v>
      </c>
      <c r="G23" s="4">
        <f>+[2]WEST_DPR!AA103</f>
        <v>11990.960000078419</v>
      </c>
      <c r="H23" s="4">
        <f t="shared" si="0"/>
        <v>14605.081060398374</v>
      </c>
      <c r="I23" s="13">
        <f t="shared" si="3"/>
        <v>14605.081060398374</v>
      </c>
      <c r="J23" s="23">
        <f>+[2]WEST_DPR!AA104</f>
        <v>0</v>
      </c>
      <c r="K23" s="23">
        <f>+[2]WEST_DPR!AA103-[2]WEST_DPR!AA111</f>
        <v>11990.960000078419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0</v>
      </c>
      <c r="O23" s="22">
        <f t="shared" si="2"/>
        <v>0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3">
      <c r="A24" s="11"/>
      <c r="B24" s="11"/>
      <c r="C24" s="12" t="s">
        <v>22</v>
      </c>
      <c r="D24" s="4">
        <f>+[2]WEST_DPR!AR92</f>
        <v>-79</v>
      </c>
      <c r="E24" s="4">
        <f>+[2]WEST_DPR!AR99</f>
        <v>18014.574785392353</v>
      </c>
      <c r="F24" s="4">
        <f>+[2]WEST_DPR!AR50</f>
        <v>360444.55549348705</v>
      </c>
      <c r="G24" s="4">
        <f>+[2]WEST_DPR!AR103</f>
        <v>194707.63691719144</v>
      </c>
      <c r="H24" s="4">
        <f>+SUM(J24:M24)</f>
        <v>2401031.8082702034</v>
      </c>
      <c r="I24" s="13">
        <f t="shared" si="3"/>
        <v>2401031.8082702034</v>
      </c>
      <c r="J24" s="23">
        <f>+[2]WEST_DPR!AR104</f>
        <v>0</v>
      </c>
      <c r="K24" s="23">
        <f>+[2]WEST_DPR!AR103-[2]WEST_DPR!AR111</f>
        <v>194707.63691719144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5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5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5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5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5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5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5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5">
      <c r="A32" s="11"/>
      <c r="B32" s="11"/>
      <c r="C32" s="15" t="s">
        <v>23</v>
      </c>
      <c r="D32" s="16">
        <f>+[2]WEST_DPR!AX92-[2]WEST_DPR!AX74</f>
        <v>-515182.98507509113</v>
      </c>
      <c r="E32" s="16">
        <f>+[2]WEST_DPR!AX99</f>
        <v>3251950.1985895582</v>
      </c>
      <c r="F32" s="16">
        <f>+[2]WEST_DPR!AX50</f>
        <v>34616155.327848837</v>
      </c>
      <c r="G32" s="16">
        <f>+[2]WEST_DPR!AX103</f>
        <v>49923145.172339246</v>
      </c>
      <c r="H32" s="16">
        <f t="shared" si="0"/>
        <v>140795074.053709</v>
      </c>
      <c r="I32" s="33">
        <f>K32+L32+M32</f>
        <v>140795074.053709</v>
      </c>
      <c r="J32" s="27">
        <f>+[2]WEST_DPR!AX104</f>
        <v>0</v>
      </c>
      <c r="K32" s="27">
        <f>+[2]WEST_DPR!AX103-[2]WEST_DPR!AX111</f>
        <v>49923145.172339246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0</v>
      </c>
      <c r="O32" s="22">
        <f t="shared" si="2"/>
        <v>0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</f>
        <v>4613521.4769113697</v>
      </c>
      <c r="E33" s="19">
        <f>+[2]WEST_DPR!CW99</f>
        <v>12942226.283547625</v>
      </c>
      <c r="F33" s="19">
        <f>+[2]WEST_DPR!CW50</f>
        <v>103580054.57520977</v>
      </c>
      <c r="G33" s="19">
        <f>+[2]WEST_DPR!CW103</f>
        <v>128728953.27777691</v>
      </c>
      <c r="H33" s="19">
        <f t="shared" si="0"/>
        <v>398185743.77302569</v>
      </c>
      <c r="I33" s="34">
        <f>K33+L33+M33</f>
        <v>398185743.77302569</v>
      </c>
      <c r="J33" s="27">
        <f>+[2]WEST_DPR!CW104</f>
        <v>0</v>
      </c>
      <c r="K33" s="27">
        <f>+[2]WEST_DPR!CW103-[2]WEST_DPR!CW111</f>
        <v>124991898.27777691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0</v>
      </c>
      <c r="O33" s="22">
        <f t="shared" si="2"/>
        <v>0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5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5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5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5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5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5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5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5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5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5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5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5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5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5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5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5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5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5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5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5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5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5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5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5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5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5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5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5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5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5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5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5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5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5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5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5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5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5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5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5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5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5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5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5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5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5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5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5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5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5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5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5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5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5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5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5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5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5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5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5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5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5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5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5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5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5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5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5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5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5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5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5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5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5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5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5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5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5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5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5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5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5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5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5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5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5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5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5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5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5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5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5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5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5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5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5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5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5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5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5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5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5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5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5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5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5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5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5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5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5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5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5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5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5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5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5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5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5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5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5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5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5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5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5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5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5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5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5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5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5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5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5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5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5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5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5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5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5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5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5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5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5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5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5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5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5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5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5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5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5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5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5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5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5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5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5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5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5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5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5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5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5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5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5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5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5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5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5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5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5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5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5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5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5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5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5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5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5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5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5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5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5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5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5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5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5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5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5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5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5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5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5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5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5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5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5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5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5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5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5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5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5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5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5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5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5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5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5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5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5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5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5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5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5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5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5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5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5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5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5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5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5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5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5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5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5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5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5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5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5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5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5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5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5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5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5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5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5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5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5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5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5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5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5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5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5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5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5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5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5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5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5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5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5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5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5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5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5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5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5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5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5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5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5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5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5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5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5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5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5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5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5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5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5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5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5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5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5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5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5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5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5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5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5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5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5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5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5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5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5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5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5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5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5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5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5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5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5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5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5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5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5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5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5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5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5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5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5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5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5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5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5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5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5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5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5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5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5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5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5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5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5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5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5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5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5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5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5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5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5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5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5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5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5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5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5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5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5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5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5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5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5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5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5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5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5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5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5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5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5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5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5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5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5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5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5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5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5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5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5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5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5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5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5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5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5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5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5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5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5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5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5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5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5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5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5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5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5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5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5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5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5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5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5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5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5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5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5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5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5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5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5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5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5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5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5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5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5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5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5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5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5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5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5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5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5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5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5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5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5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5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5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5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5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5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5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5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5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5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5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5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5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5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5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5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5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5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5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5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5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5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5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5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5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5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5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5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5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5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5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5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5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5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5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5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5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5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5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5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5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5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5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5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5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5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5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5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5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5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5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5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5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5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5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5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5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5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5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5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5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5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5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5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5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5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5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5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5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5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5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5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5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5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5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5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5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5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5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5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5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5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5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5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5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5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5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5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5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5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5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5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5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5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5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5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5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5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5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5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5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5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5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5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5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5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5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5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5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5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5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5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5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5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5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5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5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5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5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5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5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5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5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5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5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5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5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5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5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5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5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5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5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5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5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5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5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5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5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5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5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5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5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5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5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5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5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5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5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5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5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5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5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5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5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5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5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5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5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5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5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5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5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5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5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5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5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5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5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5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5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5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5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5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5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5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5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5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5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5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5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5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5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5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5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5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5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5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5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5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5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5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5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5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5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5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5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5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5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5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5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5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5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5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5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5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5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5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5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5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5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5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5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5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5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5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5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5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5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5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5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5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5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5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5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5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5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5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5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5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5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5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5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5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5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5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5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5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5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5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5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5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5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5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5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5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5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5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5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5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5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5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5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5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5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5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5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5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5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5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5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5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5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5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5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5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5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5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5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5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5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5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5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5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5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5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5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5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5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5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5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5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5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5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5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5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5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5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5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5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5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5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5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5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5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5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5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5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5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5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5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5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5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5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5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5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5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5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5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5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5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5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5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5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5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5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5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5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5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5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5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5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5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5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5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5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5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5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5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5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5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5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5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5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5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5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5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5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5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5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5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5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5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5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5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5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5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5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5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5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5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5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5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5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5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5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5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5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5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5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5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5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5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5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5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5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5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5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5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5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5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5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5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5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5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5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5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5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5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5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5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5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5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5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5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5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5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5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5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5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5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5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5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5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5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5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5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5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5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5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5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5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5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5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5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5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5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5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5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5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5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5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5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5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5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5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5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5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5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5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5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5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5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5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5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5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5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5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5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5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5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5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5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5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5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5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5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5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5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5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5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5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5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5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5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5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5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5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5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5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5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5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5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5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5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5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5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5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5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5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5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5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5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5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5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5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5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5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5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5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5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5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5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5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5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5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5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5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5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5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5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5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5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5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5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5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5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5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5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5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5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5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5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5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5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5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5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5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5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5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5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5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5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5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5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5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5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5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5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5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5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5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5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5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5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5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5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5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5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5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5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5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5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5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5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5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5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5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5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5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5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5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5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5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5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5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5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5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5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5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5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5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5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5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5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5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5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5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5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5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5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5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5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5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5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5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5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5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5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5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5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5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5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5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5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5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5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5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5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5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5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5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5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5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5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5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5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5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5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5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5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5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5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5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5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5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5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5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5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5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5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5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5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5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5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5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5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5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5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5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5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5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5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5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5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5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5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5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5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5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5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5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5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5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5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5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5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5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5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5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5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5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5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5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5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5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5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5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5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5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5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5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5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5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5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5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5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5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5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5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5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5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5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5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5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5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5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5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5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5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5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5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5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5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5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5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5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5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5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5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5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5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5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5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5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5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5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5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5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5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5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5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5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5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5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5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5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5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5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5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5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5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5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5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5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5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5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5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5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5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5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5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5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5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5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5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5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5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5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5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5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5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5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5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5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5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5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5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5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5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5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5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5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5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5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5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5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5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5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5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5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5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5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5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5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5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5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5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5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5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5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5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5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5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5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5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5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5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5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5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5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5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5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5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5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5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5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5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5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5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5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5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5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5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5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5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5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5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5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5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5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5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5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5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5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5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5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5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5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5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5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5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5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5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5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5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5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5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5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5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5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5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5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5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5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5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5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5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5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5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5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5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5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5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5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5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5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5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5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5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5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5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5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5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5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5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5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5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5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5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5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5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5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5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5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5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5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5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5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5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5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5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5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5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5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5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5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5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5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5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5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5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5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5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5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5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5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5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5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5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5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5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5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5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5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5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5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5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5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5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5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5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5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5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5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5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5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5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5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5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5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5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5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5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5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5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5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5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5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5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5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5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5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5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5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5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5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5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5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5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5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5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5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5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5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5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5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5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5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5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5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5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5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5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5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5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5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5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5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5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5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5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5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5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5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5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5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5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5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5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5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5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5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5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5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5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5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5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5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5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5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5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5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5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5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5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5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5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5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5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5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5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5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5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5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5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5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5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5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5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5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5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5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5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5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5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5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5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5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5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5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5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5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5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5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5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5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5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5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5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5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5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5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5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5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5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5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5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5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5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5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5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5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5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5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5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5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5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5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5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5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5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5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5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5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5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5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5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5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5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5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5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5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5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5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5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5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5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5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5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5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5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5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5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5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5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5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5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5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5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5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5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5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5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5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5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5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5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5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5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5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5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5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5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5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5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5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5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5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5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5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5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5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5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5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5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5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5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5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5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5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5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5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5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5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5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5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5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5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5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5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5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5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5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5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5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5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5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5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5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5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5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5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5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5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5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5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5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5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5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5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5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5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5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5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5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5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5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5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5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5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5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5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5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5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5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5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5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5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5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5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5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5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5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5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5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5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5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5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5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5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5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5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5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5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5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5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5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5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5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5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5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5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5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5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5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5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5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5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5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5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5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5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5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5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5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5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5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5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5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5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5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5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5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5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5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5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5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5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5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5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5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5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5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5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5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5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5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5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2000-05-25T00:33:41Z</cp:lastPrinted>
  <dcterms:created xsi:type="dcterms:W3CDTF">2000-05-18T23:44:35Z</dcterms:created>
  <dcterms:modified xsi:type="dcterms:W3CDTF">2023-09-10T11:46:48Z</dcterms:modified>
</cp:coreProperties>
</file>