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480" yWindow="72" windowWidth="14220" windowHeight="8580" activeTab="5"/>
  </bookViews>
  <sheets>
    <sheet name="Deal Summary" sheetId="4" r:id="rId1"/>
    <sheet name="Tudor-Jim" sheetId="1" r:id="rId2"/>
    <sheet name="Tudor-Dwight" sheetId="3" r:id="rId3"/>
    <sheet name="Tiger" sheetId="2" r:id="rId4"/>
    <sheet name="CBK" sheetId="5" r:id="rId5"/>
    <sheet name="Work-in-Progress" sheetId="6" r:id="rId6"/>
  </sheets>
  <calcPr calcId="0"/>
</workbook>
</file>

<file path=xl/calcChain.xml><?xml version="1.0" encoding="utf-8"?>
<calcChain xmlns="http://schemas.openxmlformats.org/spreadsheetml/2006/main">
  <c r="N3" i="5" l="1"/>
  <c r="N5" i="5"/>
  <c r="F19" i="5"/>
  <c r="I19" i="5"/>
  <c r="F20" i="5"/>
  <c r="I20" i="5"/>
  <c r="F21" i="5"/>
  <c r="I21" i="5"/>
  <c r="F22" i="5"/>
  <c r="H22" i="5"/>
  <c r="I22" i="5"/>
  <c r="B1" i="4"/>
  <c r="E1" i="4"/>
  <c r="H1" i="4"/>
  <c r="B3" i="4"/>
  <c r="E3" i="4"/>
  <c r="B4" i="4"/>
  <c r="B5" i="4"/>
  <c r="N3" i="2"/>
  <c r="N5" i="2"/>
  <c r="N6" i="2"/>
  <c r="N7" i="2"/>
  <c r="N8" i="2"/>
  <c r="N9" i="2"/>
  <c r="N10" i="2"/>
  <c r="N11" i="2"/>
  <c r="N12" i="2"/>
  <c r="N13" i="2"/>
  <c r="N14" i="2"/>
  <c r="N15" i="2"/>
  <c r="N16" i="2"/>
  <c r="N3"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 i="1"/>
  <c r="N5" i="1"/>
  <c r="N6" i="1"/>
  <c r="N7" i="1"/>
  <c r="N8" i="1"/>
  <c r="N9" i="1"/>
  <c r="N10" i="1"/>
  <c r="N11" i="1"/>
  <c r="N12" i="1"/>
  <c r="N13" i="1"/>
  <c r="N14" i="1"/>
  <c r="N15" i="1"/>
  <c r="N17"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alcChain>
</file>

<file path=xl/sharedStrings.xml><?xml version="1.0" encoding="utf-8"?>
<sst xmlns="http://schemas.openxmlformats.org/spreadsheetml/2006/main" count="1747" uniqueCount="141">
  <si>
    <t>Contracts</t>
  </si>
  <si>
    <t>Buy/Sell</t>
  </si>
  <si>
    <t>NG</t>
  </si>
  <si>
    <t>Buy</t>
  </si>
  <si>
    <t>Future</t>
  </si>
  <si>
    <t>Call</t>
  </si>
  <si>
    <t>Put</t>
  </si>
  <si>
    <t>Premium</t>
  </si>
  <si>
    <t>Origination</t>
  </si>
  <si>
    <t>Strike</t>
  </si>
  <si>
    <t>C</t>
  </si>
  <si>
    <t>Sell</t>
  </si>
  <si>
    <t>P</t>
  </si>
  <si>
    <t>Type</t>
  </si>
  <si>
    <t>Name</t>
  </si>
  <si>
    <t>TPT</t>
  </si>
  <si>
    <t>Tudor Proprietary Trading (TPT)</t>
  </si>
  <si>
    <t>Month</t>
  </si>
  <si>
    <t>Tudor BVI Futures Ltd (BVI)</t>
  </si>
  <si>
    <t>BVI</t>
  </si>
  <si>
    <t>$ Origination</t>
  </si>
  <si>
    <t>Tudor Trades - Jim Pulaski</t>
  </si>
  <si>
    <t>Comments</t>
  </si>
  <si>
    <t>Left order 3,000,  2,000 not filled</t>
  </si>
  <si>
    <t>Tiger Trades - Paul Touradji</t>
  </si>
  <si>
    <t>Brent</t>
  </si>
  <si>
    <t>Tiger</t>
  </si>
  <si>
    <t>Q2 2000</t>
  </si>
  <si>
    <t>Brent-WTI</t>
  </si>
  <si>
    <t>Spread/</t>
  </si>
  <si>
    <t>WTI</t>
  </si>
  <si>
    <t>Sold</t>
  </si>
  <si>
    <t>Closes out all remaining Positions</t>
  </si>
  <si>
    <t>Left order 2,000,  1,000 not filled</t>
  </si>
  <si>
    <t>Tudor Trades - Dwight Anderson</t>
  </si>
  <si>
    <t>O</t>
  </si>
  <si>
    <t>Closed out on the NYMEX (by mistake)</t>
  </si>
  <si>
    <t>Fund Origination</t>
  </si>
  <si>
    <t>Tudor - Jim</t>
  </si>
  <si>
    <t>Tudor - Dwight</t>
  </si>
  <si>
    <t>Year to Date</t>
  </si>
  <si>
    <t>Sold back 1,000 of 4,000 July-00 $4 calls</t>
  </si>
  <si>
    <t>Tudor BVI Global Portfolio Ltd (BVI)</t>
  </si>
  <si>
    <t>Ospraie Portfolio Ltd (O)</t>
  </si>
  <si>
    <t>Sold back 1000 more of 4,000 July-00 $4 calls</t>
  </si>
  <si>
    <t>Delta on Calls</t>
  </si>
  <si>
    <t>Christiania Bank - David Nahor</t>
  </si>
  <si>
    <t>CBK</t>
  </si>
  <si>
    <t>Feb01-Dec01 Swap, 18/mth</t>
  </si>
  <si>
    <t>Bank Origination</t>
  </si>
  <si>
    <t>Total</t>
  </si>
  <si>
    <t>Crossed Swaps with sale of July $4 calls 465x</t>
  </si>
  <si>
    <t>Crossed Swaps with sale of July $4 calls 444x</t>
  </si>
  <si>
    <t>Crossed Swaps at $3.84 Delta 43</t>
  </si>
  <si>
    <t>Fence at 4.35 cents</t>
  </si>
  <si>
    <t>Basis 3.875</t>
  </si>
  <si>
    <t>Basis 3.865</t>
  </si>
  <si>
    <t>Basis 3.90</t>
  </si>
  <si>
    <t>Position he had elsewhere, covered with us</t>
  </si>
  <si>
    <t>Note: Has also sold 800 $3.35 Aug Puts elsewhere</t>
  </si>
  <si>
    <t>Delta on Options positions</t>
  </si>
  <si>
    <t>Note: 200 of 400 puts he sold elsewhere</t>
  </si>
  <si>
    <t>Part of Fence</t>
  </si>
  <si>
    <t>Filled basis 3.975</t>
  </si>
  <si>
    <t>Note: 100 more of 400 puts he sold elsewhere</t>
  </si>
  <si>
    <t>Spread at 3.35 cents vs 3.35 aug put</t>
  </si>
  <si>
    <t>Swap</t>
  </si>
  <si>
    <t>Pay O 1/2 cent premium</t>
  </si>
  <si>
    <t>Part of 4.60 fence</t>
  </si>
  <si>
    <t>HU</t>
  </si>
  <si>
    <t>Spread sells HU buys HO 8.60 cents</t>
  </si>
  <si>
    <t>HO</t>
  </si>
  <si>
    <t>Closed spread trade Buy HU Sell HO 5.10 cents</t>
  </si>
  <si>
    <t>Covered back in futures later date</t>
  </si>
  <si>
    <t>Sell Cal 02</t>
  </si>
  <si>
    <t>Sell AprOct01</t>
  </si>
  <si>
    <t>Rockies Basis, Sell 1/day, Trader given 1/4 cent</t>
  </si>
  <si>
    <t>orig error, gave up .25 cents</t>
  </si>
  <si>
    <t>7/mth</t>
  </si>
  <si>
    <t>12/mth</t>
  </si>
  <si>
    <t>6/mth</t>
  </si>
  <si>
    <t>Rockies Basis, Sell 4/day</t>
  </si>
  <si>
    <t>Rockies Basis, Sell 2/day</t>
  </si>
  <si>
    <t>Sept</t>
  </si>
  <si>
    <t>Oct</t>
  </si>
  <si>
    <t>13/mth</t>
  </si>
  <si>
    <t>24/mth</t>
  </si>
  <si>
    <t>Buy Cal 02</t>
  </si>
  <si>
    <t>Sell 200</t>
  </si>
  <si>
    <t>Sell 250</t>
  </si>
  <si>
    <t>Buy 250</t>
  </si>
  <si>
    <t>Buy 500</t>
  </si>
  <si>
    <t>Buy 250 Dec/Jan spread</t>
  </si>
  <si>
    <t>Sell 50/mth</t>
  </si>
  <si>
    <t>Buy 125 Dec/Jan spread</t>
  </si>
  <si>
    <t>Style</t>
  </si>
  <si>
    <t>Under Mgt</t>
  </si>
  <si>
    <t>Status</t>
  </si>
  <si>
    <t>AIG Intl Asset Mgt</t>
  </si>
  <si>
    <t>$100-200mm</t>
  </si>
  <si>
    <t>Relative value &amp; spreads, no directional plays, will do physical commodity</t>
  </si>
  <si>
    <t>ISDA sent in Feb 00, under negotiation, pending resolution of margining arrangement, can't accept l/c's</t>
  </si>
  <si>
    <t>Argonaut Capital</t>
  </si>
  <si>
    <t>$170-200mm</t>
  </si>
  <si>
    <t>Global Macro, active Natgas trader</t>
  </si>
  <si>
    <t>ISDA sent in Feb 00, under negotiation, pending resolution of margining arrangement, can't accept l/c's, need cash only. Negotiations ung up on this point, but cleared no that Enron will post cash.</t>
  </si>
  <si>
    <t>Campbell</t>
  </si>
  <si>
    <t>$500mm+</t>
  </si>
  <si>
    <t>CTA, system trader, no discretion, has been futures only</t>
  </si>
  <si>
    <t>Need "A" rating for trading partner. Wants to execute Natgas through us. Sent draft of our docs with type of l/c we can post. Under negotiation</t>
  </si>
  <si>
    <t>Durkee Capital</t>
  </si>
  <si>
    <t>$250mm+</t>
  </si>
  <si>
    <t>Looking to include natgas in his model. Appears to have good fit, needs people resource to complete analysis. Can execute OTC. Pending completion of his analysis of natgas fit. Provided historical data for his use.</t>
  </si>
  <si>
    <t>CTA, absolute return &amp; overlay, no discretion, system trader</t>
  </si>
  <si>
    <t>Global Advisors</t>
  </si>
  <si>
    <t>$80-120mm</t>
  </si>
  <si>
    <t>Global Macro, active energy trader, including physical</t>
  </si>
  <si>
    <t>Recently set up, wants to establish trading partnership with us. Docs under preparation pending receipt of their financials.</t>
  </si>
  <si>
    <t>Graham Capital</t>
  </si>
  <si>
    <t>$300-500</t>
  </si>
  <si>
    <t>Global Macro, not active in energies, but considering</t>
  </si>
  <si>
    <t>Was looking at setting up docs, but recent fund withdrawals led to cut back on traders, unlikely for time being</t>
  </si>
  <si>
    <t>Harvard Mgt</t>
  </si>
  <si>
    <t>$1 billion+</t>
  </si>
  <si>
    <t>Global Macro, relative value &amp; spreads, doen't like directional, some physical</t>
  </si>
  <si>
    <t>2 year plus long credit and doc negotiation. Needed "A" rating, but recently made acception for Enron. Major road block cleared and expect docs ot be completed in the next month</t>
  </si>
  <si>
    <t>Lawhill Capital</t>
  </si>
  <si>
    <t>$25-50mm</t>
  </si>
  <si>
    <t>Global Macro, Enron was small initial investor backing Jim Murchie</t>
  </si>
  <si>
    <t>ISDA under final stages of negotiation, was held up by departure of in house FD this summer.</t>
  </si>
  <si>
    <t>Moore Capital</t>
  </si>
  <si>
    <t>Global Macro, mainly crude oil markets, but some interest in natgas</t>
  </si>
  <si>
    <t>Approaching cautiously. Has reputation for picking off market makers. Seems willing to work differently with us, hasn't been focussing on natgas this year and ISDA doc negotiations have languished. Still pursuing.</t>
  </si>
  <si>
    <t>$2-3 billion</t>
  </si>
  <si>
    <t>Omega Advisors</t>
  </si>
  <si>
    <t>Global Macro, equity oriented, emerging markets</t>
  </si>
  <si>
    <t>Was trading with us in 1998-99, but commodity trader left and no one took over. Big hit on emerging market made them risk adverse. Will pursue later this year for update.</t>
  </si>
  <si>
    <t>Soros Fund Mgt</t>
  </si>
  <si>
    <t>$3 billion+</t>
  </si>
  <si>
    <t>Global Macro, will trade all commodities, value &amp; directional</t>
  </si>
  <si>
    <t>Had dialogue started early in 2000, but has failed to generate momentum to start ISDA negotiations. Soros has been hit with withdrawals and moved to more conservative approach, not surre of continued commitment to commodities.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</si>
</sst>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
    <numFmt numFmtId="167" formatCode="&quot;$&quot;#,##0"/>
    <numFmt numFmtId="168" formatCode="#,##0.00000"/>
  </numFmts>
  <fonts count="1" x14ac:knownFonts="1">
    <font>
      <sz val="10"/>
      <name val="Arial"/>
    </font>
  </fonts>
  <fills count="14">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5"/>
        <bgColor indexed="64"/>
      </patternFill>
    </fill>
    <fill>
      <patternFill patternType="solid">
        <fgColor indexed="47"/>
        <bgColor indexed="64"/>
      </patternFill>
    </fill>
    <fill>
      <patternFill patternType="solid">
        <fgColor indexed="26"/>
        <bgColor indexed="64"/>
      </patternFill>
    </fill>
    <fill>
      <patternFill patternType="solid">
        <fgColor indexed="24"/>
        <bgColor indexed="64"/>
      </patternFill>
    </fill>
    <fill>
      <patternFill patternType="solid">
        <fgColor indexed="50"/>
        <bgColor indexed="64"/>
      </patternFill>
    </fill>
    <fill>
      <patternFill patternType="solid">
        <fgColor indexed="11"/>
        <bgColor indexed="64"/>
      </patternFill>
    </fill>
    <fill>
      <patternFill patternType="solid">
        <fgColor indexed="13"/>
        <bgColor indexed="64"/>
      </patternFill>
    </fill>
    <fill>
      <patternFill patternType="solid">
        <fgColor indexed="43"/>
        <bgColor indexed="64"/>
      </patternFill>
    </fill>
    <fill>
      <patternFill patternType="solid">
        <fgColor indexed="27"/>
        <bgColor indexed="64"/>
      </patternFill>
    </fill>
  </fills>
  <borders count="1">
    <border>
      <left/>
      <right/>
      <top/>
      <bottom/>
      <diagonal/>
    </border>
  </borders>
  <cellStyleXfs count="1">
    <xf numFmtId="0" fontId="0" fillId="0" borderId="0"/>
  </cellStyleXfs>
  <cellXfs count="119">
    <xf numFmtId="0" fontId="0" fillId="0" borderId="0" xfId="0"/>
    <xf numFmtId="15" fontId="0" fillId="0" borderId="0" xfId="0" applyNumberFormat="1"/>
    <xf numFmtId="164" fontId="0" fillId="0" borderId="0" xfId="0" applyNumberFormat="1"/>
    <xf numFmtId="17" fontId="0" fillId="0" borderId="0" xfId="0" applyNumberFormat="1"/>
    <xf numFmtId="2" fontId="0" fillId="0" borderId="0" xfId="0" applyNumberFormat="1"/>
    <xf numFmtId="167" fontId="0" fillId="0" borderId="0" xfId="0" applyNumberFormat="1"/>
    <xf numFmtId="168" fontId="0" fillId="0" borderId="0" xfId="0" applyNumberFormat="1"/>
    <xf numFmtId="3" fontId="0" fillId="0" borderId="0" xfId="0" applyNumberFormat="1"/>
    <xf numFmtId="15" fontId="0" fillId="2" borderId="0" xfId="0" applyNumberFormat="1" applyFill="1"/>
    <xf numFmtId="0" fontId="0" fillId="2" borderId="0" xfId="0" applyFill="1"/>
    <xf numFmtId="17" fontId="0" fillId="2" borderId="0" xfId="0" applyNumberFormat="1" applyFill="1"/>
    <xf numFmtId="2" fontId="0" fillId="2" borderId="0" xfId="0" applyNumberFormat="1" applyFill="1"/>
    <xf numFmtId="164" fontId="0" fillId="2" borderId="0" xfId="0" applyNumberFormat="1" applyFill="1"/>
    <xf numFmtId="168" fontId="0" fillId="2" borderId="0" xfId="0" applyNumberFormat="1" applyFill="1"/>
    <xf numFmtId="167" fontId="0" fillId="2" borderId="0" xfId="0" applyNumberFormat="1" applyFill="1"/>
    <xf numFmtId="15" fontId="0" fillId="3" borderId="0" xfId="0" applyNumberFormat="1" applyFill="1"/>
    <xf numFmtId="0" fontId="0" fillId="3" borderId="0" xfId="0" applyFill="1"/>
    <xf numFmtId="17" fontId="0" fillId="3" borderId="0" xfId="0" applyNumberFormat="1" applyFill="1"/>
    <xf numFmtId="2" fontId="0" fillId="3" borderId="0" xfId="0" applyNumberFormat="1" applyFill="1"/>
    <xf numFmtId="164" fontId="0" fillId="3" borderId="0" xfId="0" applyNumberFormat="1" applyFill="1"/>
    <xf numFmtId="168" fontId="0" fillId="3" borderId="0" xfId="0" applyNumberFormat="1" applyFill="1"/>
    <xf numFmtId="167" fontId="0" fillId="3" borderId="0" xfId="0" applyNumberFormat="1" applyFill="1"/>
    <xf numFmtId="15" fontId="0" fillId="4" borderId="0" xfId="0" applyNumberFormat="1" applyFill="1"/>
    <xf numFmtId="0" fontId="0" fillId="4" borderId="0" xfId="0" applyFill="1"/>
    <xf numFmtId="17" fontId="0" fillId="4" borderId="0" xfId="0" applyNumberFormat="1" applyFill="1"/>
    <xf numFmtId="2" fontId="0" fillId="4" borderId="0" xfId="0" applyNumberFormat="1" applyFill="1"/>
    <xf numFmtId="164" fontId="0" fillId="4" borderId="0" xfId="0" applyNumberFormat="1" applyFill="1"/>
    <xf numFmtId="168" fontId="0" fillId="4" borderId="0" xfId="0" applyNumberFormat="1" applyFill="1"/>
    <xf numFmtId="167" fontId="0" fillId="4" borderId="0" xfId="0" applyNumberFormat="1" applyFill="1"/>
    <xf numFmtId="15" fontId="0" fillId="5" borderId="0" xfId="0" applyNumberFormat="1" applyFill="1"/>
    <xf numFmtId="0" fontId="0" fillId="5" borderId="0" xfId="0" applyFill="1"/>
    <xf numFmtId="17" fontId="0" fillId="5" borderId="0" xfId="0" applyNumberFormat="1" applyFill="1"/>
    <xf numFmtId="2" fontId="0" fillId="5" borderId="0" xfId="0" applyNumberFormat="1" applyFill="1"/>
    <xf numFmtId="164" fontId="0" fillId="5" borderId="0" xfId="0" applyNumberFormat="1" applyFill="1"/>
    <xf numFmtId="168" fontId="0" fillId="5" borderId="0" xfId="0" applyNumberFormat="1" applyFill="1"/>
    <xf numFmtId="167" fontId="0" fillId="5" borderId="0" xfId="0" applyNumberFormat="1" applyFill="1"/>
    <xf numFmtId="15" fontId="0" fillId="0" borderId="0" xfId="0" applyNumberFormat="1" applyFill="1"/>
    <xf numFmtId="0" fontId="0" fillId="0" borderId="0" xfId="0" applyFill="1"/>
    <xf numFmtId="17" fontId="0" fillId="0" borderId="0" xfId="0" applyNumberFormat="1" applyFill="1"/>
    <xf numFmtId="164" fontId="0" fillId="0" borderId="0" xfId="0" applyNumberFormat="1" applyFill="1"/>
    <xf numFmtId="168" fontId="0" fillId="0" borderId="0" xfId="0" applyNumberFormat="1" applyFill="1"/>
    <xf numFmtId="167" fontId="0" fillId="0" borderId="0" xfId="0" applyNumberFormat="1" applyFill="1"/>
    <xf numFmtId="1" fontId="0" fillId="0" borderId="0" xfId="0" applyNumberFormat="1"/>
    <xf numFmtId="15" fontId="0" fillId="6" borderId="0" xfId="0" applyNumberFormat="1" applyFill="1"/>
    <xf numFmtId="0" fontId="0" fillId="6" borderId="0" xfId="0" applyFill="1"/>
    <xf numFmtId="17" fontId="0" fillId="6" borderId="0" xfId="0" applyNumberFormat="1" applyFill="1"/>
    <xf numFmtId="2" fontId="0" fillId="6" borderId="0" xfId="0" applyNumberFormat="1" applyFill="1"/>
    <xf numFmtId="164" fontId="0" fillId="6" borderId="0" xfId="0" applyNumberFormat="1" applyFill="1"/>
    <xf numFmtId="168" fontId="0" fillId="6" borderId="0" xfId="0" applyNumberFormat="1" applyFill="1"/>
    <xf numFmtId="167" fontId="0" fillId="6" borderId="0" xfId="0" applyNumberFormat="1" applyFill="1"/>
    <xf numFmtId="15" fontId="0" fillId="7" borderId="0" xfId="0" applyNumberFormat="1" applyFill="1"/>
    <xf numFmtId="0" fontId="0" fillId="7" borderId="0" xfId="0" applyFill="1"/>
    <xf numFmtId="17" fontId="0" fillId="7" borderId="0" xfId="0" applyNumberFormat="1" applyFill="1"/>
    <xf numFmtId="2" fontId="0" fillId="7" borderId="0" xfId="0" applyNumberFormat="1" applyFill="1"/>
    <xf numFmtId="164" fontId="0" fillId="7" borderId="0" xfId="0" applyNumberFormat="1" applyFill="1"/>
    <xf numFmtId="168" fontId="0" fillId="7" borderId="0" xfId="0" applyNumberFormat="1" applyFill="1"/>
    <xf numFmtId="167" fontId="0" fillId="7" borderId="0" xfId="0" applyNumberFormat="1" applyFill="1"/>
    <xf numFmtId="15" fontId="0" fillId="8" borderId="0" xfId="0" applyNumberFormat="1" applyFill="1"/>
    <xf numFmtId="0" fontId="0" fillId="8" borderId="0" xfId="0" applyFill="1"/>
    <xf numFmtId="17" fontId="0" fillId="8" borderId="0" xfId="0" applyNumberFormat="1" applyFill="1"/>
    <xf numFmtId="2" fontId="0" fillId="8" borderId="0" xfId="0" applyNumberFormat="1" applyFill="1"/>
    <xf numFmtId="164" fontId="0" fillId="8" borderId="0" xfId="0" applyNumberFormat="1" applyFill="1"/>
    <xf numFmtId="168" fontId="0" fillId="8" borderId="0" xfId="0" applyNumberFormat="1" applyFill="1"/>
    <xf numFmtId="167" fontId="0" fillId="8" borderId="0" xfId="0" applyNumberFormat="1" applyFill="1"/>
    <xf numFmtId="0" fontId="0" fillId="0" borderId="0" xfId="0" applyAlignment="1">
      <alignment horizontal="right"/>
    </xf>
    <xf numFmtId="0" fontId="0" fillId="0" borderId="0" xfId="0" applyFill="1" applyAlignment="1">
      <alignment horizontal="right"/>
    </xf>
    <xf numFmtId="2" fontId="0" fillId="0" borderId="0" xfId="0" applyNumberFormat="1" applyAlignment="1">
      <alignment horizontal="left"/>
    </xf>
    <xf numFmtId="2" fontId="0" fillId="0" borderId="0" xfId="0" applyNumberFormat="1" applyFill="1" applyAlignment="1">
      <alignment horizontal="left"/>
    </xf>
    <xf numFmtId="0" fontId="0" fillId="0" borderId="0" xfId="0" applyFill="1" applyAlignment="1">
      <alignment horizontal="left"/>
    </xf>
    <xf numFmtId="0" fontId="0" fillId="0" borderId="0" xfId="0" applyAlignment="1">
      <alignment horizontal="left"/>
    </xf>
    <xf numFmtId="2" fontId="0" fillId="0" borderId="0" xfId="0" applyNumberFormat="1" applyFill="1"/>
    <xf numFmtId="15" fontId="0" fillId="9" borderId="0" xfId="0" applyNumberFormat="1" applyFill="1"/>
    <xf numFmtId="0" fontId="0" fillId="9" borderId="0" xfId="0" applyFill="1"/>
    <xf numFmtId="17" fontId="0" fillId="9" borderId="0" xfId="0" applyNumberFormat="1" applyFill="1"/>
    <xf numFmtId="0" fontId="0" fillId="9" borderId="0" xfId="0" applyFill="1" applyAlignment="1">
      <alignment horizontal="right"/>
    </xf>
    <xf numFmtId="2" fontId="0" fillId="9" borderId="0" xfId="0" applyNumberFormat="1" applyFill="1" applyAlignment="1">
      <alignment horizontal="left"/>
    </xf>
    <xf numFmtId="0" fontId="0" fillId="9" borderId="0" xfId="0" applyFill="1" applyAlignment="1">
      <alignment horizontal="left"/>
    </xf>
    <xf numFmtId="164" fontId="0" fillId="9" borderId="0" xfId="0" applyNumberFormat="1" applyFill="1"/>
    <xf numFmtId="168" fontId="0" fillId="9" borderId="0" xfId="0" applyNumberFormat="1" applyFill="1"/>
    <xf numFmtId="167" fontId="0" fillId="9" borderId="0" xfId="0" applyNumberFormat="1" applyFill="1"/>
    <xf numFmtId="15" fontId="0" fillId="10" borderId="0" xfId="0" applyNumberFormat="1" applyFill="1"/>
    <xf numFmtId="0" fontId="0" fillId="10" borderId="0" xfId="0" applyFill="1"/>
    <xf numFmtId="17" fontId="0" fillId="10" borderId="0" xfId="0" applyNumberFormat="1" applyFill="1"/>
    <xf numFmtId="0" fontId="0" fillId="10" borderId="0" xfId="0" applyFill="1" applyAlignment="1">
      <alignment horizontal="right"/>
    </xf>
    <xf numFmtId="0" fontId="0" fillId="10" borderId="0" xfId="0" applyFill="1" applyAlignment="1">
      <alignment horizontal="left"/>
    </xf>
    <xf numFmtId="167" fontId="0" fillId="10" borderId="0" xfId="0" applyNumberFormat="1" applyFill="1"/>
    <xf numFmtId="0" fontId="0" fillId="4" borderId="0" xfId="0" applyFill="1" applyAlignment="1">
      <alignment horizontal="right"/>
    </xf>
    <xf numFmtId="2" fontId="0" fillId="4" borderId="0" xfId="0" applyNumberFormat="1" applyFill="1" applyAlignment="1">
      <alignment horizontal="left"/>
    </xf>
    <xf numFmtId="0" fontId="0" fillId="4" borderId="0" xfId="0" applyFill="1" applyAlignment="1">
      <alignment horizontal="left"/>
    </xf>
    <xf numFmtId="15" fontId="0" fillId="11" borderId="0" xfId="0" applyNumberFormat="1" applyFill="1"/>
    <xf numFmtId="0" fontId="0" fillId="11" borderId="0" xfId="0" applyFill="1"/>
    <xf numFmtId="17" fontId="0" fillId="11" borderId="0" xfId="0" applyNumberFormat="1" applyFill="1"/>
    <xf numFmtId="0" fontId="0" fillId="11" borderId="0" xfId="0" applyFill="1" applyAlignment="1">
      <alignment horizontal="right"/>
    </xf>
    <xf numFmtId="2" fontId="0" fillId="11" borderId="0" xfId="0" applyNumberFormat="1" applyFill="1" applyAlignment="1">
      <alignment horizontal="left"/>
    </xf>
    <xf numFmtId="0" fontId="0" fillId="11" borderId="0" xfId="0" applyFill="1" applyAlignment="1">
      <alignment horizontal="left"/>
    </xf>
    <xf numFmtId="164" fontId="0" fillId="11" borderId="0" xfId="0" applyNumberFormat="1" applyFill="1"/>
    <xf numFmtId="168" fontId="0" fillId="11" borderId="0" xfId="0" applyNumberFormat="1" applyFill="1"/>
    <xf numFmtId="167" fontId="0" fillId="11" borderId="0" xfId="0" applyNumberFormat="1" applyFill="1"/>
    <xf numFmtId="15" fontId="0" fillId="12" borderId="0" xfId="0" applyNumberFormat="1" applyFill="1"/>
    <xf numFmtId="0" fontId="0" fillId="12" borderId="0" xfId="0" applyFill="1"/>
    <xf numFmtId="17" fontId="0" fillId="12" borderId="0" xfId="0" applyNumberFormat="1" applyFill="1"/>
    <xf numFmtId="0" fontId="0" fillId="12" borderId="0" xfId="0" applyFill="1" applyAlignment="1">
      <alignment horizontal="right"/>
    </xf>
    <xf numFmtId="2" fontId="0" fillId="12" borderId="0" xfId="0" applyNumberFormat="1" applyFill="1" applyAlignment="1">
      <alignment horizontal="left"/>
    </xf>
    <xf numFmtId="0" fontId="0" fillId="12" borderId="0" xfId="0" applyFill="1" applyAlignment="1">
      <alignment horizontal="left"/>
    </xf>
    <xf numFmtId="164" fontId="0" fillId="12" borderId="0" xfId="0" applyNumberFormat="1" applyFill="1"/>
    <xf numFmtId="168" fontId="0" fillId="12" borderId="0" xfId="0" applyNumberFormat="1" applyFill="1"/>
    <xf numFmtId="167" fontId="0" fillId="12" borderId="0" xfId="0" applyNumberFormat="1" applyFill="1"/>
    <xf numFmtId="0" fontId="0" fillId="5" borderId="0" xfId="0" applyFill="1" applyAlignment="1">
      <alignment horizontal="right"/>
    </xf>
    <xf numFmtId="2" fontId="0" fillId="5" borderId="0" xfId="0" applyNumberFormat="1" applyFill="1" applyAlignment="1">
      <alignment horizontal="left"/>
    </xf>
    <xf numFmtId="0" fontId="0" fillId="13" borderId="0" xfId="0" applyFill="1"/>
    <xf numFmtId="15" fontId="0" fillId="13" borderId="0" xfId="0" applyNumberFormat="1" applyFill="1"/>
    <xf numFmtId="17" fontId="0" fillId="13" borderId="0" xfId="0" applyNumberFormat="1" applyFill="1"/>
    <xf numFmtId="0" fontId="0" fillId="13" borderId="0" xfId="0" applyFill="1" applyAlignment="1">
      <alignment horizontal="right"/>
    </xf>
    <xf numFmtId="2" fontId="0" fillId="13" borderId="0" xfId="0" applyNumberFormat="1" applyFill="1" applyAlignment="1">
      <alignment horizontal="left"/>
    </xf>
    <xf numFmtId="0" fontId="0" fillId="13" borderId="0" xfId="0" applyFill="1" applyAlignment="1">
      <alignment horizontal="left"/>
    </xf>
    <xf numFmtId="164" fontId="0" fillId="13" borderId="0" xfId="0" applyNumberFormat="1" applyFill="1"/>
    <xf numFmtId="168" fontId="0" fillId="13" borderId="0" xfId="0" applyNumberFormat="1" applyFill="1"/>
    <xf numFmtId="167" fontId="0" fillId="13" borderId="0" xfId="0" applyNumberFormat="1" applyFill="1"/>
    <xf numFmtId="0" fontId="0" fillId="5" borderId="0" xfId="0"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B5"/>
    </sheetView>
  </sheetViews>
  <sheetFormatPr defaultRowHeight="13.2" x14ac:dyDescent="0.25"/>
  <cols>
    <col min="1" max="1" width="14.88671875" customWidth="1"/>
    <col min="2" max="2" width="11.5546875" style="5" customWidth="1"/>
    <col min="4" max="4" width="14.6640625" customWidth="1"/>
    <col min="8" max="8" width="11.44140625" customWidth="1"/>
  </cols>
  <sheetData>
    <row r="1" spans="1:8" x14ac:dyDescent="0.25">
      <c r="A1" t="s">
        <v>37</v>
      </c>
      <c r="B1" s="5">
        <f>SUM(B3:B5)</f>
        <v>1086640</v>
      </c>
      <c r="D1" t="s">
        <v>49</v>
      </c>
      <c r="E1" s="5">
        <f>SUM(E3:E5)</f>
        <v>4950</v>
      </c>
      <c r="G1" t="s">
        <v>50</v>
      </c>
      <c r="H1" s="5">
        <f>E1+B1</f>
        <v>1091590</v>
      </c>
    </row>
    <row r="2" spans="1:8" x14ac:dyDescent="0.25">
      <c r="B2" s="5" t="s">
        <v>40</v>
      </c>
      <c r="E2" s="5" t="s">
        <v>40</v>
      </c>
    </row>
    <row r="3" spans="1:8" x14ac:dyDescent="0.25">
      <c r="A3" t="s">
        <v>26</v>
      </c>
      <c r="B3" s="5">
        <f>Tiger!N3</f>
        <v>112000</v>
      </c>
      <c r="D3" t="s">
        <v>47</v>
      </c>
      <c r="E3" s="5">
        <f>CBK!N3</f>
        <v>4950</v>
      </c>
    </row>
    <row r="4" spans="1:8" x14ac:dyDescent="0.25">
      <c r="A4" t="s">
        <v>38</v>
      </c>
      <c r="B4" s="5">
        <f>'Tudor-Jim'!N3</f>
        <v>384700</v>
      </c>
      <c r="E4" s="5"/>
    </row>
    <row r="5" spans="1:8" x14ac:dyDescent="0.25">
      <c r="A5" t="s">
        <v>39</v>
      </c>
      <c r="B5" s="5">
        <f>'Tudor-Dwight'!N3</f>
        <v>589940</v>
      </c>
      <c r="E5" s="5"/>
    </row>
  </sheetData>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4"/>
  <sheetViews>
    <sheetView workbookViewId="0">
      <selection activeCell="A105" sqref="A105"/>
    </sheetView>
  </sheetViews>
  <sheetFormatPr defaultRowHeight="13.2" x14ac:dyDescent="0.25"/>
  <cols>
    <col min="1" max="1" width="9.6640625" bestFit="1" customWidth="1"/>
    <col min="2" max="2" width="5.5546875" customWidth="1"/>
    <col min="8" max="8" width="3.88671875" customWidth="1"/>
    <col min="9" max="9" width="9.109375" style="4" customWidth="1"/>
    <col min="10" max="10" width="3.44140625" customWidth="1"/>
    <col min="12" max="12" width="9.109375" style="2" customWidth="1"/>
    <col min="13" max="13" width="9.109375" style="6" customWidth="1"/>
    <col min="14" max="14" width="11" style="5" customWidth="1"/>
  </cols>
  <sheetData>
    <row r="1" spans="1:15" x14ac:dyDescent="0.25">
      <c r="A1" t="s">
        <v>21</v>
      </c>
      <c r="I1"/>
      <c r="K1" s="4"/>
      <c r="M1" s="42"/>
    </row>
    <row r="2" spans="1:15" x14ac:dyDescent="0.25">
      <c r="A2" t="s">
        <v>16</v>
      </c>
    </row>
    <row r="3" spans="1:15" x14ac:dyDescent="0.25">
      <c r="A3" t="s">
        <v>18</v>
      </c>
      <c r="N3" s="5">
        <f>SUM(N5:N120)</f>
        <v>384700</v>
      </c>
    </row>
    <row r="4" spans="1:15" x14ac:dyDescent="0.25">
      <c r="B4" t="s">
        <v>13</v>
      </c>
      <c r="C4" t="s">
        <v>14</v>
      </c>
      <c r="D4" t="s">
        <v>0</v>
      </c>
      <c r="E4" t="s">
        <v>1</v>
      </c>
      <c r="F4" t="s">
        <v>17</v>
      </c>
      <c r="G4" t="s">
        <v>4</v>
      </c>
      <c r="H4" t="s">
        <v>5</v>
      </c>
      <c r="I4" s="4" t="s">
        <v>9</v>
      </c>
      <c r="J4" t="s">
        <v>6</v>
      </c>
      <c r="K4" t="s">
        <v>9</v>
      </c>
      <c r="L4" s="2" t="s">
        <v>7</v>
      </c>
      <c r="M4" s="6" t="s">
        <v>8</v>
      </c>
      <c r="N4" s="5" t="s">
        <v>20</v>
      </c>
      <c r="O4" t="s">
        <v>22</v>
      </c>
    </row>
    <row r="5" spans="1:15" s="23" customFormat="1" x14ac:dyDescent="0.25">
      <c r="A5" s="22">
        <v>36615</v>
      </c>
      <c r="B5" s="23" t="s">
        <v>2</v>
      </c>
      <c r="C5" s="23" t="s">
        <v>15</v>
      </c>
      <c r="D5" s="23">
        <v>468</v>
      </c>
      <c r="E5" s="23" t="s">
        <v>3</v>
      </c>
      <c r="F5" s="24">
        <v>36678</v>
      </c>
      <c r="H5" s="23" t="s">
        <v>10</v>
      </c>
      <c r="I5" s="25">
        <v>3.2</v>
      </c>
      <c r="L5" s="26">
        <v>8.1500000000000003E-2</v>
      </c>
      <c r="M5" s="27">
        <v>1E-3</v>
      </c>
      <c r="N5" s="28">
        <f t="shared" ref="N5:N15" si="0">M5*D5*10000</f>
        <v>4680</v>
      </c>
    </row>
    <row r="6" spans="1:15" s="23" customFormat="1" x14ac:dyDescent="0.25">
      <c r="A6" s="22">
        <v>36615</v>
      </c>
      <c r="B6" s="23" t="s">
        <v>2</v>
      </c>
      <c r="C6" s="23" t="s">
        <v>19</v>
      </c>
      <c r="D6" s="23">
        <v>82</v>
      </c>
      <c r="E6" s="23" t="s">
        <v>3</v>
      </c>
      <c r="F6" s="24">
        <v>36678</v>
      </c>
      <c r="H6" s="23" t="s">
        <v>10</v>
      </c>
      <c r="I6" s="25">
        <v>3.2</v>
      </c>
      <c r="L6" s="26">
        <v>8.1500000000000003E-2</v>
      </c>
      <c r="M6" s="27">
        <v>1E-3</v>
      </c>
      <c r="N6" s="28">
        <f t="shared" si="0"/>
        <v>820</v>
      </c>
    </row>
    <row r="7" spans="1:15" s="51" customFormat="1" x14ac:dyDescent="0.25">
      <c r="A7" s="50">
        <v>36623</v>
      </c>
      <c r="B7" s="51" t="s">
        <v>2</v>
      </c>
      <c r="C7" s="51" t="s">
        <v>15</v>
      </c>
      <c r="D7" s="51">
        <v>850</v>
      </c>
      <c r="E7" s="51" t="s">
        <v>3</v>
      </c>
      <c r="F7" s="52">
        <v>36708</v>
      </c>
      <c r="H7" s="51" t="s">
        <v>10</v>
      </c>
      <c r="I7" s="53">
        <v>4</v>
      </c>
      <c r="L7" s="54">
        <v>2.5499999999999998E-2</v>
      </c>
      <c r="M7" s="55">
        <v>5.0000000000000001E-4</v>
      </c>
      <c r="N7" s="56">
        <f t="shared" si="0"/>
        <v>4250</v>
      </c>
    </row>
    <row r="8" spans="1:15" s="51" customFormat="1" x14ac:dyDescent="0.25">
      <c r="A8" s="50">
        <v>36623</v>
      </c>
      <c r="B8" s="51" t="s">
        <v>2</v>
      </c>
      <c r="C8" s="51" t="s">
        <v>19</v>
      </c>
      <c r="D8" s="51">
        <v>150</v>
      </c>
      <c r="E8" s="51" t="s">
        <v>3</v>
      </c>
      <c r="F8" s="52">
        <v>36708</v>
      </c>
      <c r="H8" s="51" t="s">
        <v>10</v>
      </c>
      <c r="I8" s="53">
        <v>4</v>
      </c>
      <c r="L8" s="54">
        <v>2.5499999999999998E-2</v>
      </c>
      <c r="M8" s="55">
        <v>5.0000000000000001E-4</v>
      </c>
      <c r="N8" s="56">
        <f t="shared" si="0"/>
        <v>750</v>
      </c>
    </row>
    <row r="9" spans="1:15" s="51" customFormat="1" x14ac:dyDescent="0.25">
      <c r="A9" s="50">
        <v>36623</v>
      </c>
      <c r="B9" s="51" t="s">
        <v>2</v>
      </c>
      <c r="C9" s="51" t="s">
        <v>15</v>
      </c>
      <c r="D9" s="51">
        <v>1700</v>
      </c>
      <c r="E9" s="51" t="s">
        <v>3</v>
      </c>
      <c r="F9" s="52">
        <v>36708</v>
      </c>
      <c r="H9" s="51" t="s">
        <v>10</v>
      </c>
      <c r="I9" s="53">
        <v>4</v>
      </c>
      <c r="L9" s="54">
        <v>2.5499999999999998E-2</v>
      </c>
      <c r="M9" s="55">
        <v>2.5000000000000001E-4</v>
      </c>
      <c r="N9" s="56">
        <f t="shared" si="0"/>
        <v>4250</v>
      </c>
    </row>
    <row r="10" spans="1:15" s="51" customFormat="1" x14ac:dyDescent="0.25">
      <c r="A10" s="50">
        <v>36623</v>
      </c>
      <c r="B10" s="51" t="s">
        <v>2</v>
      </c>
      <c r="C10" s="51" t="s">
        <v>19</v>
      </c>
      <c r="D10" s="51">
        <v>300</v>
      </c>
      <c r="E10" s="51" t="s">
        <v>3</v>
      </c>
      <c r="F10" s="52">
        <v>36708</v>
      </c>
      <c r="H10" s="51" t="s">
        <v>10</v>
      </c>
      <c r="I10" s="53">
        <v>4</v>
      </c>
      <c r="L10" s="54">
        <v>2.5499999999999998E-2</v>
      </c>
      <c r="M10" s="55">
        <v>2.5000000000000001E-4</v>
      </c>
      <c r="N10" s="56">
        <f t="shared" si="0"/>
        <v>750</v>
      </c>
    </row>
    <row r="11" spans="1:15" s="51" customFormat="1" x14ac:dyDescent="0.25">
      <c r="A11" s="50">
        <v>36623</v>
      </c>
      <c r="B11" s="51" t="s">
        <v>2</v>
      </c>
      <c r="C11" s="51" t="s">
        <v>15</v>
      </c>
      <c r="D11" s="51">
        <v>850</v>
      </c>
      <c r="E11" s="51" t="s">
        <v>3</v>
      </c>
      <c r="F11" s="52">
        <v>36708</v>
      </c>
      <c r="H11" s="51" t="s">
        <v>10</v>
      </c>
      <c r="I11" s="53">
        <v>4</v>
      </c>
      <c r="L11" s="54">
        <v>2.7E-2</v>
      </c>
      <c r="M11" s="55">
        <v>2.9999999999999997E-4</v>
      </c>
      <c r="N11" s="56">
        <f t="shared" si="0"/>
        <v>2550</v>
      </c>
    </row>
    <row r="12" spans="1:15" s="58" customFormat="1" x14ac:dyDescent="0.25">
      <c r="A12" s="57">
        <v>36623</v>
      </c>
      <c r="B12" s="58" t="s">
        <v>2</v>
      </c>
      <c r="C12" s="58" t="s">
        <v>15</v>
      </c>
      <c r="D12" s="58">
        <v>850</v>
      </c>
      <c r="E12" s="58" t="s">
        <v>11</v>
      </c>
      <c r="F12" s="59">
        <v>36708</v>
      </c>
      <c r="I12" s="60"/>
      <c r="J12" s="58" t="s">
        <v>12</v>
      </c>
      <c r="K12" s="58">
        <v>2.5499999999999998</v>
      </c>
      <c r="L12" s="61">
        <v>0.04</v>
      </c>
      <c r="M12" s="62">
        <v>0</v>
      </c>
      <c r="N12" s="63">
        <f t="shared" si="0"/>
        <v>0</v>
      </c>
      <c r="O12" s="58" t="s">
        <v>36</v>
      </c>
    </row>
    <row r="13" spans="1:15" s="51" customFormat="1" x14ac:dyDescent="0.25">
      <c r="A13" s="50">
        <v>36623</v>
      </c>
      <c r="B13" s="51" t="s">
        <v>2</v>
      </c>
      <c r="C13" s="51" t="s">
        <v>19</v>
      </c>
      <c r="D13" s="51">
        <v>150</v>
      </c>
      <c r="E13" s="51" t="s">
        <v>3</v>
      </c>
      <c r="F13" s="52">
        <v>36708</v>
      </c>
      <c r="H13" s="51" t="s">
        <v>10</v>
      </c>
      <c r="I13" s="53">
        <v>4</v>
      </c>
      <c r="L13" s="54">
        <v>2.7E-2</v>
      </c>
      <c r="M13" s="55">
        <v>2.9999999999999997E-4</v>
      </c>
      <c r="N13" s="56">
        <f t="shared" si="0"/>
        <v>450</v>
      </c>
    </row>
    <row r="14" spans="1:15" s="58" customFormat="1" x14ac:dyDescent="0.25">
      <c r="A14" s="57">
        <v>36623</v>
      </c>
      <c r="B14" s="58" t="s">
        <v>2</v>
      </c>
      <c r="C14" s="58" t="s">
        <v>19</v>
      </c>
      <c r="D14" s="58">
        <v>150</v>
      </c>
      <c r="E14" s="58" t="s">
        <v>11</v>
      </c>
      <c r="F14" s="59">
        <v>36708</v>
      </c>
      <c r="I14" s="60"/>
      <c r="J14" s="58" t="s">
        <v>12</v>
      </c>
      <c r="K14" s="58">
        <v>2.5499999999999998</v>
      </c>
      <c r="L14" s="61">
        <v>0.04</v>
      </c>
      <c r="M14" s="62">
        <v>0</v>
      </c>
      <c r="N14" s="63">
        <f t="shared" si="0"/>
        <v>0</v>
      </c>
      <c r="O14" s="58" t="s">
        <v>36</v>
      </c>
    </row>
    <row r="15" spans="1:15" s="23" customFormat="1" x14ac:dyDescent="0.25">
      <c r="A15" s="22">
        <v>36628</v>
      </c>
      <c r="B15" s="22" t="s">
        <v>2</v>
      </c>
      <c r="C15" s="22" t="s">
        <v>15</v>
      </c>
      <c r="D15" s="23">
        <v>298</v>
      </c>
      <c r="E15" s="23" t="s">
        <v>3</v>
      </c>
      <c r="F15" s="24">
        <v>36678</v>
      </c>
      <c r="H15" s="23" t="s">
        <v>10</v>
      </c>
      <c r="I15" s="25">
        <v>3.3</v>
      </c>
      <c r="L15" s="26">
        <v>5.1999999999999998E-2</v>
      </c>
      <c r="M15" s="27">
        <v>2E-3</v>
      </c>
      <c r="N15" s="28">
        <f t="shared" si="0"/>
        <v>5960</v>
      </c>
    </row>
    <row r="16" spans="1:15" s="9" customFormat="1" x14ac:dyDescent="0.25">
      <c r="A16" s="8">
        <v>36628</v>
      </c>
      <c r="B16" s="9" t="s">
        <v>2</v>
      </c>
      <c r="C16" s="9" t="s">
        <v>15</v>
      </c>
      <c r="D16" s="9">
        <v>298</v>
      </c>
      <c r="E16" s="9" t="s">
        <v>11</v>
      </c>
      <c r="F16" s="10">
        <v>36678</v>
      </c>
      <c r="I16" s="11"/>
      <c r="J16" s="9" t="s">
        <v>12</v>
      </c>
      <c r="K16" s="9">
        <v>2.75</v>
      </c>
      <c r="L16" s="12">
        <v>0.05</v>
      </c>
      <c r="M16" s="13"/>
      <c r="N16" s="14"/>
    </row>
    <row r="17" spans="1:15" s="23" customFormat="1" x14ac:dyDescent="0.25">
      <c r="A17" s="22">
        <v>36628</v>
      </c>
      <c r="B17" s="22" t="s">
        <v>2</v>
      </c>
      <c r="C17" s="22" t="s">
        <v>19</v>
      </c>
      <c r="D17" s="23">
        <v>52</v>
      </c>
      <c r="E17" s="23" t="s">
        <v>3</v>
      </c>
      <c r="F17" s="24">
        <v>36678</v>
      </c>
      <c r="H17" s="23" t="s">
        <v>10</v>
      </c>
      <c r="I17" s="25">
        <v>3.3</v>
      </c>
      <c r="L17" s="26">
        <v>5.1999999999999998E-2</v>
      </c>
      <c r="M17" s="27">
        <v>2E-3</v>
      </c>
      <c r="N17" s="28">
        <f>M17*D17*10000</f>
        <v>1040</v>
      </c>
    </row>
    <row r="18" spans="1:15" s="9" customFormat="1" x14ac:dyDescent="0.25">
      <c r="A18" s="8">
        <v>36628</v>
      </c>
      <c r="B18" s="9" t="s">
        <v>2</v>
      </c>
      <c r="C18" s="9" t="s">
        <v>19</v>
      </c>
      <c r="D18" s="9">
        <v>52</v>
      </c>
      <c r="E18" s="9" t="s">
        <v>11</v>
      </c>
      <c r="F18" s="10">
        <v>36678</v>
      </c>
      <c r="I18" s="11"/>
      <c r="J18" s="9" t="s">
        <v>12</v>
      </c>
      <c r="K18" s="9">
        <v>2.75</v>
      </c>
      <c r="L18" s="12">
        <v>0.05</v>
      </c>
      <c r="M18" s="13"/>
      <c r="N18" s="14"/>
    </row>
    <row r="19" spans="1:15" s="51" customFormat="1" x14ac:dyDescent="0.25">
      <c r="A19" s="50">
        <v>36629</v>
      </c>
      <c r="B19" s="51" t="s">
        <v>2</v>
      </c>
      <c r="C19" s="51" t="s">
        <v>15</v>
      </c>
      <c r="D19" s="51">
        <v>850</v>
      </c>
      <c r="E19" s="51" t="s">
        <v>3</v>
      </c>
      <c r="F19" s="52">
        <v>36708</v>
      </c>
      <c r="H19" s="51" t="s">
        <v>10</v>
      </c>
      <c r="I19" s="53">
        <v>4</v>
      </c>
      <c r="L19" s="54">
        <v>2.9000000000000001E-2</v>
      </c>
      <c r="M19" s="55">
        <v>0</v>
      </c>
      <c r="N19" s="56">
        <f t="shared" ref="N19:N26" si="1">M19*D19*10000</f>
        <v>0</v>
      </c>
      <c r="O19" s="51" t="s">
        <v>23</v>
      </c>
    </row>
    <row r="20" spans="1:15" s="51" customFormat="1" x14ac:dyDescent="0.25">
      <c r="A20" s="50">
        <v>36629</v>
      </c>
      <c r="B20" s="51" t="s">
        <v>2</v>
      </c>
      <c r="C20" s="51" t="s">
        <v>19</v>
      </c>
      <c r="D20" s="51">
        <v>150</v>
      </c>
      <c r="E20" s="51" t="s">
        <v>3</v>
      </c>
      <c r="F20" s="52">
        <v>36708</v>
      </c>
      <c r="H20" s="51" t="s">
        <v>10</v>
      </c>
      <c r="I20" s="53">
        <v>4</v>
      </c>
      <c r="L20" s="54">
        <v>2.9000000000000001E-2</v>
      </c>
      <c r="M20" s="55">
        <v>0</v>
      </c>
      <c r="N20" s="56">
        <f t="shared" si="1"/>
        <v>0</v>
      </c>
    </row>
    <row r="21" spans="1:15" s="9" customFormat="1" x14ac:dyDescent="0.25">
      <c r="A21" s="8">
        <v>36633</v>
      </c>
      <c r="B21" s="9" t="s">
        <v>2</v>
      </c>
      <c r="C21" s="9" t="s">
        <v>15</v>
      </c>
      <c r="D21" s="9">
        <v>298</v>
      </c>
      <c r="E21" s="9" t="s">
        <v>3</v>
      </c>
      <c r="F21" s="10">
        <v>36678</v>
      </c>
      <c r="I21" s="11"/>
      <c r="J21" s="9" t="s">
        <v>12</v>
      </c>
      <c r="K21" s="9">
        <v>2.75</v>
      </c>
      <c r="L21" s="12">
        <v>2.1000000000000001E-2</v>
      </c>
      <c r="M21" s="13">
        <v>1E-3</v>
      </c>
      <c r="N21" s="14">
        <f t="shared" si="1"/>
        <v>2980</v>
      </c>
    </row>
    <row r="22" spans="1:15" s="9" customFormat="1" x14ac:dyDescent="0.25">
      <c r="A22" s="8">
        <v>36633</v>
      </c>
      <c r="B22" s="9" t="s">
        <v>2</v>
      </c>
      <c r="C22" s="9" t="s">
        <v>19</v>
      </c>
      <c r="D22" s="9">
        <v>52</v>
      </c>
      <c r="E22" s="9" t="s">
        <v>3</v>
      </c>
      <c r="F22" s="10">
        <v>36678</v>
      </c>
      <c r="I22" s="11"/>
      <c r="J22" s="9" t="s">
        <v>12</v>
      </c>
      <c r="K22" s="9">
        <v>2.75</v>
      </c>
      <c r="L22" s="12">
        <v>2.1000000000000001E-2</v>
      </c>
      <c r="M22" s="13">
        <v>1E-3</v>
      </c>
      <c r="N22" s="14">
        <f t="shared" si="1"/>
        <v>520</v>
      </c>
    </row>
    <row r="23" spans="1:15" s="16" customFormat="1" x14ac:dyDescent="0.25">
      <c r="A23" s="15">
        <v>36635</v>
      </c>
      <c r="B23" s="16" t="s">
        <v>2</v>
      </c>
      <c r="C23" s="16" t="s">
        <v>15</v>
      </c>
      <c r="D23" s="16">
        <v>1275</v>
      </c>
      <c r="E23" s="16" t="s">
        <v>11</v>
      </c>
      <c r="F23" s="17">
        <v>36708</v>
      </c>
      <c r="I23" s="18"/>
      <c r="J23" s="16" t="s">
        <v>12</v>
      </c>
      <c r="K23" s="16">
        <v>2.75</v>
      </c>
      <c r="L23" s="19">
        <v>5.5E-2</v>
      </c>
      <c r="M23" s="20">
        <v>1E-3</v>
      </c>
      <c r="N23" s="21">
        <f t="shared" si="1"/>
        <v>12750.000000000002</v>
      </c>
    </row>
    <row r="24" spans="1:15" s="16" customFormat="1" x14ac:dyDescent="0.25">
      <c r="A24" s="15">
        <v>36635</v>
      </c>
      <c r="B24" s="16" t="s">
        <v>2</v>
      </c>
      <c r="C24" s="16" t="s">
        <v>19</v>
      </c>
      <c r="D24" s="16">
        <v>225</v>
      </c>
      <c r="E24" s="16" t="s">
        <v>11</v>
      </c>
      <c r="F24" s="17">
        <v>36708</v>
      </c>
      <c r="I24" s="18"/>
      <c r="J24" s="16" t="s">
        <v>12</v>
      </c>
      <c r="K24" s="16">
        <v>2.75</v>
      </c>
      <c r="L24" s="19">
        <v>5.5E-2</v>
      </c>
      <c r="M24" s="20">
        <v>1E-3</v>
      </c>
      <c r="N24" s="21">
        <f t="shared" si="1"/>
        <v>2250</v>
      </c>
    </row>
    <row r="25" spans="1:15" s="30" customFormat="1" x14ac:dyDescent="0.25">
      <c r="A25" s="29">
        <v>36636</v>
      </c>
      <c r="B25" s="30" t="s">
        <v>2</v>
      </c>
      <c r="C25" s="30" t="s">
        <v>15</v>
      </c>
      <c r="D25" s="30">
        <v>850</v>
      </c>
      <c r="E25" s="30" t="s">
        <v>11</v>
      </c>
      <c r="F25" s="31">
        <v>36708</v>
      </c>
      <c r="I25" s="32"/>
      <c r="J25" s="30" t="s">
        <v>12</v>
      </c>
      <c r="K25" s="30">
        <v>2.8</v>
      </c>
      <c r="L25" s="33">
        <v>6.6000000000000003E-2</v>
      </c>
      <c r="M25" s="34">
        <v>1E-3</v>
      </c>
      <c r="N25" s="35">
        <f t="shared" si="1"/>
        <v>8500</v>
      </c>
      <c r="O25" s="30" t="s">
        <v>33</v>
      </c>
    </row>
    <row r="26" spans="1:15" s="30" customFormat="1" x14ac:dyDescent="0.25">
      <c r="A26" s="29">
        <v>36636</v>
      </c>
      <c r="B26" s="30" t="s">
        <v>2</v>
      </c>
      <c r="C26" s="30" t="s">
        <v>19</v>
      </c>
      <c r="D26" s="30">
        <v>150</v>
      </c>
      <c r="E26" s="30" t="s">
        <v>11</v>
      </c>
      <c r="F26" s="31">
        <v>36708</v>
      </c>
      <c r="I26" s="32"/>
      <c r="J26" s="30" t="s">
        <v>12</v>
      </c>
      <c r="K26" s="30">
        <v>2.8</v>
      </c>
      <c r="L26" s="33">
        <v>6.6000000000000003E-2</v>
      </c>
      <c r="M26" s="34">
        <v>1E-3</v>
      </c>
      <c r="N26" s="35">
        <f t="shared" si="1"/>
        <v>1500</v>
      </c>
    </row>
    <row r="27" spans="1:15" s="16" customFormat="1" x14ac:dyDescent="0.25">
      <c r="A27" s="15">
        <v>36647</v>
      </c>
      <c r="B27" s="16" t="s">
        <v>2</v>
      </c>
      <c r="C27" s="16" t="s">
        <v>15</v>
      </c>
      <c r="D27" s="16">
        <v>1275</v>
      </c>
      <c r="E27" s="16" t="s">
        <v>3</v>
      </c>
      <c r="F27" s="17">
        <v>36708</v>
      </c>
      <c r="I27" s="18"/>
      <c r="J27" s="16" t="s">
        <v>12</v>
      </c>
      <c r="K27" s="16">
        <v>2.75</v>
      </c>
      <c r="L27" s="19">
        <v>2.5999999999999999E-2</v>
      </c>
      <c r="M27" s="20">
        <v>1E-3</v>
      </c>
      <c r="N27" s="21">
        <f t="shared" ref="N27:N36" si="2">M27*D27*10000</f>
        <v>12750.000000000002</v>
      </c>
    </row>
    <row r="28" spans="1:15" s="16" customFormat="1" x14ac:dyDescent="0.25">
      <c r="A28" s="15">
        <v>36647</v>
      </c>
      <c r="B28" s="16" t="s">
        <v>2</v>
      </c>
      <c r="C28" s="16" t="s">
        <v>19</v>
      </c>
      <c r="D28" s="16">
        <v>225</v>
      </c>
      <c r="E28" s="16" t="s">
        <v>3</v>
      </c>
      <c r="F28" s="17">
        <v>36708</v>
      </c>
      <c r="I28" s="18"/>
      <c r="J28" s="16" t="s">
        <v>12</v>
      </c>
      <c r="K28" s="16">
        <v>2.75</v>
      </c>
      <c r="L28" s="19">
        <v>2.5999999999999999E-2</v>
      </c>
      <c r="M28" s="20">
        <v>1E-3</v>
      </c>
      <c r="N28" s="21">
        <f t="shared" si="2"/>
        <v>2250</v>
      </c>
    </row>
    <row r="29" spans="1:15" s="30" customFormat="1" x14ac:dyDescent="0.25">
      <c r="A29" s="29">
        <v>36651</v>
      </c>
      <c r="B29" s="30" t="s">
        <v>2</v>
      </c>
      <c r="C29" s="30" t="s">
        <v>15</v>
      </c>
      <c r="D29" s="30">
        <v>850</v>
      </c>
      <c r="E29" s="30" t="s">
        <v>3</v>
      </c>
      <c r="F29" s="31">
        <v>36708</v>
      </c>
      <c r="I29" s="32"/>
      <c r="J29" s="30" t="s">
        <v>12</v>
      </c>
      <c r="K29" s="30">
        <v>2.8</v>
      </c>
      <c r="L29" s="33">
        <v>5.5599999999999997E-2</v>
      </c>
      <c r="M29" s="34">
        <v>2E-3</v>
      </c>
      <c r="N29" s="35">
        <f t="shared" si="2"/>
        <v>17000</v>
      </c>
      <c r="O29" s="30" t="s">
        <v>33</v>
      </c>
    </row>
    <row r="30" spans="1:15" s="30" customFormat="1" x14ac:dyDescent="0.25">
      <c r="A30" s="29">
        <v>36651</v>
      </c>
      <c r="B30" s="30" t="s">
        <v>2</v>
      </c>
      <c r="C30" s="30" t="s">
        <v>19</v>
      </c>
      <c r="D30" s="30">
        <v>150</v>
      </c>
      <c r="E30" s="30" t="s">
        <v>3</v>
      </c>
      <c r="F30" s="31">
        <v>36708</v>
      </c>
      <c r="I30" s="32"/>
      <c r="J30" s="30" t="s">
        <v>12</v>
      </c>
      <c r="K30" s="30">
        <v>2.8</v>
      </c>
      <c r="L30" s="33">
        <v>5.5599999999999997E-2</v>
      </c>
      <c r="M30" s="34">
        <v>2E-3</v>
      </c>
      <c r="N30" s="35">
        <f t="shared" si="2"/>
        <v>3000</v>
      </c>
    </row>
    <row r="31" spans="1:15" s="23" customFormat="1" x14ac:dyDescent="0.25">
      <c r="A31" s="22">
        <v>36656</v>
      </c>
      <c r="B31" s="23" t="s">
        <v>2</v>
      </c>
      <c r="C31" s="23" t="s">
        <v>15</v>
      </c>
      <c r="D31" s="23">
        <v>468</v>
      </c>
      <c r="E31" s="23" t="s">
        <v>11</v>
      </c>
      <c r="F31" s="24">
        <v>36678</v>
      </c>
      <c r="H31" s="23" t="s">
        <v>10</v>
      </c>
      <c r="I31" s="25">
        <v>3.2</v>
      </c>
      <c r="L31" s="26">
        <v>0.16220000000000001</v>
      </c>
      <c r="M31" s="27">
        <v>1.5499999999999999E-3</v>
      </c>
      <c r="N31" s="28">
        <f t="shared" si="2"/>
        <v>7253.9999999999991</v>
      </c>
    </row>
    <row r="32" spans="1:15" s="23" customFormat="1" x14ac:dyDescent="0.25">
      <c r="A32" s="22">
        <v>36656</v>
      </c>
      <c r="B32" s="23" t="s">
        <v>2</v>
      </c>
      <c r="C32" s="23" t="s">
        <v>19</v>
      </c>
      <c r="D32" s="23">
        <v>82</v>
      </c>
      <c r="E32" s="23" t="s">
        <v>11</v>
      </c>
      <c r="F32" s="24">
        <v>36678</v>
      </c>
      <c r="H32" s="23" t="s">
        <v>10</v>
      </c>
      <c r="I32" s="25">
        <v>3.2</v>
      </c>
      <c r="L32" s="26">
        <v>0.16220000000000001</v>
      </c>
      <c r="M32" s="27">
        <v>1.5499999999999999E-3</v>
      </c>
      <c r="N32" s="28">
        <f t="shared" si="2"/>
        <v>1271</v>
      </c>
    </row>
    <row r="33" spans="1:15" s="23" customFormat="1" x14ac:dyDescent="0.25">
      <c r="A33" s="22">
        <v>36656</v>
      </c>
      <c r="B33" s="22" t="s">
        <v>2</v>
      </c>
      <c r="C33" s="22" t="s">
        <v>15</v>
      </c>
      <c r="D33" s="23">
        <v>298</v>
      </c>
      <c r="E33" s="23" t="s">
        <v>11</v>
      </c>
      <c r="F33" s="24">
        <v>36678</v>
      </c>
      <c r="H33" s="23" t="s">
        <v>10</v>
      </c>
      <c r="I33" s="25">
        <v>3.3</v>
      </c>
      <c r="L33" s="26">
        <v>0.109</v>
      </c>
      <c r="M33" s="27">
        <v>1E-3</v>
      </c>
      <c r="N33" s="28">
        <f t="shared" si="2"/>
        <v>2980</v>
      </c>
    </row>
    <row r="34" spans="1:15" s="23" customFormat="1" x14ac:dyDescent="0.25">
      <c r="A34" s="22">
        <v>36656</v>
      </c>
      <c r="B34" s="22" t="s">
        <v>2</v>
      </c>
      <c r="C34" s="22" t="s">
        <v>19</v>
      </c>
      <c r="D34" s="23">
        <v>52</v>
      </c>
      <c r="E34" s="23" t="s">
        <v>11</v>
      </c>
      <c r="F34" s="24">
        <v>36678</v>
      </c>
      <c r="H34" s="23" t="s">
        <v>10</v>
      </c>
      <c r="I34" s="25">
        <v>3.3</v>
      </c>
      <c r="L34" s="26">
        <v>0.109</v>
      </c>
      <c r="M34" s="27">
        <v>1E-3</v>
      </c>
      <c r="N34" s="28">
        <f t="shared" si="2"/>
        <v>520</v>
      </c>
    </row>
    <row r="35" spans="1:15" s="44" customFormat="1" x14ac:dyDescent="0.25">
      <c r="A35" s="43">
        <v>36663</v>
      </c>
      <c r="B35" s="44" t="s">
        <v>2</v>
      </c>
      <c r="C35" s="44" t="s">
        <v>15</v>
      </c>
      <c r="D35" s="44">
        <v>255</v>
      </c>
      <c r="E35" s="44" t="s">
        <v>11</v>
      </c>
      <c r="F35" s="45">
        <v>36678</v>
      </c>
      <c r="G35" s="44">
        <v>3.45</v>
      </c>
      <c r="I35" s="46"/>
      <c r="L35" s="47"/>
      <c r="M35" s="48">
        <v>0</v>
      </c>
      <c r="N35" s="49">
        <f t="shared" si="2"/>
        <v>0</v>
      </c>
    </row>
    <row r="36" spans="1:15" s="44" customFormat="1" x14ac:dyDescent="0.25">
      <c r="A36" s="43">
        <v>36663</v>
      </c>
      <c r="B36" s="44" t="s">
        <v>2</v>
      </c>
      <c r="C36" s="44" t="s">
        <v>19</v>
      </c>
      <c r="D36" s="44">
        <v>45</v>
      </c>
      <c r="E36" s="44" t="s">
        <v>11</v>
      </c>
      <c r="F36" s="45">
        <v>36678</v>
      </c>
      <c r="G36" s="44">
        <v>3.45</v>
      </c>
      <c r="I36" s="46"/>
      <c r="L36" s="47"/>
      <c r="M36" s="48">
        <v>0</v>
      </c>
      <c r="N36" s="49">
        <f t="shared" si="2"/>
        <v>0</v>
      </c>
    </row>
    <row r="37" spans="1:15" s="44" customFormat="1" x14ac:dyDescent="0.25">
      <c r="A37" s="43">
        <v>36663</v>
      </c>
      <c r="B37" s="44" t="s">
        <v>2</v>
      </c>
      <c r="C37" s="44" t="s">
        <v>15</v>
      </c>
      <c r="D37" s="44">
        <v>255</v>
      </c>
      <c r="E37" s="44" t="s">
        <v>11</v>
      </c>
      <c r="F37" s="45">
        <v>36678</v>
      </c>
      <c r="G37" s="44">
        <v>3.46</v>
      </c>
      <c r="I37" s="46"/>
      <c r="L37" s="47"/>
      <c r="M37" s="48">
        <v>1E-3</v>
      </c>
      <c r="N37" s="49">
        <f t="shared" ref="N37:N52" si="3">M37*D37*10000</f>
        <v>2550</v>
      </c>
    </row>
    <row r="38" spans="1:15" s="44" customFormat="1" x14ac:dyDescent="0.25">
      <c r="A38" s="43">
        <v>36663</v>
      </c>
      <c r="B38" s="44" t="s">
        <v>2</v>
      </c>
      <c r="C38" s="44" t="s">
        <v>19</v>
      </c>
      <c r="D38" s="44">
        <v>45</v>
      </c>
      <c r="E38" s="44" t="s">
        <v>11</v>
      </c>
      <c r="F38" s="45">
        <v>36678</v>
      </c>
      <c r="G38" s="44">
        <v>3.46</v>
      </c>
      <c r="I38" s="46"/>
      <c r="L38" s="47"/>
      <c r="M38" s="48">
        <v>1E-3</v>
      </c>
      <c r="N38" s="49">
        <f t="shared" si="3"/>
        <v>450</v>
      </c>
    </row>
    <row r="39" spans="1:15" s="44" customFormat="1" x14ac:dyDescent="0.25">
      <c r="A39" s="43">
        <v>36663</v>
      </c>
      <c r="B39" s="44" t="s">
        <v>2</v>
      </c>
      <c r="C39" s="44" t="s">
        <v>15</v>
      </c>
      <c r="D39" s="44">
        <v>510</v>
      </c>
      <c r="E39" s="44" t="s">
        <v>3</v>
      </c>
      <c r="F39" s="45">
        <v>36678</v>
      </c>
      <c r="G39" s="44">
        <v>3.6909999999999998</v>
      </c>
      <c r="I39" s="46"/>
      <c r="L39" s="47"/>
      <c r="M39" s="48">
        <v>1E-3</v>
      </c>
      <c r="N39" s="49">
        <f t="shared" si="3"/>
        <v>5100</v>
      </c>
    </row>
    <row r="40" spans="1:15" s="44" customFormat="1" x14ac:dyDescent="0.25">
      <c r="A40" s="43">
        <v>36663</v>
      </c>
      <c r="B40" s="44" t="s">
        <v>2</v>
      </c>
      <c r="C40" s="44" t="s">
        <v>19</v>
      </c>
      <c r="D40" s="44">
        <v>90</v>
      </c>
      <c r="E40" s="44" t="s">
        <v>3</v>
      </c>
      <c r="F40" s="45">
        <v>36678</v>
      </c>
      <c r="G40" s="44">
        <v>3.6909999999999998</v>
      </c>
      <c r="I40" s="46"/>
      <c r="L40" s="47"/>
      <c r="M40" s="48">
        <v>1E-3</v>
      </c>
      <c r="N40" s="49">
        <f t="shared" si="3"/>
        <v>900</v>
      </c>
    </row>
    <row r="41" spans="1:15" s="9" customFormat="1" x14ac:dyDescent="0.25">
      <c r="A41" s="8">
        <v>36669</v>
      </c>
      <c r="B41" s="9" t="s">
        <v>2</v>
      </c>
      <c r="C41" s="9" t="s">
        <v>15</v>
      </c>
      <c r="D41" s="9">
        <v>170</v>
      </c>
      <c r="E41" s="9" t="s">
        <v>11</v>
      </c>
      <c r="F41" s="10">
        <v>36708</v>
      </c>
      <c r="G41" s="9">
        <v>3.84</v>
      </c>
      <c r="I41" s="11"/>
      <c r="L41" s="12"/>
      <c r="M41" s="13">
        <v>5.0000000000000001E-3</v>
      </c>
      <c r="N41" s="14">
        <f t="shared" si="3"/>
        <v>8500</v>
      </c>
    </row>
    <row r="42" spans="1:15" s="9" customFormat="1" x14ac:dyDescent="0.25">
      <c r="A42" s="8">
        <v>36669</v>
      </c>
      <c r="B42" s="9" t="s">
        <v>2</v>
      </c>
      <c r="C42" s="9" t="s">
        <v>19</v>
      </c>
      <c r="D42" s="9">
        <v>30</v>
      </c>
      <c r="E42" s="9" t="s">
        <v>11</v>
      </c>
      <c r="F42" s="10">
        <v>36708</v>
      </c>
      <c r="G42" s="9">
        <v>3.84</v>
      </c>
      <c r="I42" s="11"/>
      <c r="L42" s="12"/>
      <c r="M42" s="13">
        <v>5.0000000000000001E-3</v>
      </c>
      <c r="N42" s="14">
        <f t="shared" si="3"/>
        <v>1500</v>
      </c>
    </row>
    <row r="43" spans="1:15" s="9" customFormat="1" x14ac:dyDescent="0.25">
      <c r="A43" s="8">
        <v>36669</v>
      </c>
      <c r="B43" s="9" t="s">
        <v>2</v>
      </c>
      <c r="C43" s="9" t="s">
        <v>15</v>
      </c>
      <c r="D43" s="9">
        <v>170</v>
      </c>
      <c r="E43" s="9" t="s">
        <v>11</v>
      </c>
      <c r="F43" s="10">
        <v>36708</v>
      </c>
      <c r="G43" s="9">
        <v>3.8650000000000002</v>
      </c>
      <c r="I43" s="11"/>
      <c r="L43" s="12"/>
      <c r="M43" s="13">
        <v>0</v>
      </c>
      <c r="N43" s="14">
        <f t="shared" si="3"/>
        <v>0</v>
      </c>
    </row>
    <row r="44" spans="1:15" s="9" customFormat="1" x14ac:dyDescent="0.25">
      <c r="A44" s="8">
        <v>36669</v>
      </c>
      <c r="B44" s="9" t="s">
        <v>2</v>
      </c>
      <c r="C44" s="9" t="s">
        <v>19</v>
      </c>
      <c r="D44" s="9">
        <v>30</v>
      </c>
      <c r="E44" s="9" t="s">
        <v>11</v>
      </c>
      <c r="F44" s="10">
        <v>36708</v>
      </c>
      <c r="G44" s="9">
        <v>3.8650000000000002</v>
      </c>
      <c r="I44" s="11"/>
      <c r="L44" s="12"/>
      <c r="M44" s="13">
        <v>0</v>
      </c>
      <c r="N44" s="14">
        <f t="shared" si="3"/>
        <v>0</v>
      </c>
    </row>
    <row r="45" spans="1:15" s="9" customFormat="1" x14ac:dyDescent="0.25">
      <c r="A45" s="8">
        <v>36669</v>
      </c>
      <c r="B45" s="9" t="s">
        <v>2</v>
      </c>
      <c r="C45" s="9" t="s">
        <v>15</v>
      </c>
      <c r="D45" s="9">
        <v>170</v>
      </c>
      <c r="E45" s="9" t="s">
        <v>3</v>
      </c>
      <c r="F45" s="10">
        <v>36708</v>
      </c>
      <c r="G45" s="9">
        <v>3.84</v>
      </c>
      <c r="I45" s="11"/>
      <c r="L45" s="12"/>
      <c r="M45" s="13">
        <v>0</v>
      </c>
      <c r="N45" s="14">
        <f t="shared" si="3"/>
        <v>0</v>
      </c>
      <c r="O45" s="9" t="s">
        <v>51</v>
      </c>
    </row>
    <row r="46" spans="1:15" s="9" customFormat="1" x14ac:dyDescent="0.25">
      <c r="A46" s="8">
        <v>36669</v>
      </c>
      <c r="B46" s="9" t="s">
        <v>2</v>
      </c>
      <c r="C46" s="9" t="s">
        <v>19</v>
      </c>
      <c r="D46" s="9">
        <v>30</v>
      </c>
      <c r="E46" s="9" t="s">
        <v>3</v>
      </c>
      <c r="F46" s="10">
        <v>36708</v>
      </c>
      <c r="G46" s="9">
        <v>3.84</v>
      </c>
      <c r="I46" s="11"/>
      <c r="L46" s="12"/>
      <c r="M46" s="13">
        <v>0</v>
      </c>
      <c r="N46" s="14">
        <f t="shared" si="3"/>
        <v>0</v>
      </c>
    </row>
    <row r="47" spans="1:15" s="9" customFormat="1" x14ac:dyDescent="0.25">
      <c r="A47" s="8">
        <v>36669</v>
      </c>
      <c r="B47" s="9" t="s">
        <v>2</v>
      </c>
      <c r="C47" s="9" t="s">
        <v>15</v>
      </c>
      <c r="D47" s="9">
        <v>170</v>
      </c>
      <c r="E47" s="9" t="s">
        <v>3</v>
      </c>
      <c r="F47" s="10">
        <v>36708</v>
      </c>
      <c r="G47" s="9">
        <v>3.8650000000000002</v>
      </c>
      <c r="I47" s="11"/>
      <c r="L47" s="12"/>
      <c r="M47" s="13">
        <v>0</v>
      </c>
      <c r="N47" s="14">
        <f t="shared" si="3"/>
        <v>0</v>
      </c>
      <c r="O47" s="9" t="s">
        <v>52</v>
      </c>
    </row>
    <row r="48" spans="1:15" s="9" customFormat="1" x14ac:dyDescent="0.25">
      <c r="A48" s="8">
        <v>36669</v>
      </c>
      <c r="B48" s="9" t="s">
        <v>2</v>
      </c>
      <c r="C48" s="9" t="s">
        <v>19</v>
      </c>
      <c r="D48" s="9">
        <v>30</v>
      </c>
      <c r="E48" s="9" t="s">
        <v>3</v>
      </c>
      <c r="F48" s="10">
        <v>36708</v>
      </c>
      <c r="G48" s="9">
        <v>3.8650000000000002</v>
      </c>
      <c r="I48" s="11"/>
      <c r="L48" s="12"/>
      <c r="M48" s="13">
        <v>0</v>
      </c>
      <c r="N48" s="14">
        <f t="shared" si="3"/>
        <v>0</v>
      </c>
    </row>
    <row r="49" spans="1:15" s="51" customFormat="1" x14ac:dyDescent="0.25">
      <c r="A49" s="50">
        <v>36669</v>
      </c>
      <c r="B49" s="51" t="s">
        <v>2</v>
      </c>
      <c r="C49" s="51" t="s">
        <v>15</v>
      </c>
      <c r="D49" s="51">
        <v>395</v>
      </c>
      <c r="E49" s="51" t="s">
        <v>11</v>
      </c>
      <c r="F49" s="52">
        <v>36708</v>
      </c>
      <c r="H49" s="51" t="s">
        <v>10</v>
      </c>
      <c r="I49" s="53">
        <v>4</v>
      </c>
      <c r="L49" s="54">
        <v>0.17599999999999999</v>
      </c>
      <c r="M49" s="55">
        <v>1.5E-3</v>
      </c>
      <c r="N49" s="56">
        <f t="shared" si="3"/>
        <v>5925</v>
      </c>
      <c r="O49" s="51" t="s">
        <v>53</v>
      </c>
    </row>
    <row r="50" spans="1:15" s="51" customFormat="1" x14ac:dyDescent="0.25">
      <c r="A50" s="50">
        <v>36669</v>
      </c>
      <c r="B50" s="51" t="s">
        <v>2</v>
      </c>
      <c r="C50" s="51" t="s">
        <v>19</v>
      </c>
      <c r="D50" s="51">
        <v>70</v>
      </c>
      <c r="E50" s="51" t="s">
        <v>11</v>
      </c>
      <c r="F50" s="52">
        <v>36708</v>
      </c>
      <c r="H50" s="51" t="s">
        <v>10</v>
      </c>
      <c r="I50" s="53">
        <v>4</v>
      </c>
      <c r="L50" s="54">
        <v>0.17599999999999999</v>
      </c>
      <c r="M50" s="55">
        <v>1.5E-3</v>
      </c>
      <c r="N50" s="56">
        <f t="shared" si="3"/>
        <v>1050</v>
      </c>
    </row>
    <row r="51" spans="1:15" s="51" customFormat="1" x14ac:dyDescent="0.25">
      <c r="A51" s="50">
        <v>36669</v>
      </c>
      <c r="B51" s="51" t="s">
        <v>2</v>
      </c>
      <c r="C51" s="51" t="s">
        <v>15</v>
      </c>
      <c r="D51" s="51">
        <v>378</v>
      </c>
      <c r="E51" s="51" t="s">
        <v>11</v>
      </c>
      <c r="F51" s="52">
        <v>36708</v>
      </c>
      <c r="H51" s="51" t="s">
        <v>10</v>
      </c>
      <c r="I51" s="53">
        <v>4</v>
      </c>
      <c r="L51" s="54">
        <v>0.186</v>
      </c>
      <c r="M51" s="55">
        <v>1.5E-3</v>
      </c>
      <c r="N51" s="56">
        <f t="shared" si="3"/>
        <v>5670.0000000000009</v>
      </c>
      <c r="O51" s="51" t="s">
        <v>53</v>
      </c>
    </row>
    <row r="52" spans="1:15" s="51" customFormat="1" x14ac:dyDescent="0.25">
      <c r="A52" s="50">
        <v>36669</v>
      </c>
      <c r="B52" s="51" t="s">
        <v>2</v>
      </c>
      <c r="C52" s="51" t="s">
        <v>19</v>
      </c>
      <c r="D52" s="51">
        <v>66</v>
      </c>
      <c r="E52" s="51" t="s">
        <v>11</v>
      </c>
      <c r="F52" s="52">
        <v>36708</v>
      </c>
      <c r="H52" s="51" t="s">
        <v>10</v>
      </c>
      <c r="I52" s="53">
        <v>4</v>
      </c>
      <c r="L52" s="54">
        <v>0.186</v>
      </c>
      <c r="M52" s="55">
        <v>1.5E-3</v>
      </c>
      <c r="N52" s="56">
        <f t="shared" si="3"/>
        <v>990</v>
      </c>
    </row>
    <row r="53" spans="1:15" s="51" customFormat="1" x14ac:dyDescent="0.25">
      <c r="A53" s="50">
        <v>36670</v>
      </c>
      <c r="B53" s="51" t="s">
        <v>2</v>
      </c>
      <c r="C53" s="51" t="s">
        <v>15</v>
      </c>
      <c r="D53" s="51">
        <v>248</v>
      </c>
      <c r="E53" s="51" t="s">
        <v>11</v>
      </c>
      <c r="F53" s="52">
        <v>36708</v>
      </c>
      <c r="H53" s="51" t="s">
        <v>10</v>
      </c>
      <c r="I53" s="53">
        <v>4</v>
      </c>
      <c r="L53" s="54">
        <v>0.1865</v>
      </c>
      <c r="M53" s="55">
        <v>1E-3</v>
      </c>
      <c r="N53" s="56">
        <f t="shared" ref="N53:N58" si="4">M53*D53*10000</f>
        <v>2480</v>
      </c>
      <c r="O53" s="51" t="s">
        <v>55</v>
      </c>
    </row>
    <row r="54" spans="1:15" s="51" customFormat="1" x14ac:dyDescent="0.25">
      <c r="A54" s="50">
        <v>36670</v>
      </c>
      <c r="B54" s="51" t="s">
        <v>2</v>
      </c>
      <c r="C54" s="51" t="s">
        <v>19</v>
      </c>
      <c r="D54" s="51">
        <v>43</v>
      </c>
      <c r="E54" s="51" t="s">
        <v>11</v>
      </c>
      <c r="F54" s="52">
        <v>36708</v>
      </c>
      <c r="H54" s="51" t="s">
        <v>10</v>
      </c>
      <c r="I54" s="53">
        <v>4</v>
      </c>
      <c r="L54" s="54">
        <v>0.1865</v>
      </c>
      <c r="M54" s="55">
        <v>1E-3</v>
      </c>
      <c r="N54" s="56">
        <f t="shared" si="4"/>
        <v>430.00000000000006</v>
      </c>
    </row>
    <row r="55" spans="1:15" s="51" customFormat="1" x14ac:dyDescent="0.25">
      <c r="A55" s="50">
        <v>36670</v>
      </c>
      <c r="B55" s="51" t="s">
        <v>2</v>
      </c>
      <c r="C55" s="51" t="s">
        <v>15</v>
      </c>
      <c r="D55" s="51">
        <v>680</v>
      </c>
      <c r="E55" s="51" t="s">
        <v>11</v>
      </c>
      <c r="F55" s="52">
        <v>36708</v>
      </c>
      <c r="H55" s="51" t="s">
        <v>10</v>
      </c>
      <c r="I55" s="53">
        <v>4</v>
      </c>
      <c r="L55" s="54">
        <v>0.18099999999999999</v>
      </c>
      <c r="M55" s="55">
        <v>1.5E-3</v>
      </c>
      <c r="N55" s="56">
        <f t="shared" si="4"/>
        <v>10200</v>
      </c>
      <c r="O55" s="51" t="s">
        <v>56</v>
      </c>
    </row>
    <row r="56" spans="1:15" s="51" customFormat="1" x14ac:dyDescent="0.25">
      <c r="A56" s="50">
        <v>36670</v>
      </c>
      <c r="B56" s="51" t="s">
        <v>2</v>
      </c>
      <c r="C56" s="51" t="s">
        <v>19</v>
      </c>
      <c r="D56" s="51">
        <v>120</v>
      </c>
      <c r="E56" s="51" t="s">
        <v>11</v>
      </c>
      <c r="F56" s="52">
        <v>36708</v>
      </c>
      <c r="H56" s="51" t="s">
        <v>10</v>
      </c>
      <c r="I56" s="53">
        <v>4</v>
      </c>
      <c r="L56" s="54">
        <v>0.18099999999999999</v>
      </c>
      <c r="M56" s="55">
        <v>1.5E-3</v>
      </c>
      <c r="N56" s="56">
        <f t="shared" si="4"/>
        <v>1800</v>
      </c>
    </row>
    <row r="57" spans="1:15" s="51" customFormat="1" x14ac:dyDescent="0.25">
      <c r="A57" s="50">
        <v>36670</v>
      </c>
      <c r="B57" s="51" t="s">
        <v>2</v>
      </c>
      <c r="C57" s="51" t="s">
        <v>15</v>
      </c>
      <c r="D57" s="51">
        <v>425</v>
      </c>
      <c r="E57" s="51" t="s">
        <v>11</v>
      </c>
      <c r="F57" s="52">
        <v>36708</v>
      </c>
      <c r="H57" s="51" t="s">
        <v>10</v>
      </c>
      <c r="I57" s="53">
        <v>4</v>
      </c>
      <c r="L57" s="54">
        <v>0.1875</v>
      </c>
      <c r="M57" s="55">
        <v>2.5000000000000001E-3</v>
      </c>
      <c r="N57" s="56">
        <f t="shared" si="4"/>
        <v>10625</v>
      </c>
      <c r="O57" s="51" t="s">
        <v>57</v>
      </c>
    </row>
    <row r="58" spans="1:15" s="51" customFormat="1" x14ac:dyDescent="0.25">
      <c r="A58" s="50">
        <v>36670</v>
      </c>
      <c r="B58" s="51" t="s">
        <v>2</v>
      </c>
      <c r="C58" s="51" t="s">
        <v>19</v>
      </c>
      <c r="D58" s="51">
        <v>75</v>
      </c>
      <c r="E58" s="51" t="s">
        <v>11</v>
      </c>
      <c r="F58" s="52">
        <v>36708</v>
      </c>
      <c r="H58" s="51" t="s">
        <v>10</v>
      </c>
      <c r="I58" s="53">
        <v>4</v>
      </c>
      <c r="L58" s="54">
        <v>0.1875</v>
      </c>
      <c r="M58" s="55">
        <v>2.5000000000000001E-3</v>
      </c>
      <c r="N58" s="56">
        <f t="shared" si="4"/>
        <v>1875</v>
      </c>
    </row>
    <row r="59" spans="1:15" s="51" customFormat="1" x14ac:dyDescent="0.25">
      <c r="A59" s="50">
        <v>36670</v>
      </c>
      <c r="B59" s="51" t="s">
        <v>2</v>
      </c>
      <c r="C59" s="51" t="s">
        <v>15</v>
      </c>
      <c r="D59" s="51">
        <v>850</v>
      </c>
      <c r="E59" s="51" t="s">
        <v>11</v>
      </c>
      <c r="F59" s="52">
        <v>36708</v>
      </c>
      <c r="H59" s="51" t="s">
        <v>10</v>
      </c>
      <c r="I59" s="53">
        <v>4</v>
      </c>
      <c r="L59" s="54">
        <v>0.19</v>
      </c>
      <c r="M59" s="55">
        <v>2.5000000000000001E-3</v>
      </c>
      <c r="N59" s="56">
        <f t="shared" ref="N59:N64" si="5">M59*D59*10000</f>
        <v>21250</v>
      </c>
      <c r="O59" s="51" t="s">
        <v>57</v>
      </c>
    </row>
    <row r="60" spans="1:15" s="51" customFormat="1" x14ac:dyDescent="0.25">
      <c r="A60" s="50">
        <v>36670</v>
      </c>
      <c r="B60" s="51" t="s">
        <v>2</v>
      </c>
      <c r="C60" s="51" t="s">
        <v>19</v>
      </c>
      <c r="D60" s="51">
        <v>150</v>
      </c>
      <c r="E60" s="51" t="s">
        <v>11</v>
      </c>
      <c r="F60" s="52">
        <v>36708</v>
      </c>
      <c r="H60" s="51" t="s">
        <v>10</v>
      </c>
      <c r="I60" s="53">
        <v>4</v>
      </c>
      <c r="L60" s="54">
        <v>0.19</v>
      </c>
      <c r="M60" s="55">
        <v>2.5000000000000001E-3</v>
      </c>
      <c r="N60" s="56">
        <f t="shared" si="5"/>
        <v>3750</v>
      </c>
    </row>
    <row r="61" spans="1:15" s="51" customFormat="1" x14ac:dyDescent="0.25">
      <c r="A61" s="50">
        <v>36670</v>
      </c>
      <c r="B61" s="51" t="s">
        <v>2</v>
      </c>
      <c r="C61" s="51" t="s">
        <v>15</v>
      </c>
      <c r="D61" s="51">
        <v>1274</v>
      </c>
      <c r="E61" s="51" t="s">
        <v>11</v>
      </c>
      <c r="F61" s="52">
        <v>36708</v>
      </c>
      <c r="H61" s="51" t="s">
        <v>10</v>
      </c>
      <c r="I61" s="53">
        <v>4</v>
      </c>
      <c r="L61" s="54">
        <v>0.19750000000000001</v>
      </c>
      <c r="M61" s="55">
        <v>2.5000000000000001E-3</v>
      </c>
      <c r="N61" s="56">
        <f t="shared" si="5"/>
        <v>31850</v>
      </c>
      <c r="O61" s="51" t="s">
        <v>57</v>
      </c>
    </row>
    <row r="62" spans="1:15" s="51" customFormat="1" x14ac:dyDescent="0.25">
      <c r="A62" s="50">
        <v>36670</v>
      </c>
      <c r="B62" s="51" t="s">
        <v>2</v>
      </c>
      <c r="C62" s="51" t="s">
        <v>19</v>
      </c>
      <c r="D62" s="51">
        <v>226</v>
      </c>
      <c r="E62" s="51" t="s">
        <v>11</v>
      </c>
      <c r="F62" s="52">
        <v>36708</v>
      </c>
      <c r="H62" s="51" t="s">
        <v>10</v>
      </c>
      <c r="I62" s="53">
        <v>4</v>
      </c>
      <c r="L62" s="54">
        <v>0.19750000000000001</v>
      </c>
      <c r="M62" s="55">
        <v>2.5000000000000001E-3</v>
      </c>
      <c r="N62" s="56">
        <f t="shared" si="5"/>
        <v>5650.0000000000009</v>
      </c>
    </row>
    <row r="63" spans="1:15" s="23" customFormat="1" x14ac:dyDescent="0.25">
      <c r="A63" s="22">
        <v>36670</v>
      </c>
      <c r="B63" s="23" t="s">
        <v>2</v>
      </c>
      <c r="C63" s="23" t="s">
        <v>15</v>
      </c>
      <c r="D63" s="23">
        <v>2125</v>
      </c>
      <c r="E63" s="23" t="s">
        <v>3</v>
      </c>
      <c r="F63" s="24">
        <v>36708</v>
      </c>
      <c r="H63" s="23" t="s">
        <v>10</v>
      </c>
      <c r="I63" s="25">
        <v>4.75</v>
      </c>
      <c r="L63" s="26">
        <v>4.4999999999999998E-2</v>
      </c>
      <c r="M63" s="27">
        <v>0</v>
      </c>
      <c r="N63" s="28">
        <f t="shared" si="5"/>
        <v>0</v>
      </c>
      <c r="O63" s="23" t="s">
        <v>57</v>
      </c>
    </row>
    <row r="64" spans="1:15" s="23" customFormat="1" x14ac:dyDescent="0.25">
      <c r="A64" s="22">
        <v>36670</v>
      </c>
      <c r="B64" s="23" t="s">
        <v>2</v>
      </c>
      <c r="C64" s="23" t="s">
        <v>19</v>
      </c>
      <c r="D64" s="23">
        <v>375</v>
      </c>
      <c r="E64" s="23" t="s">
        <v>3</v>
      </c>
      <c r="F64" s="24">
        <v>36708</v>
      </c>
      <c r="H64" s="23" t="s">
        <v>10</v>
      </c>
      <c r="I64" s="25">
        <v>4.75</v>
      </c>
      <c r="L64" s="26">
        <v>4.4999999999999998E-2</v>
      </c>
      <c r="M64" s="27">
        <v>0</v>
      </c>
      <c r="N64" s="28">
        <f t="shared" si="5"/>
        <v>0</v>
      </c>
    </row>
    <row r="65" spans="1:15" s="37" customFormat="1" x14ac:dyDescent="0.25">
      <c r="A65" s="36">
        <v>36671</v>
      </c>
      <c r="B65" s="37" t="s">
        <v>2</v>
      </c>
      <c r="C65" s="37" t="s">
        <v>15</v>
      </c>
      <c r="D65" s="37">
        <v>262</v>
      </c>
      <c r="E65" s="37" t="s">
        <v>11</v>
      </c>
      <c r="F65" s="38">
        <v>36708</v>
      </c>
      <c r="H65" s="37" t="s">
        <v>10</v>
      </c>
      <c r="I65" s="70">
        <v>4</v>
      </c>
      <c r="L65" s="39">
        <v>0.36899999999999999</v>
      </c>
      <c r="M65" s="40">
        <v>1E-3</v>
      </c>
      <c r="N65" s="41">
        <f t="shared" ref="N65:N72" si="6">M65*D65*10000</f>
        <v>2620</v>
      </c>
      <c r="O65" s="37" t="s">
        <v>58</v>
      </c>
    </row>
    <row r="66" spans="1:15" s="37" customFormat="1" x14ac:dyDescent="0.25">
      <c r="A66" s="36">
        <v>36671</v>
      </c>
      <c r="B66" s="37" t="s">
        <v>2</v>
      </c>
      <c r="C66" s="37" t="s">
        <v>19</v>
      </c>
      <c r="D66" s="37">
        <v>46</v>
      </c>
      <c r="E66" s="37" t="s">
        <v>11</v>
      </c>
      <c r="F66" s="38">
        <v>36708</v>
      </c>
      <c r="H66" s="37" t="s">
        <v>10</v>
      </c>
      <c r="I66" s="70">
        <v>4</v>
      </c>
      <c r="L66" s="39">
        <v>0.36899999999999999</v>
      </c>
      <c r="M66" s="40">
        <v>1E-3</v>
      </c>
      <c r="N66" s="41">
        <f t="shared" si="6"/>
        <v>460</v>
      </c>
    </row>
    <row r="67" spans="1:15" s="23" customFormat="1" x14ac:dyDescent="0.25">
      <c r="A67" s="22">
        <v>36671</v>
      </c>
      <c r="B67" s="23" t="s">
        <v>2</v>
      </c>
      <c r="C67" s="23" t="s">
        <v>15</v>
      </c>
      <c r="D67" s="23">
        <v>425</v>
      </c>
      <c r="E67" s="23" t="s">
        <v>11</v>
      </c>
      <c r="F67" s="24">
        <v>36708</v>
      </c>
      <c r="H67" s="23" t="s">
        <v>10</v>
      </c>
      <c r="I67" s="25">
        <v>4.75</v>
      </c>
      <c r="L67" s="26">
        <v>0.1065</v>
      </c>
      <c r="M67" s="27">
        <v>1E-3</v>
      </c>
      <c r="N67" s="28">
        <f t="shared" si="6"/>
        <v>4250</v>
      </c>
    </row>
    <row r="68" spans="1:15" s="23" customFormat="1" x14ac:dyDescent="0.25">
      <c r="A68" s="22">
        <v>36671</v>
      </c>
      <c r="B68" s="23" t="s">
        <v>2</v>
      </c>
      <c r="C68" s="23" t="s">
        <v>19</v>
      </c>
      <c r="D68" s="23">
        <v>75</v>
      </c>
      <c r="E68" s="23" t="s">
        <v>11</v>
      </c>
      <c r="F68" s="24">
        <v>36708</v>
      </c>
      <c r="H68" s="23" t="s">
        <v>10</v>
      </c>
      <c r="I68" s="25">
        <v>4.75</v>
      </c>
      <c r="L68" s="26">
        <v>0.1065</v>
      </c>
      <c r="M68" s="27">
        <v>1E-3</v>
      </c>
      <c r="N68" s="28">
        <f t="shared" si="6"/>
        <v>750</v>
      </c>
    </row>
    <row r="69" spans="1:15" s="23" customFormat="1" x14ac:dyDescent="0.25">
      <c r="A69" s="22">
        <v>36672</v>
      </c>
      <c r="B69" s="23" t="s">
        <v>2</v>
      </c>
      <c r="C69" s="23" t="s">
        <v>15</v>
      </c>
      <c r="D69" s="23">
        <v>1700</v>
      </c>
      <c r="E69" s="23" t="s">
        <v>11</v>
      </c>
      <c r="F69" s="24">
        <v>36708</v>
      </c>
      <c r="H69" s="23" t="s">
        <v>10</v>
      </c>
      <c r="I69" s="25">
        <v>4.75</v>
      </c>
      <c r="L69" s="26">
        <v>0.12</v>
      </c>
      <c r="M69" s="27">
        <v>2E-3</v>
      </c>
      <c r="N69" s="28">
        <f t="shared" si="6"/>
        <v>34000</v>
      </c>
    </row>
    <row r="70" spans="1:15" s="23" customFormat="1" x14ac:dyDescent="0.25">
      <c r="A70" s="22">
        <v>36672</v>
      </c>
      <c r="B70" s="23" t="s">
        <v>2</v>
      </c>
      <c r="C70" s="23" t="s">
        <v>19</v>
      </c>
      <c r="D70" s="23">
        <v>300</v>
      </c>
      <c r="E70" s="23" t="s">
        <v>11</v>
      </c>
      <c r="F70" s="24">
        <v>36708</v>
      </c>
      <c r="H70" s="23" t="s">
        <v>10</v>
      </c>
      <c r="I70" s="25">
        <v>4.75</v>
      </c>
      <c r="L70" s="26">
        <v>0.12</v>
      </c>
      <c r="M70" s="27">
        <v>2E-3</v>
      </c>
      <c r="N70" s="28">
        <f t="shared" si="6"/>
        <v>6000</v>
      </c>
    </row>
    <row r="71" spans="1:15" s="37" customFormat="1" x14ac:dyDescent="0.25">
      <c r="A71" s="36">
        <v>36672</v>
      </c>
      <c r="B71" s="37" t="s">
        <v>2</v>
      </c>
      <c r="C71" s="37" t="s">
        <v>15</v>
      </c>
      <c r="D71" s="37">
        <v>323</v>
      </c>
      <c r="E71" s="37" t="s">
        <v>11</v>
      </c>
      <c r="F71" s="38">
        <v>36708</v>
      </c>
      <c r="H71" s="37" t="s">
        <v>10</v>
      </c>
      <c r="I71" s="70">
        <v>4</v>
      </c>
      <c r="L71" s="39">
        <v>0.41499999999999998</v>
      </c>
      <c r="M71" s="40">
        <v>1E-3</v>
      </c>
      <c r="N71" s="41">
        <f t="shared" si="6"/>
        <v>3230</v>
      </c>
      <c r="O71" s="37" t="s">
        <v>58</v>
      </c>
    </row>
    <row r="72" spans="1:15" s="37" customFormat="1" x14ac:dyDescent="0.25">
      <c r="A72" s="36">
        <v>36672</v>
      </c>
      <c r="B72" s="37" t="s">
        <v>2</v>
      </c>
      <c r="C72" s="37" t="s">
        <v>19</v>
      </c>
      <c r="D72" s="37">
        <v>57</v>
      </c>
      <c r="E72" s="37" t="s">
        <v>11</v>
      </c>
      <c r="F72" s="38">
        <v>36708</v>
      </c>
      <c r="H72" s="37" t="s">
        <v>10</v>
      </c>
      <c r="I72" s="70">
        <v>4</v>
      </c>
      <c r="L72" s="39">
        <v>0.41499999999999998</v>
      </c>
      <c r="M72" s="40">
        <v>1E-3</v>
      </c>
      <c r="N72" s="41">
        <f t="shared" si="6"/>
        <v>570</v>
      </c>
    </row>
    <row r="73" spans="1:15" s="37" customFormat="1" x14ac:dyDescent="0.25">
      <c r="A73" s="36">
        <v>36677</v>
      </c>
      <c r="B73" s="37" t="s">
        <v>2</v>
      </c>
      <c r="C73" s="37" t="s">
        <v>15</v>
      </c>
      <c r="D73" s="37">
        <v>332</v>
      </c>
      <c r="E73" s="37" t="s">
        <v>11</v>
      </c>
      <c r="F73" s="38">
        <v>36708</v>
      </c>
      <c r="G73" s="37">
        <v>4.4470000000000001</v>
      </c>
      <c r="I73" s="70"/>
      <c r="L73" s="39"/>
      <c r="M73" s="40">
        <v>2E-3</v>
      </c>
      <c r="N73" s="41">
        <f t="shared" ref="N73:N80" si="7">M73*D73*10000</f>
        <v>6640</v>
      </c>
      <c r="O73" s="37" t="s">
        <v>60</v>
      </c>
    </row>
    <row r="74" spans="1:15" s="37" customFormat="1" x14ac:dyDescent="0.25">
      <c r="A74" s="36">
        <v>36677</v>
      </c>
      <c r="B74" s="37" t="s">
        <v>2</v>
      </c>
      <c r="C74" s="37" t="s">
        <v>19</v>
      </c>
      <c r="D74" s="37">
        <v>58</v>
      </c>
      <c r="E74" s="37" t="s">
        <v>11</v>
      </c>
      <c r="F74" s="38">
        <v>36708</v>
      </c>
      <c r="G74" s="37">
        <v>4.4470000000000001</v>
      </c>
      <c r="I74" s="70"/>
      <c r="L74" s="39"/>
      <c r="M74" s="40">
        <v>2E-3</v>
      </c>
      <c r="N74" s="41">
        <f t="shared" si="7"/>
        <v>1160</v>
      </c>
    </row>
    <row r="75" spans="1:15" s="37" customFormat="1" x14ac:dyDescent="0.25">
      <c r="A75" s="36">
        <v>36677</v>
      </c>
      <c r="B75" s="37" t="s">
        <v>2</v>
      </c>
      <c r="C75" s="37" t="s">
        <v>15</v>
      </c>
      <c r="D75" s="37">
        <v>85</v>
      </c>
      <c r="E75" s="37" t="s">
        <v>3</v>
      </c>
      <c r="F75" s="38">
        <v>36708</v>
      </c>
      <c r="G75" s="37">
        <v>4.3</v>
      </c>
      <c r="I75" s="70"/>
      <c r="L75" s="39"/>
      <c r="M75" s="40">
        <v>0</v>
      </c>
      <c r="N75" s="41">
        <f t="shared" si="7"/>
        <v>0</v>
      </c>
    </row>
    <row r="76" spans="1:15" s="37" customFormat="1" x14ac:dyDescent="0.25">
      <c r="A76" s="36">
        <v>36677</v>
      </c>
      <c r="B76" s="37" t="s">
        <v>2</v>
      </c>
      <c r="C76" s="37" t="s">
        <v>19</v>
      </c>
      <c r="D76" s="37">
        <v>15</v>
      </c>
      <c r="E76" s="37" t="s">
        <v>3</v>
      </c>
      <c r="F76" s="38">
        <v>36708</v>
      </c>
      <c r="G76" s="37">
        <v>4.3</v>
      </c>
      <c r="I76" s="70"/>
      <c r="L76" s="39"/>
      <c r="M76" s="40">
        <v>0</v>
      </c>
      <c r="N76" s="41">
        <f t="shared" si="7"/>
        <v>0</v>
      </c>
    </row>
    <row r="77" spans="1:15" s="37" customFormat="1" x14ac:dyDescent="0.25">
      <c r="A77" s="36">
        <v>36677</v>
      </c>
      <c r="B77" s="37" t="s">
        <v>2</v>
      </c>
      <c r="C77" s="37" t="s">
        <v>15</v>
      </c>
      <c r="D77" s="37">
        <v>128</v>
      </c>
      <c r="E77" s="37" t="s">
        <v>3</v>
      </c>
      <c r="F77" s="38">
        <v>36708</v>
      </c>
      <c r="G77" s="37">
        <v>4.3319999999999999</v>
      </c>
      <c r="I77" s="70"/>
      <c r="L77" s="39"/>
      <c r="M77" s="40">
        <v>2E-3</v>
      </c>
      <c r="N77" s="41">
        <f t="shared" si="7"/>
        <v>2560</v>
      </c>
    </row>
    <row r="78" spans="1:15" s="37" customFormat="1" x14ac:dyDescent="0.25">
      <c r="A78" s="36">
        <v>36677</v>
      </c>
      <c r="B78" s="37" t="s">
        <v>2</v>
      </c>
      <c r="C78" s="37" t="s">
        <v>19</v>
      </c>
      <c r="D78" s="37">
        <v>22</v>
      </c>
      <c r="E78" s="37" t="s">
        <v>3</v>
      </c>
      <c r="F78" s="38">
        <v>36708</v>
      </c>
      <c r="G78" s="37">
        <v>4.3319999999999999</v>
      </c>
      <c r="I78" s="70"/>
      <c r="L78" s="39"/>
      <c r="M78" s="40">
        <v>2E-3</v>
      </c>
      <c r="N78" s="41">
        <f t="shared" si="7"/>
        <v>440</v>
      </c>
    </row>
    <row r="79" spans="1:15" s="37" customFormat="1" x14ac:dyDescent="0.25">
      <c r="A79" s="36">
        <v>36677</v>
      </c>
      <c r="B79" s="37" t="s">
        <v>2</v>
      </c>
      <c r="C79" s="37" t="s">
        <v>15</v>
      </c>
      <c r="D79" s="37">
        <v>119</v>
      </c>
      <c r="E79" s="37" t="s">
        <v>3</v>
      </c>
      <c r="F79" s="38">
        <v>36708</v>
      </c>
      <c r="G79" s="37">
        <v>4.3170000000000002</v>
      </c>
      <c r="I79" s="70"/>
      <c r="L79" s="39"/>
      <c r="M79" s="40">
        <v>2E-3</v>
      </c>
      <c r="N79" s="41">
        <f t="shared" si="7"/>
        <v>2380</v>
      </c>
    </row>
    <row r="80" spans="1:15" s="37" customFormat="1" x14ac:dyDescent="0.25">
      <c r="A80" s="36">
        <v>36677</v>
      </c>
      <c r="B80" s="37" t="s">
        <v>2</v>
      </c>
      <c r="C80" s="37" t="s">
        <v>19</v>
      </c>
      <c r="D80" s="37">
        <v>21</v>
      </c>
      <c r="E80" s="37" t="s">
        <v>3</v>
      </c>
      <c r="F80" s="38">
        <v>36708</v>
      </c>
      <c r="G80" s="37">
        <v>4.3170000000000002</v>
      </c>
      <c r="I80" s="70"/>
      <c r="L80" s="39"/>
      <c r="M80" s="40">
        <v>2E-3</v>
      </c>
      <c r="N80" s="41">
        <f t="shared" si="7"/>
        <v>420</v>
      </c>
    </row>
    <row r="81" spans="1:15" s="37" customFormat="1" x14ac:dyDescent="0.25">
      <c r="A81" s="36">
        <v>36678</v>
      </c>
      <c r="B81" s="37" t="s">
        <v>2</v>
      </c>
      <c r="C81" s="37" t="s">
        <v>15</v>
      </c>
      <c r="D81" s="37">
        <v>408</v>
      </c>
      <c r="E81" s="37" t="s">
        <v>3</v>
      </c>
      <c r="F81" s="38">
        <v>36708</v>
      </c>
      <c r="G81" s="37">
        <v>4.3710000000000004</v>
      </c>
      <c r="I81" s="70"/>
      <c r="L81" s="39"/>
      <c r="M81" s="40">
        <v>1E-3</v>
      </c>
      <c r="N81" s="41">
        <f t="shared" ref="N81:N90" si="8">M81*D81*10000</f>
        <v>4080.0000000000005</v>
      </c>
    </row>
    <row r="82" spans="1:15" s="37" customFormat="1" x14ac:dyDescent="0.25">
      <c r="A82" s="36">
        <v>36678</v>
      </c>
      <c r="B82" s="37" t="s">
        <v>2</v>
      </c>
      <c r="C82" s="37" t="s">
        <v>19</v>
      </c>
      <c r="D82" s="37">
        <v>72</v>
      </c>
      <c r="E82" s="37" t="s">
        <v>3</v>
      </c>
      <c r="F82" s="38">
        <v>36708</v>
      </c>
      <c r="G82" s="37">
        <v>4.3710000000000004</v>
      </c>
      <c r="I82" s="70"/>
      <c r="L82" s="39"/>
      <c r="M82" s="40">
        <v>1E-3</v>
      </c>
      <c r="N82" s="41">
        <f t="shared" si="8"/>
        <v>720.00000000000011</v>
      </c>
    </row>
    <row r="83" spans="1:15" s="37" customFormat="1" x14ac:dyDescent="0.25">
      <c r="A83" s="36">
        <v>36678</v>
      </c>
      <c r="B83" s="37" t="s">
        <v>2</v>
      </c>
      <c r="C83" s="37" t="s">
        <v>15</v>
      </c>
      <c r="D83" s="37">
        <v>26</v>
      </c>
      <c r="E83" s="37" t="s">
        <v>3</v>
      </c>
      <c r="F83" s="38">
        <v>36708</v>
      </c>
      <c r="G83" s="37">
        <v>4.3</v>
      </c>
      <c r="I83" s="70"/>
      <c r="L83" s="39"/>
      <c r="M83" s="40">
        <v>0</v>
      </c>
      <c r="N83" s="41">
        <f t="shared" si="8"/>
        <v>0</v>
      </c>
    </row>
    <row r="84" spans="1:15" s="37" customFormat="1" x14ac:dyDescent="0.25">
      <c r="A84" s="36">
        <v>36678</v>
      </c>
      <c r="B84" s="37" t="s">
        <v>2</v>
      </c>
      <c r="C84" s="37" t="s">
        <v>19</v>
      </c>
      <c r="D84" s="37">
        <v>4</v>
      </c>
      <c r="E84" s="37" t="s">
        <v>3</v>
      </c>
      <c r="F84" s="38">
        <v>36708</v>
      </c>
      <c r="G84" s="37">
        <v>4.3</v>
      </c>
      <c r="I84" s="70"/>
      <c r="L84" s="39"/>
      <c r="M84" s="40">
        <v>0</v>
      </c>
      <c r="N84" s="41">
        <f t="shared" si="8"/>
        <v>0</v>
      </c>
    </row>
    <row r="85" spans="1:15" s="37" customFormat="1" x14ac:dyDescent="0.25">
      <c r="A85" s="36">
        <v>36682</v>
      </c>
      <c r="B85" s="37" t="s">
        <v>2</v>
      </c>
      <c r="C85" s="37" t="s">
        <v>15</v>
      </c>
      <c r="D85" s="37">
        <v>221</v>
      </c>
      <c r="E85" s="37" t="s">
        <v>3</v>
      </c>
      <c r="F85" s="38">
        <v>36708</v>
      </c>
      <c r="G85" s="37">
        <v>4.3925000000000001</v>
      </c>
      <c r="I85" s="70"/>
      <c r="L85" s="39"/>
      <c r="M85" s="40">
        <v>7.4999999999999997E-3</v>
      </c>
      <c r="N85" s="41">
        <f t="shared" si="8"/>
        <v>16575</v>
      </c>
    </row>
    <row r="86" spans="1:15" s="37" customFormat="1" x14ac:dyDescent="0.25">
      <c r="A86" s="36">
        <v>36682</v>
      </c>
      <c r="B86" s="37" t="s">
        <v>2</v>
      </c>
      <c r="C86" s="37" t="s">
        <v>19</v>
      </c>
      <c r="D86" s="37">
        <v>39</v>
      </c>
      <c r="E86" s="37" t="s">
        <v>3</v>
      </c>
      <c r="F86" s="38">
        <v>36708</v>
      </c>
      <c r="G86" s="37">
        <v>4.3925000000000001</v>
      </c>
      <c r="I86" s="70"/>
      <c r="L86" s="39"/>
      <c r="M86" s="40">
        <v>7.4999999999999997E-3</v>
      </c>
      <c r="N86" s="41">
        <f t="shared" si="8"/>
        <v>2925</v>
      </c>
    </row>
    <row r="87" spans="1:15" s="37" customFormat="1" x14ac:dyDescent="0.25">
      <c r="A87" s="36">
        <v>36682</v>
      </c>
      <c r="B87" s="37" t="s">
        <v>2</v>
      </c>
      <c r="C87" s="37" t="s">
        <v>15</v>
      </c>
      <c r="D87" s="37">
        <v>213</v>
      </c>
      <c r="E87" s="37" t="s">
        <v>3</v>
      </c>
      <c r="F87" s="38">
        <v>36708</v>
      </c>
      <c r="G87" s="37">
        <v>4.3925000000000001</v>
      </c>
      <c r="I87" s="70"/>
      <c r="L87" s="39"/>
      <c r="M87" s="40">
        <v>1E-3</v>
      </c>
      <c r="N87" s="41">
        <f t="shared" si="8"/>
        <v>2130</v>
      </c>
    </row>
    <row r="88" spans="1:15" s="37" customFormat="1" x14ac:dyDescent="0.25">
      <c r="A88" s="36">
        <v>36682</v>
      </c>
      <c r="B88" s="37" t="s">
        <v>2</v>
      </c>
      <c r="C88" s="37" t="s">
        <v>19</v>
      </c>
      <c r="D88" s="37">
        <v>37</v>
      </c>
      <c r="E88" s="37" t="s">
        <v>3</v>
      </c>
      <c r="F88" s="38">
        <v>36708</v>
      </c>
      <c r="G88" s="37">
        <v>4.3925000000000001</v>
      </c>
      <c r="I88" s="70"/>
      <c r="L88" s="39"/>
      <c r="M88" s="40">
        <v>1E-3</v>
      </c>
      <c r="N88" s="41">
        <f t="shared" si="8"/>
        <v>370</v>
      </c>
    </row>
    <row r="89" spans="1:15" s="37" customFormat="1" x14ac:dyDescent="0.25">
      <c r="A89" s="36">
        <v>36691</v>
      </c>
      <c r="B89" s="37" t="s">
        <v>2</v>
      </c>
      <c r="C89" s="37" t="s">
        <v>15</v>
      </c>
      <c r="D89" s="37">
        <v>1275</v>
      </c>
      <c r="E89" s="37" t="s">
        <v>3</v>
      </c>
      <c r="F89" s="38">
        <v>36708</v>
      </c>
      <c r="H89" s="37" t="s">
        <v>10</v>
      </c>
      <c r="I89" s="70">
        <v>4.75</v>
      </c>
      <c r="L89" s="39">
        <v>4.3999999999999997E-2</v>
      </c>
      <c r="M89" s="40">
        <v>1E-3</v>
      </c>
      <c r="N89" s="41">
        <f t="shared" si="8"/>
        <v>12750.000000000002</v>
      </c>
    </row>
    <row r="90" spans="1:15" s="37" customFormat="1" x14ac:dyDescent="0.25">
      <c r="A90" s="36">
        <v>36691</v>
      </c>
      <c r="B90" s="37" t="s">
        <v>2</v>
      </c>
      <c r="C90" s="37" t="s">
        <v>19</v>
      </c>
      <c r="D90" s="37">
        <v>225</v>
      </c>
      <c r="E90" s="37" t="s">
        <v>3</v>
      </c>
      <c r="F90" s="38">
        <v>36708</v>
      </c>
      <c r="H90" s="37" t="s">
        <v>10</v>
      </c>
      <c r="I90" s="70">
        <v>4.75</v>
      </c>
      <c r="L90" s="39">
        <v>4.3999999999999997E-2</v>
      </c>
      <c r="M90" s="40">
        <v>1E-3</v>
      </c>
      <c r="N90" s="41">
        <f t="shared" si="8"/>
        <v>2250</v>
      </c>
    </row>
    <row r="91" spans="1:15" s="37" customFormat="1" x14ac:dyDescent="0.25">
      <c r="A91" s="36">
        <v>36691</v>
      </c>
      <c r="B91" s="37" t="s">
        <v>2</v>
      </c>
      <c r="C91" s="37" t="s">
        <v>15</v>
      </c>
      <c r="D91" s="37">
        <v>1275</v>
      </c>
      <c r="E91" s="37" t="s">
        <v>3</v>
      </c>
      <c r="F91" s="38">
        <v>36708</v>
      </c>
      <c r="H91" s="37" t="s">
        <v>10</v>
      </c>
      <c r="I91" s="70">
        <v>4.75</v>
      </c>
      <c r="L91" s="39">
        <v>4.1500000000000002E-2</v>
      </c>
      <c r="M91" s="40">
        <v>1.5E-3</v>
      </c>
      <c r="N91" s="41">
        <f>M91*D91*10000</f>
        <v>19125</v>
      </c>
    </row>
    <row r="92" spans="1:15" s="37" customFormat="1" x14ac:dyDescent="0.25">
      <c r="A92" s="36">
        <v>36691</v>
      </c>
      <c r="B92" s="37" t="s">
        <v>2</v>
      </c>
      <c r="C92" s="37" t="s">
        <v>19</v>
      </c>
      <c r="D92" s="37">
        <v>225</v>
      </c>
      <c r="E92" s="37" t="s">
        <v>3</v>
      </c>
      <c r="F92" s="38">
        <v>36708</v>
      </c>
      <c r="H92" s="37" t="s">
        <v>10</v>
      </c>
      <c r="I92" s="70">
        <v>4.75</v>
      </c>
      <c r="L92" s="39">
        <v>4.1500000000000002E-2</v>
      </c>
      <c r="M92" s="40">
        <v>1.5E-3</v>
      </c>
      <c r="N92" s="41">
        <f>M92*D92*10000</f>
        <v>3375</v>
      </c>
    </row>
    <row r="93" spans="1:15" s="37" customFormat="1" x14ac:dyDescent="0.25">
      <c r="A93" s="36">
        <v>36691</v>
      </c>
      <c r="B93" s="37" t="s">
        <v>2</v>
      </c>
      <c r="C93" s="37" t="s">
        <v>15</v>
      </c>
      <c r="D93" s="37">
        <v>2550</v>
      </c>
      <c r="E93" s="37" t="s">
        <v>11</v>
      </c>
      <c r="F93" s="38">
        <v>36708</v>
      </c>
      <c r="H93" s="37" t="s">
        <v>10</v>
      </c>
      <c r="I93" s="70">
        <v>4.75</v>
      </c>
      <c r="L93" s="39">
        <v>4.7500000000000001E-2</v>
      </c>
      <c r="M93" s="40">
        <v>5.0000000000000001E-4</v>
      </c>
      <c r="N93" s="41">
        <f>M93*D93*10000</f>
        <v>12750.000000000002</v>
      </c>
    </row>
    <row r="94" spans="1:15" s="37" customFormat="1" x14ac:dyDescent="0.25">
      <c r="A94" s="36">
        <v>36691</v>
      </c>
      <c r="B94" s="37" t="s">
        <v>2</v>
      </c>
      <c r="C94" s="37" t="s">
        <v>19</v>
      </c>
      <c r="D94" s="37">
        <v>450</v>
      </c>
      <c r="E94" s="37" t="s">
        <v>11</v>
      </c>
      <c r="F94" s="38">
        <v>36708</v>
      </c>
      <c r="H94" s="37" t="s">
        <v>10</v>
      </c>
      <c r="I94" s="70">
        <v>4.75</v>
      </c>
      <c r="L94" s="39">
        <v>4.7500000000000001E-2</v>
      </c>
      <c r="M94" s="40">
        <v>5.0000000000000001E-4</v>
      </c>
      <c r="N94" s="41">
        <f>M94*D94*10000</f>
        <v>2250</v>
      </c>
    </row>
    <row r="95" spans="1:15" s="37" customFormat="1" x14ac:dyDescent="0.25">
      <c r="A95" s="36">
        <v>36692</v>
      </c>
      <c r="B95" s="37" t="s">
        <v>69</v>
      </c>
      <c r="C95" s="37" t="s">
        <v>15</v>
      </c>
      <c r="D95" s="37">
        <v>170</v>
      </c>
      <c r="E95" s="37" t="s">
        <v>11</v>
      </c>
      <c r="F95" s="38">
        <v>36800</v>
      </c>
      <c r="G95" s="37">
        <v>0.86099999999999999</v>
      </c>
      <c r="I95" s="70"/>
      <c r="L95" s="39"/>
      <c r="M95" s="40">
        <v>1E-3</v>
      </c>
      <c r="N95" s="41">
        <f t="shared" ref="N95:N102" si="9">M95*D95*42000</f>
        <v>7140.0000000000009</v>
      </c>
      <c r="O95" s="37" t="s">
        <v>70</v>
      </c>
    </row>
    <row r="96" spans="1:15" s="37" customFormat="1" x14ac:dyDescent="0.25">
      <c r="A96" s="36">
        <v>36692</v>
      </c>
      <c r="B96" s="37" t="s">
        <v>69</v>
      </c>
      <c r="C96" s="37" t="s">
        <v>19</v>
      </c>
      <c r="D96" s="37">
        <v>30</v>
      </c>
      <c r="E96" s="37" t="s">
        <v>11</v>
      </c>
      <c r="F96" s="38">
        <v>36800</v>
      </c>
      <c r="G96" s="37">
        <v>0.86099999999999999</v>
      </c>
      <c r="I96" s="70"/>
      <c r="L96" s="39"/>
      <c r="M96" s="40">
        <v>1E-3</v>
      </c>
      <c r="N96" s="41">
        <f t="shared" si="9"/>
        <v>1260</v>
      </c>
    </row>
    <row r="97" spans="1:15" s="37" customFormat="1" x14ac:dyDescent="0.25">
      <c r="A97" s="36">
        <v>36692</v>
      </c>
      <c r="B97" s="37" t="s">
        <v>71</v>
      </c>
      <c r="C97" s="37" t="s">
        <v>15</v>
      </c>
      <c r="D97" s="37">
        <v>170</v>
      </c>
      <c r="E97" s="37" t="s">
        <v>3</v>
      </c>
      <c r="F97" s="38">
        <v>36800</v>
      </c>
      <c r="G97" s="37">
        <v>0.77500000000000002</v>
      </c>
      <c r="I97" s="70"/>
      <c r="L97" s="39"/>
      <c r="M97" s="40">
        <v>0</v>
      </c>
      <c r="N97" s="41">
        <f t="shared" si="9"/>
        <v>0</v>
      </c>
    </row>
    <row r="98" spans="1:15" s="37" customFormat="1" x14ac:dyDescent="0.25">
      <c r="A98" s="36">
        <v>36692</v>
      </c>
      <c r="B98" s="37" t="s">
        <v>71</v>
      </c>
      <c r="C98" s="37" t="s">
        <v>19</v>
      </c>
      <c r="D98" s="37">
        <v>30</v>
      </c>
      <c r="E98" s="37" t="s">
        <v>3</v>
      </c>
      <c r="F98" s="38">
        <v>36800</v>
      </c>
      <c r="G98" s="37">
        <v>0.77500000000000002</v>
      </c>
      <c r="I98" s="70"/>
      <c r="L98" s="39"/>
      <c r="M98" s="40">
        <v>0</v>
      </c>
      <c r="N98" s="41">
        <f t="shared" si="9"/>
        <v>0</v>
      </c>
    </row>
    <row r="99" spans="1:15" s="37" customFormat="1" x14ac:dyDescent="0.25">
      <c r="A99" s="36">
        <v>36704</v>
      </c>
      <c r="B99" s="37" t="s">
        <v>69</v>
      </c>
      <c r="C99" s="37" t="s">
        <v>15</v>
      </c>
      <c r="D99" s="37">
        <v>170</v>
      </c>
      <c r="E99" s="37" t="s">
        <v>3</v>
      </c>
      <c r="F99" s="38">
        <v>36800</v>
      </c>
      <c r="G99" s="37">
        <v>0.85799999999999998</v>
      </c>
      <c r="I99" s="70"/>
      <c r="L99" s="39"/>
      <c r="M99" s="40">
        <v>5.0000000000000001E-4</v>
      </c>
      <c r="N99" s="41">
        <f t="shared" si="9"/>
        <v>3570.0000000000005</v>
      </c>
      <c r="O99" s="37" t="s">
        <v>72</v>
      </c>
    </row>
    <row r="100" spans="1:15" s="37" customFormat="1" x14ac:dyDescent="0.25">
      <c r="A100" s="36">
        <v>36704</v>
      </c>
      <c r="B100" s="37" t="s">
        <v>69</v>
      </c>
      <c r="C100" s="37" t="s">
        <v>19</v>
      </c>
      <c r="D100" s="37">
        <v>30</v>
      </c>
      <c r="E100" s="37" t="s">
        <v>3</v>
      </c>
      <c r="F100" s="38">
        <v>36800</v>
      </c>
      <c r="G100" s="37">
        <v>0.85799999999999998</v>
      </c>
      <c r="I100" s="70"/>
      <c r="L100" s="39"/>
      <c r="M100" s="40">
        <v>5.0000000000000001E-4</v>
      </c>
      <c r="N100" s="41">
        <f t="shared" si="9"/>
        <v>630</v>
      </c>
    </row>
    <row r="101" spans="1:15" s="37" customFormat="1" x14ac:dyDescent="0.25">
      <c r="A101" s="36">
        <v>36704</v>
      </c>
      <c r="B101" s="37" t="s">
        <v>71</v>
      </c>
      <c r="C101" s="37" t="s">
        <v>15</v>
      </c>
      <c r="D101" s="37">
        <v>170</v>
      </c>
      <c r="E101" s="37" t="s">
        <v>11</v>
      </c>
      <c r="F101" s="38">
        <v>36800</v>
      </c>
      <c r="G101" s="37">
        <v>0.80700000000000005</v>
      </c>
      <c r="I101" s="70"/>
      <c r="L101" s="39"/>
      <c r="M101" s="40">
        <v>0</v>
      </c>
      <c r="N101" s="41">
        <f t="shared" si="9"/>
        <v>0</v>
      </c>
    </row>
    <row r="102" spans="1:15" s="37" customFormat="1" x14ac:dyDescent="0.25">
      <c r="A102" s="36">
        <v>36704</v>
      </c>
      <c r="B102" s="37" t="s">
        <v>71</v>
      </c>
      <c r="C102" s="37" t="s">
        <v>19</v>
      </c>
      <c r="D102" s="37">
        <v>30</v>
      </c>
      <c r="E102" s="37" t="s">
        <v>11</v>
      </c>
      <c r="F102" s="38">
        <v>36800</v>
      </c>
      <c r="G102" s="37">
        <v>0.80700000000000005</v>
      </c>
      <c r="I102" s="70"/>
      <c r="L102" s="39"/>
      <c r="M102" s="40">
        <v>0</v>
      </c>
      <c r="N102" s="41">
        <f t="shared" si="9"/>
        <v>0</v>
      </c>
    </row>
    <row r="103" spans="1:15" s="37" customFormat="1" x14ac:dyDescent="0.25">
      <c r="A103" s="36">
        <v>36717</v>
      </c>
      <c r="B103" s="37" t="s">
        <v>2</v>
      </c>
      <c r="C103" s="37" t="s">
        <v>15</v>
      </c>
      <c r="D103" s="37">
        <v>213</v>
      </c>
      <c r="E103" s="37" t="s">
        <v>11</v>
      </c>
      <c r="F103" s="38">
        <v>36739</v>
      </c>
      <c r="G103" s="37">
        <v>4.1784999999999997</v>
      </c>
      <c r="I103" s="70"/>
      <c r="L103" s="39"/>
      <c r="M103" s="40">
        <v>1.5E-3</v>
      </c>
      <c r="N103" s="41">
        <f>M103*D103*10000</f>
        <v>3195</v>
      </c>
      <c r="O103" s="37" t="s">
        <v>73</v>
      </c>
    </row>
    <row r="104" spans="1:15" s="37" customFormat="1" x14ac:dyDescent="0.25">
      <c r="A104" s="36">
        <v>36717</v>
      </c>
      <c r="B104" s="37" t="s">
        <v>2</v>
      </c>
      <c r="C104" s="37" t="s">
        <v>19</v>
      </c>
      <c r="D104" s="37">
        <v>37</v>
      </c>
      <c r="E104" s="37" t="s">
        <v>11</v>
      </c>
      <c r="F104" s="38">
        <v>36739</v>
      </c>
      <c r="G104" s="37">
        <v>4.1784999999999997</v>
      </c>
      <c r="I104" s="70"/>
      <c r="L104" s="39"/>
      <c r="M104" s="40">
        <v>1.5E-3</v>
      </c>
      <c r="N104" s="41">
        <f>M104*D104*10000</f>
        <v>555</v>
      </c>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7"/>
  <sheetViews>
    <sheetView workbookViewId="0">
      <selection activeCell="A315" sqref="A315"/>
    </sheetView>
  </sheetViews>
  <sheetFormatPr defaultRowHeight="13.2" x14ac:dyDescent="0.25"/>
  <cols>
    <col min="1" max="1" width="9.6640625" bestFit="1" customWidth="1"/>
    <col min="5" max="5" width="11.88671875" customWidth="1"/>
    <col min="8" max="8" width="9.109375" style="64" customWidth="1"/>
    <col min="9" max="9" width="9.109375" style="69" customWidth="1"/>
    <col min="10" max="10" width="9.109375" style="64" customWidth="1"/>
    <col min="11" max="11" width="9.109375" style="69" customWidth="1"/>
    <col min="13" max="13" width="9.5546875" bestFit="1" customWidth="1"/>
    <col min="14" max="14" width="12" customWidth="1"/>
  </cols>
  <sheetData>
    <row r="1" spans="1:15" x14ac:dyDescent="0.25">
      <c r="A1" t="s">
        <v>34</v>
      </c>
      <c r="G1" s="64"/>
      <c r="K1" s="64"/>
      <c r="M1" s="2"/>
      <c r="N1" s="5"/>
    </row>
    <row r="2" spans="1:15" x14ac:dyDescent="0.25">
      <c r="A2" t="s">
        <v>16</v>
      </c>
      <c r="G2" s="64"/>
      <c r="K2"/>
      <c r="L2" s="7"/>
      <c r="M2" s="7"/>
      <c r="N2" s="5"/>
    </row>
    <row r="3" spans="1:15" x14ac:dyDescent="0.25">
      <c r="A3" t="s">
        <v>42</v>
      </c>
      <c r="I3" s="66"/>
      <c r="L3" s="2"/>
      <c r="M3" s="6"/>
      <c r="N3" s="5">
        <f>SUM(N6:N403)</f>
        <v>589940</v>
      </c>
    </row>
    <row r="4" spans="1:15" x14ac:dyDescent="0.25">
      <c r="A4" t="s">
        <v>43</v>
      </c>
      <c r="I4" s="66"/>
      <c r="L4" s="2"/>
      <c r="M4" s="6"/>
      <c r="N4" s="5"/>
    </row>
    <row r="5" spans="1:15" x14ac:dyDescent="0.25">
      <c r="B5" t="s">
        <v>13</v>
      </c>
      <c r="C5" t="s">
        <v>14</v>
      </c>
      <c r="D5" t="s">
        <v>0</v>
      </c>
      <c r="E5" t="s">
        <v>1</v>
      </c>
      <c r="F5" t="s">
        <v>17</v>
      </c>
      <c r="G5" t="s">
        <v>66</v>
      </c>
      <c r="H5" s="64" t="s">
        <v>5</v>
      </c>
      <c r="I5" s="66" t="s">
        <v>9</v>
      </c>
      <c r="J5" s="64" t="s">
        <v>6</v>
      </c>
      <c r="K5" s="69" t="s">
        <v>9</v>
      </c>
      <c r="L5" s="2" t="s">
        <v>7</v>
      </c>
      <c r="M5" s="6" t="s">
        <v>8</v>
      </c>
      <c r="N5" s="5" t="s">
        <v>20</v>
      </c>
      <c r="O5" t="s">
        <v>22</v>
      </c>
    </row>
    <row r="6" spans="1:15" s="99" customFormat="1" x14ac:dyDescent="0.25">
      <c r="A6" s="98">
        <v>36648</v>
      </c>
      <c r="B6" s="99" t="s">
        <v>2</v>
      </c>
      <c r="C6" s="99" t="s">
        <v>15</v>
      </c>
      <c r="D6" s="99">
        <v>520</v>
      </c>
      <c r="E6" s="99" t="s">
        <v>3</v>
      </c>
      <c r="F6" s="100">
        <v>36708</v>
      </c>
      <c r="H6" s="101" t="s">
        <v>5</v>
      </c>
      <c r="I6" s="102">
        <v>4</v>
      </c>
      <c r="J6" s="101"/>
      <c r="K6" s="103"/>
      <c r="L6" s="104">
        <v>2.7E-2</v>
      </c>
      <c r="M6" s="105">
        <v>2E-3</v>
      </c>
      <c r="N6" s="106">
        <f>M6*D6*10000</f>
        <v>10400</v>
      </c>
    </row>
    <row r="7" spans="1:15" s="99" customFormat="1" x14ac:dyDescent="0.25">
      <c r="A7" s="98">
        <v>36648</v>
      </c>
      <c r="B7" s="99" t="s">
        <v>2</v>
      </c>
      <c r="C7" s="99" t="s">
        <v>19</v>
      </c>
      <c r="D7" s="99">
        <v>940</v>
      </c>
      <c r="E7" s="99" t="s">
        <v>3</v>
      </c>
      <c r="F7" s="100">
        <v>36708</v>
      </c>
      <c r="H7" s="101" t="s">
        <v>5</v>
      </c>
      <c r="I7" s="102">
        <v>4</v>
      </c>
      <c r="J7" s="101"/>
      <c r="K7" s="103"/>
      <c r="L7" s="104">
        <v>2.7E-2</v>
      </c>
      <c r="M7" s="105">
        <v>2E-3</v>
      </c>
      <c r="N7" s="106">
        <f>M7*D7*10000</f>
        <v>18800</v>
      </c>
    </row>
    <row r="8" spans="1:15" s="99" customFormat="1" x14ac:dyDescent="0.25">
      <c r="A8" s="98">
        <v>36648</v>
      </c>
      <c r="B8" s="99" t="s">
        <v>2</v>
      </c>
      <c r="C8" s="99" t="s">
        <v>35</v>
      </c>
      <c r="D8" s="99">
        <v>540</v>
      </c>
      <c r="E8" s="99" t="s">
        <v>3</v>
      </c>
      <c r="F8" s="100">
        <v>36708</v>
      </c>
      <c r="H8" s="101" t="s">
        <v>5</v>
      </c>
      <c r="I8" s="102">
        <v>4</v>
      </c>
      <c r="J8" s="101"/>
      <c r="K8" s="103"/>
      <c r="L8" s="99">
        <v>2.7E-2</v>
      </c>
      <c r="M8" s="105">
        <v>2E-3</v>
      </c>
      <c r="N8" s="106">
        <f>M8*D8*10000</f>
        <v>10800</v>
      </c>
    </row>
    <row r="9" spans="1:15" s="99" customFormat="1" x14ac:dyDescent="0.25">
      <c r="A9" s="98">
        <v>36648</v>
      </c>
      <c r="B9" s="99" t="s">
        <v>2</v>
      </c>
      <c r="C9" s="99" t="s">
        <v>15</v>
      </c>
      <c r="D9" s="99">
        <v>260</v>
      </c>
      <c r="E9" s="99" t="s">
        <v>11</v>
      </c>
      <c r="F9" s="100">
        <v>36708</v>
      </c>
      <c r="H9" s="101"/>
      <c r="I9" s="102"/>
      <c r="J9" s="101" t="s">
        <v>6</v>
      </c>
      <c r="K9" s="103">
        <v>2.85</v>
      </c>
      <c r="L9" s="104">
        <v>3.8999999999999998E-3</v>
      </c>
      <c r="M9" s="105">
        <v>1E-3</v>
      </c>
      <c r="N9" s="106">
        <f>M9*D9*10000</f>
        <v>2600</v>
      </c>
    </row>
    <row r="10" spans="1:15" s="99" customFormat="1" x14ac:dyDescent="0.25">
      <c r="A10" s="98">
        <v>36648</v>
      </c>
      <c r="B10" s="99" t="s">
        <v>2</v>
      </c>
      <c r="C10" s="99" t="s">
        <v>19</v>
      </c>
      <c r="D10" s="99">
        <v>470</v>
      </c>
      <c r="E10" s="99" t="s">
        <v>11</v>
      </c>
      <c r="F10" s="100">
        <v>36708</v>
      </c>
      <c r="H10" s="101"/>
      <c r="I10" s="102"/>
      <c r="J10" s="101" t="s">
        <v>6</v>
      </c>
      <c r="K10" s="103">
        <v>2.85</v>
      </c>
      <c r="L10" s="104">
        <v>2.7E-2</v>
      </c>
      <c r="M10" s="105">
        <v>2E-3</v>
      </c>
      <c r="N10" s="106">
        <f>M10*D10*10000</f>
        <v>9400</v>
      </c>
    </row>
    <row r="11" spans="1:15" s="99" customFormat="1" x14ac:dyDescent="0.25">
      <c r="A11" s="98">
        <v>36648</v>
      </c>
      <c r="B11" s="99" t="s">
        <v>2</v>
      </c>
      <c r="C11" s="99" t="s">
        <v>35</v>
      </c>
      <c r="D11" s="99">
        <v>270</v>
      </c>
      <c r="E11" s="99" t="s">
        <v>11</v>
      </c>
      <c r="F11" s="100">
        <v>36708</v>
      </c>
      <c r="H11" s="101"/>
      <c r="I11" s="102"/>
      <c r="J11" s="101" t="s">
        <v>6</v>
      </c>
      <c r="K11" s="103">
        <v>2.85</v>
      </c>
      <c r="L11" s="99">
        <v>2.7E-2</v>
      </c>
      <c r="M11" s="105">
        <v>2E-3</v>
      </c>
      <c r="N11" s="106">
        <f t="shared" ref="N11:N16" si="0">M11*D11*10000</f>
        <v>5400</v>
      </c>
    </row>
    <row r="12" spans="1:15" s="99" customFormat="1" x14ac:dyDescent="0.25">
      <c r="A12" s="98">
        <v>36648</v>
      </c>
      <c r="B12" s="99" t="s">
        <v>2</v>
      </c>
      <c r="C12" s="99" t="s">
        <v>15</v>
      </c>
      <c r="D12" s="99">
        <v>520</v>
      </c>
      <c r="E12" s="99" t="s">
        <v>3</v>
      </c>
      <c r="F12" s="100">
        <v>36708</v>
      </c>
      <c r="H12" s="101" t="s">
        <v>5</v>
      </c>
      <c r="I12" s="102">
        <v>4</v>
      </c>
      <c r="J12" s="101"/>
      <c r="K12" s="103"/>
      <c r="L12" s="104">
        <v>2.5999999999999999E-2</v>
      </c>
      <c r="M12" s="105">
        <v>2E-3</v>
      </c>
      <c r="N12" s="106">
        <f t="shared" si="0"/>
        <v>10400</v>
      </c>
    </row>
    <row r="13" spans="1:15" s="99" customFormat="1" x14ac:dyDescent="0.25">
      <c r="A13" s="98">
        <v>36648</v>
      </c>
      <c r="B13" s="99" t="s">
        <v>2</v>
      </c>
      <c r="C13" s="99" t="s">
        <v>19</v>
      </c>
      <c r="D13" s="99">
        <v>940</v>
      </c>
      <c r="E13" s="99" t="s">
        <v>3</v>
      </c>
      <c r="F13" s="100">
        <v>36708</v>
      </c>
      <c r="H13" s="101" t="s">
        <v>5</v>
      </c>
      <c r="I13" s="102">
        <v>4</v>
      </c>
      <c r="J13" s="101"/>
      <c r="K13" s="103"/>
      <c r="L13" s="104">
        <v>2.5999999999999999E-2</v>
      </c>
      <c r="M13" s="105">
        <v>2E-3</v>
      </c>
      <c r="N13" s="106">
        <f t="shared" si="0"/>
        <v>18800</v>
      </c>
    </row>
    <row r="14" spans="1:15" s="99" customFormat="1" x14ac:dyDescent="0.25">
      <c r="A14" s="98">
        <v>36648</v>
      </c>
      <c r="B14" s="99" t="s">
        <v>2</v>
      </c>
      <c r="C14" s="99" t="s">
        <v>35</v>
      </c>
      <c r="D14" s="99">
        <v>540</v>
      </c>
      <c r="E14" s="99" t="s">
        <v>3</v>
      </c>
      <c r="F14" s="100">
        <v>36708</v>
      </c>
      <c r="H14" s="101" t="s">
        <v>5</v>
      </c>
      <c r="I14" s="102">
        <v>4</v>
      </c>
      <c r="J14" s="101"/>
      <c r="K14" s="103"/>
      <c r="L14" s="99">
        <v>2.5999999999999999E-2</v>
      </c>
      <c r="M14" s="105">
        <v>2E-3</v>
      </c>
      <c r="N14" s="106">
        <f t="shared" si="0"/>
        <v>10800</v>
      </c>
    </row>
    <row r="15" spans="1:15" s="99" customFormat="1" x14ac:dyDescent="0.25">
      <c r="A15" s="98">
        <v>36648</v>
      </c>
      <c r="B15" s="99" t="s">
        <v>2</v>
      </c>
      <c r="C15" s="99" t="s">
        <v>15</v>
      </c>
      <c r="D15" s="99">
        <v>260</v>
      </c>
      <c r="E15" s="99" t="s">
        <v>11</v>
      </c>
      <c r="F15" s="100">
        <v>36708</v>
      </c>
      <c r="H15" s="101"/>
      <c r="I15" s="102"/>
      <c r="J15" s="101" t="s">
        <v>6</v>
      </c>
      <c r="K15" s="103">
        <v>2.85</v>
      </c>
      <c r="L15" s="104">
        <v>4.1000000000000002E-2</v>
      </c>
      <c r="M15" s="105">
        <v>1E-3</v>
      </c>
      <c r="N15" s="106">
        <f t="shared" si="0"/>
        <v>2600</v>
      </c>
    </row>
    <row r="16" spans="1:15" s="99" customFormat="1" x14ac:dyDescent="0.25">
      <c r="A16" s="98">
        <v>36648</v>
      </c>
      <c r="B16" s="99" t="s">
        <v>2</v>
      </c>
      <c r="C16" s="99" t="s">
        <v>19</v>
      </c>
      <c r="D16" s="99">
        <v>470</v>
      </c>
      <c r="E16" s="99" t="s">
        <v>11</v>
      </c>
      <c r="F16" s="100">
        <v>36708</v>
      </c>
      <c r="H16" s="101"/>
      <c r="I16" s="102"/>
      <c r="J16" s="101" t="s">
        <v>6</v>
      </c>
      <c r="K16" s="103">
        <v>2.85</v>
      </c>
      <c r="L16" s="104">
        <v>4.1000000000000002E-2</v>
      </c>
      <c r="M16" s="105">
        <v>2E-3</v>
      </c>
      <c r="N16" s="106">
        <f t="shared" si="0"/>
        <v>9400</v>
      </c>
    </row>
    <row r="17" spans="1:15" s="99" customFormat="1" x14ac:dyDescent="0.25">
      <c r="A17" s="98">
        <v>36648</v>
      </c>
      <c r="B17" s="99" t="s">
        <v>2</v>
      </c>
      <c r="C17" s="99" t="s">
        <v>35</v>
      </c>
      <c r="D17" s="99">
        <v>270</v>
      </c>
      <c r="E17" s="99" t="s">
        <v>11</v>
      </c>
      <c r="F17" s="100">
        <v>36708</v>
      </c>
      <c r="H17" s="101"/>
      <c r="I17" s="102"/>
      <c r="J17" s="101" t="s">
        <v>6</v>
      </c>
      <c r="K17" s="103">
        <v>2.85</v>
      </c>
      <c r="L17" s="99">
        <v>4.1000000000000002E-2</v>
      </c>
      <c r="M17" s="105">
        <v>2E-3</v>
      </c>
      <c r="N17" s="106">
        <f t="shared" ref="N17:N23" si="1">M17*D17*10000</f>
        <v>5400</v>
      </c>
    </row>
    <row r="18" spans="1:15" s="99" customFormat="1" x14ac:dyDescent="0.25">
      <c r="A18" s="98">
        <v>36656</v>
      </c>
      <c r="B18" s="99" t="s">
        <v>2</v>
      </c>
      <c r="C18" s="99" t="s">
        <v>15</v>
      </c>
      <c r="D18" s="99">
        <v>130</v>
      </c>
      <c r="E18" s="99" t="s">
        <v>3</v>
      </c>
      <c r="F18" s="100">
        <v>36708</v>
      </c>
      <c r="H18" s="101" t="s">
        <v>5</v>
      </c>
      <c r="I18" s="102">
        <v>4</v>
      </c>
      <c r="J18" s="101"/>
      <c r="K18" s="103"/>
      <c r="L18" s="104">
        <v>3.3500000000000002E-2</v>
      </c>
      <c r="M18" s="105">
        <v>5.0000000000000001E-4</v>
      </c>
      <c r="N18" s="106">
        <f t="shared" si="1"/>
        <v>650</v>
      </c>
    </row>
    <row r="19" spans="1:15" s="99" customFormat="1" x14ac:dyDescent="0.25">
      <c r="A19" s="98">
        <v>36656</v>
      </c>
      <c r="B19" s="99" t="s">
        <v>2</v>
      </c>
      <c r="C19" s="99" t="s">
        <v>19</v>
      </c>
      <c r="D19" s="99">
        <v>235</v>
      </c>
      <c r="E19" s="99" t="s">
        <v>3</v>
      </c>
      <c r="F19" s="100">
        <v>36708</v>
      </c>
      <c r="H19" s="101" t="s">
        <v>5</v>
      </c>
      <c r="I19" s="102">
        <v>4</v>
      </c>
      <c r="J19" s="101"/>
      <c r="K19" s="103"/>
      <c r="L19" s="104">
        <v>3.3500000000000002E-2</v>
      </c>
      <c r="M19" s="105">
        <v>5.0000000000000001E-4</v>
      </c>
      <c r="N19" s="106">
        <f t="shared" si="1"/>
        <v>1175</v>
      </c>
    </row>
    <row r="20" spans="1:15" s="99" customFormat="1" x14ac:dyDescent="0.25">
      <c r="A20" s="98">
        <v>36656</v>
      </c>
      <c r="B20" s="99" t="s">
        <v>2</v>
      </c>
      <c r="C20" s="99" t="s">
        <v>35</v>
      </c>
      <c r="D20" s="99">
        <v>135</v>
      </c>
      <c r="E20" s="99" t="s">
        <v>3</v>
      </c>
      <c r="F20" s="100">
        <v>36708</v>
      </c>
      <c r="H20" s="101" t="s">
        <v>5</v>
      </c>
      <c r="I20" s="102">
        <v>4</v>
      </c>
      <c r="J20" s="101"/>
      <c r="K20" s="103"/>
      <c r="L20" s="99">
        <v>3.3500000000000002E-2</v>
      </c>
      <c r="M20" s="105">
        <v>5.0000000000000001E-4</v>
      </c>
      <c r="N20" s="106">
        <f t="shared" si="1"/>
        <v>675</v>
      </c>
    </row>
    <row r="21" spans="1:15" s="99" customFormat="1" x14ac:dyDescent="0.25">
      <c r="A21" s="98">
        <v>36656</v>
      </c>
      <c r="B21" s="99" t="s">
        <v>2</v>
      </c>
      <c r="C21" s="99" t="s">
        <v>15</v>
      </c>
      <c r="D21" s="99">
        <v>130</v>
      </c>
      <c r="E21" s="99" t="s">
        <v>11</v>
      </c>
      <c r="F21" s="100">
        <v>36708</v>
      </c>
      <c r="H21" s="101"/>
      <c r="I21" s="102"/>
      <c r="J21" s="101" t="s">
        <v>6</v>
      </c>
      <c r="K21" s="103">
        <v>2.85</v>
      </c>
      <c r="L21" s="104">
        <v>2.4E-2</v>
      </c>
      <c r="M21" s="105">
        <v>1E-3</v>
      </c>
      <c r="N21" s="106">
        <f t="shared" si="1"/>
        <v>1300</v>
      </c>
    </row>
    <row r="22" spans="1:15" s="99" customFormat="1" x14ac:dyDescent="0.25">
      <c r="A22" s="98">
        <v>36656</v>
      </c>
      <c r="B22" s="99" t="s">
        <v>2</v>
      </c>
      <c r="C22" s="99" t="s">
        <v>19</v>
      </c>
      <c r="D22" s="99">
        <v>235</v>
      </c>
      <c r="E22" s="99" t="s">
        <v>11</v>
      </c>
      <c r="F22" s="100">
        <v>36708</v>
      </c>
      <c r="H22" s="101"/>
      <c r="I22" s="102"/>
      <c r="J22" s="101" t="s">
        <v>6</v>
      </c>
      <c r="K22" s="103">
        <v>2.85</v>
      </c>
      <c r="L22" s="104">
        <v>2.4E-2</v>
      </c>
      <c r="M22" s="105">
        <v>1E-3</v>
      </c>
      <c r="N22" s="106">
        <f t="shared" si="1"/>
        <v>2350</v>
      </c>
    </row>
    <row r="23" spans="1:15" s="99" customFormat="1" x14ac:dyDescent="0.25">
      <c r="A23" s="98">
        <v>36656</v>
      </c>
      <c r="B23" s="99" t="s">
        <v>2</v>
      </c>
      <c r="C23" s="99" t="s">
        <v>35</v>
      </c>
      <c r="D23" s="99">
        <v>135</v>
      </c>
      <c r="E23" s="99" t="s">
        <v>11</v>
      </c>
      <c r="F23" s="100">
        <v>36708</v>
      </c>
      <c r="H23" s="101"/>
      <c r="I23" s="102"/>
      <c r="J23" s="101" t="s">
        <v>6</v>
      </c>
      <c r="K23" s="103">
        <v>2.85</v>
      </c>
      <c r="L23" s="104">
        <v>2.4E-2</v>
      </c>
      <c r="M23" s="105">
        <v>1E-3</v>
      </c>
      <c r="N23" s="106">
        <f t="shared" si="1"/>
        <v>1350</v>
      </c>
    </row>
    <row r="24" spans="1:15" s="99" customFormat="1" x14ac:dyDescent="0.25">
      <c r="A24" s="98">
        <v>36657</v>
      </c>
      <c r="B24" s="99" t="s">
        <v>2</v>
      </c>
      <c r="C24" s="99" t="s">
        <v>15</v>
      </c>
      <c r="D24" s="99">
        <v>130</v>
      </c>
      <c r="E24" s="99" t="s">
        <v>11</v>
      </c>
      <c r="F24" s="100">
        <v>36708</v>
      </c>
      <c r="H24" s="101" t="s">
        <v>5</v>
      </c>
      <c r="I24" s="102">
        <v>4</v>
      </c>
      <c r="J24" s="101"/>
      <c r="K24" s="103"/>
      <c r="L24" s="104">
        <v>4.4999999999999998E-2</v>
      </c>
      <c r="M24" s="105">
        <v>0</v>
      </c>
      <c r="N24" s="106">
        <f t="shared" ref="N24:N35" si="2">M24*D24*10000</f>
        <v>0</v>
      </c>
    </row>
    <row r="25" spans="1:15" s="99" customFormat="1" x14ac:dyDescent="0.25">
      <c r="A25" s="98">
        <v>36657</v>
      </c>
      <c r="B25" s="99" t="s">
        <v>2</v>
      </c>
      <c r="C25" s="99" t="s">
        <v>19</v>
      </c>
      <c r="D25" s="99">
        <v>235</v>
      </c>
      <c r="E25" s="99" t="s">
        <v>11</v>
      </c>
      <c r="F25" s="100">
        <v>36708</v>
      </c>
      <c r="H25" s="101" t="s">
        <v>5</v>
      </c>
      <c r="I25" s="102">
        <v>4</v>
      </c>
      <c r="J25" s="101"/>
      <c r="K25" s="103"/>
      <c r="L25" s="104">
        <v>4.4999999999999998E-2</v>
      </c>
      <c r="M25" s="105">
        <v>0</v>
      </c>
      <c r="N25" s="106">
        <f t="shared" si="2"/>
        <v>0</v>
      </c>
    </row>
    <row r="26" spans="1:15" s="99" customFormat="1" x14ac:dyDescent="0.25">
      <c r="A26" s="98">
        <v>36657</v>
      </c>
      <c r="B26" s="99" t="s">
        <v>2</v>
      </c>
      <c r="C26" s="99" t="s">
        <v>35</v>
      </c>
      <c r="D26" s="99">
        <v>135</v>
      </c>
      <c r="E26" s="99" t="s">
        <v>11</v>
      </c>
      <c r="F26" s="100">
        <v>36708</v>
      </c>
      <c r="H26" s="101" t="s">
        <v>5</v>
      </c>
      <c r="I26" s="102">
        <v>4</v>
      </c>
      <c r="J26" s="101"/>
      <c r="K26" s="103"/>
      <c r="L26" s="99">
        <v>4.4999999999999998E-2</v>
      </c>
      <c r="M26" s="105">
        <v>0</v>
      </c>
      <c r="N26" s="106">
        <f t="shared" si="2"/>
        <v>0</v>
      </c>
    </row>
    <row r="27" spans="1:15" s="99" customFormat="1" x14ac:dyDescent="0.25">
      <c r="A27" s="98">
        <v>36657</v>
      </c>
      <c r="B27" s="99" t="s">
        <v>2</v>
      </c>
      <c r="C27" s="99" t="s">
        <v>15</v>
      </c>
      <c r="D27" s="99">
        <v>260</v>
      </c>
      <c r="E27" s="99" t="s">
        <v>11</v>
      </c>
      <c r="F27" s="100">
        <v>36708</v>
      </c>
      <c r="H27" s="101" t="s">
        <v>5</v>
      </c>
      <c r="I27" s="102">
        <v>4</v>
      </c>
      <c r="J27" s="101"/>
      <c r="K27" s="103"/>
      <c r="L27" s="104">
        <v>4.2000000000000003E-2</v>
      </c>
      <c r="M27" s="105">
        <v>1E-3</v>
      </c>
      <c r="N27" s="106">
        <f t="shared" si="2"/>
        <v>2600</v>
      </c>
      <c r="O27" s="99" t="s">
        <v>41</v>
      </c>
    </row>
    <row r="28" spans="1:15" s="99" customFormat="1" x14ac:dyDescent="0.25">
      <c r="A28" s="98">
        <v>36657</v>
      </c>
      <c r="B28" s="99" t="s">
        <v>2</v>
      </c>
      <c r="C28" s="99" t="s">
        <v>19</v>
      </c>
      <c r="D28" s="99">
        <v>470</v>
      </c>
      <c r="E28" s="99" t="s">
        <v>11</v>
      </c>
      <c r="F28" s="100">
        <v>36708</v>
      </c>
      <c r="H28" s="101" t="s">
        <v>5</v>
      </c>
      <c r="I28" s="102">
        <v>4</v>
      </c>
      <c r="J28" s="101"/>
      <c r="K28" s="103"/>
      <c r="L28" s="104">
        <v>4.2000000000000003E-2</v>
      </c>
      <c r="M28" s="105">
        <v>1E-3</v>
      </c>
      <c r="N28" s="106">
        <f t="shared" si="2"/>
        <v>4700</v>
      </c>
    </row>
    <row r="29" spans="1:15" s="99" customFormat="1" x14ac:dyDescent="0.25">
      <c r="A29" s="98">
        <v>36657</v>
      </c>
      <c r="B29" s="99" t="s">
        <v>2</v>
      </c>
      <c r="C29" s="99" t="s">
        <v>35</v>
      </c>
      <c r="D29" s="99">
        <v>270</v>
      </c>
      <c r="E29" s="99" t="s">
        <v>11</v>
      </c>
      <c r="F29" s="100">
        <v>36708</v>
      </c>
      <c r="H29" s="101" t="s">
        <v>5</v>
      </c>
      <c r="I29" s="102">
        <v>4</v>
      </c>
      <c r="J29" s="101"/>
      <c r="K29" s="103"/>
      <c r="L29" s="99">
        <v>4.2000000000000003E-2</v>
      </c>
      <c r="M29" s="105">
        <v>1E-3</v>
      </c>
      <c r="N29" s="106">
        <f t="shared" si="2"/>
        <v>2700</v>
      </c>
    </row>
    <row r="30" spans="1:15" s="81" customFormat="1" x14ac:dyDescent="0.25">
      <c r="A30" s="80">
        <v>36657</v>
      </c>
      <c r="B30" s="81" t="s">
        <v>2</v>
      </c>
      <c r="C30" s="81" t="s">
        <v>15</v>
      </c>
      <c r="D30" s="81">
        <v>45</v>
      </c>
      <c r="E30" s="81" t="s">
        <v>3</v>
      </c>
      <c r="F30" s="82">
        <v>36708</v>
      </c>
      <c r="G30" s="81">
        <v>3.39</v>
      </c>
      <c r="H30" s="83"/>
      <c r="I30" s="84"/>
      <c r="J30" s="83"/>
      <c r="K30" s="84"/>
      <c r="M30" s="81">
        <v>0</v>
      </c>
      <c r="N30" s="85">
        <f t="shared" si="2"/>
        <v>0</v>
      </c>
      <c r="O30" s="81" t="s">
        <v>45</v>
      </c>
    </row>
    <row r="31" spans="1:15" s="81" customFormat="1" x14ac:dyDescent="0.25">
      <c r="A31" s="80">
        <v>36657</v>
      </c>
      <c r="B31" s="81" t="s">
        <v>2</v>
      </c>
      <c r="C31" s="81" t="s">
        <v>19</v>
      </c>
      <c r="D31" s="81">
        <v>80</v>
      </c>
      <c r="E31" s="81" t="s">
        <v>3</v>
      </c>
      <c r="F31" s="82">
        <v>36708</v>
      </c>
      <c r="G31" s="81">
        <v>3.39</v>
      </c>
      <c r="H31" s="83"/>
      <c r="I31" s="84"/>
      <c r="J31" s="83"/>
      <c r="K31" s="84"/>
      <c r="M31" s="81">
        <v>0</v>
      </c>
      <c r="N31" s="85">
        <f t="shared" si="2"/>
        <v>0</v>
      </c>
    </row>
    <row r="32" spans="1:15" s="81" customFormat="1" x14ac:dyDescent="0.25">
      <c r="A32" s="80">
        <v>36657</v>
      </c>
      <c r="B32" s="81" t="s">
        <v>2</v>
      </c>
      <c r="C32" s="81" t="s">
        <v>35</v>
      </c>
      <c r="D32" s="81">
        <v>45</v>
      </c>
      <c r="E32" s="81" t="s">
        <v>3</v>
      </c>
      <c r="F32" s="82">
        <v>36708</v>
      </c>
      <c r="G32" s="81">
        <v>3.39</v>
      </c>
      <c r="H32" s="83"/>
      <c r="I32" s="84"/>
      <c r="J32" s="83"/>
      <c r="K32" s="84"/>
      <c r="M32" s="81">
        <v>0</v>
      </c>
      <c r="N32" s="85">
        <f t="shared" si="2"/>
        <v>0</v>
      </c>
    </row>
    <row r="33" spans="1:15" s="81" customFormat="1" x14ac:dyDescent="0.25">
      <c r="A33" s="80">
        <v>36657</v>
      </c>
      <c r="B33" s="81" t="s">
        <v>2</v>
      </c>
      <c r="C33" s="81" t="s">
        <v>15</v>
      </c>
      <c r="D33" s="81">
        <v>21</v>
      </c>
      <c r="E33" s="81" t="s">
        <v>3</v>
      </c>
      <c r="F33" s="82">
        <v>36708</v>
      </c>
      <c r="G33" s="81">
        <v>3.375</v>
      </c>
      <c r="H33" s="83"/>
      <c r="I33" s="84"/>
      <c r="J33" s="83"/>
      <c r="K33" s="84"/>
      <c r="M33" s="81">
        <v>5.0000000000000001E-3</v>
      </c>
      <c r="N33" s="85">
        <f t="shared" si="2"/>
        <v>1050</v>
      </c>
    </row>
    <row r="34" spans="1:15" s="81" customFormat="1" x14ac:dyDescent="0.25">
      <c r="A34" s="80">
        <v>36657</v>
      </c>
      <c r="B34" s="81" t="s">
        <v>2</v>
      </c>
      <c r="C34" s="81" t="s">
        <v>19</v>
      </c>
      <c r="D34" s="81">
        <v>38</v>
      </c>
      <c r="E34" s="81" t="s">
        <v>3</v>
      </c>
      <c r="F34" s="82">
        <v>36708</v>
      </c>
      <c r="G34" s="81">
        <v>3.375</v>
      </c>
      <c r="H34" s="83"/>
      <c r="I34" s="84"/>
      <c r="J34" s="83"/>
      <c r="K34" s="84"/>
      <c r="M34" s="81">
        <v>5.0000000000000001E-3</v>
      </c>
      <c r="N34" s="85">
        <f t="shared" si="2"/>
        <v>1900</v>
      </c>
    </row>
    <row r="35" spans="1:15" s="81" customFormat="1" x14ac:dyDescent="0.25">
      <c r="A35" s="80">
        <v>36657</v>
      </c>
      <c r="B35" s="81" t="s">
        <v>2</v>
      </c>
      <c r="C35" s="81" t="s">
        <v>35</v>
      </c>
      <c r="D35" s="81">
        <v>21</v>
      </c>
      <c r="E35" s="81" t="s">
        <v>3</v>
      </c>
      <c r="F35" s="82">
        <v>36708</v>
      </c>
      <c r="G35" s="81">
        <v>3.375</v>
      </c>
      <c r="H35" s="83"/>
      <c r="I35" s="84"/>
      <c r="J35" s="83"/>
      <c r="K35" s="84"/>
      <c r="M35" s="81">
        <v>5.0000000000000001E-3</v>
      </c>
      <c r="N35" s="85">
        <f t="shared" si="2"/>
        <v>1050</v>
      </c>
    </row>
    <row r="36" spans="1:15" s="99" customFormat="1" x14ac:dyDescent="0.25">
      <c r="A36" s="98">
        <v>36658</v>
      </c>
      <c r="B36" s="99" t="s">
        <v>2</v>
      </c>
      <c r="C36" s="99" t="s">
        <v>15</v>
      </c>
      <c r="D36" s="99">
        <v>260</v>
      </c>
      <c r="E36" s="99" t="s">
        <v>11</v>
      </c>
      <c r="F36" s="100">
        <v>36708</v>
      </c>
      <c r="H36" s="101" t="s">
        <v>5</v>
      </c>
      <c r="I36" s="102">
        <v>4</v>
      </c>
      <c r="J36" s="101"/>
      <c r="K36" s="103"/>
      <c r="L36" s="104">
        <v>3.5999999999999997E-2</v>
      </c>
      <c r="M36" s="105">
        <v>1E-3</v>
      </c>
      <c r="N36" s="106">
        <f t="shared" ref="N36:N41" si="3">M36*D36*10000</f>
        <v>2600</v>
      </c>
      <c r="O36" s="99" t="s">
        <v>44</v>
      </c>
    </row>
    <row r="37" spans="1:15" s="99" customFormat="1" x14ac:dyDescent="0.25">
      <c r="A37" s="98">
        <v>36658</v>
      </c>
      <c r="B37" s="99" t="s">
        <v>2</v>
      </c>
      <c r="C37" s="99" t="s">
        <v>19</v>
      </c>
      <c r="D37" s="99">
        <v>470</v>
      </c>
      <c r="E37" s="99" t="s">
        <v>11</v>
      </c>
      <c r="F37" s="100">
        <v>36708</v>
      </c>
      <c r="H37" s="101" t="s">
        <v>5</v>
      </c>
      <c r="I37" s="102">
        <v>4</v>
      </c>
      <c r="J37" s="101"/>
      <c r="K37" s="103"/>
      <c r="L37" s="104">
        <v>3.5999999999999997E-2</v>
      </c>
      <c r="M37" s="105">
        <v>1E-3</v>
      </c>
      <c r="N37" s="106">
        <f t="shared" si="3"/>
        <v>4700</v>
      </c>
    </row>
    <row r="38" spans="1:15" s="99" customFormat="1" x14ac:dyDescent="0.25">
      <c r="A38" s="98">
        <v>36658</v>
      </c>
      <c r="B38" s="99" t="s">
        <v>2</v>
      </c>
      <c r="C38" s="99" t="s">
        <v>35</v>
      </c>
      <c r="D38" s="99">
        <v>270</v>
      </c>
      <c r="E38" s="99" t="s">
        <v>11</v>
      </c>
      <c r="F38" s="100">
        <v>36708</v>
      </c>
      <c r="H38" s="101" t="s">
        <v>5</v>
      </c>
      <c r="I38" s="102">
        <v>4</v>
      </c>
      <c r="J38" s="101"/>
      <c r="K38" s="103"/>
      <c r="L38" s="104">
        <v>3.5999999999999997E-2</v>
      </c>
      <c r="M38" s="105">
        <v>1E-3</v>
      </c>
      <c r="N38" s="106">
        <f t="shared" si="3"/>
        <v>2700</v>
      </c>
    </row>
    <row r="39" spans="1:15" s="81" customFormat="1" x14ac:dyDescent="0.25">
      <c r="A39" s="80">
        <v>36658</v>
      </c>
      <c r="B39" s="81" t="s">
        <v>2</v>
      </c>
      <c r="C39" s="81" t="s">
        <v>15</v>
      </c>
      <c r="D39" s="81">
        <v>40</v>
      </c>
      <c r="E39" s="81" t="s">
        <v>3</v>
      </c>
      <c r="F39" s="82">
        <v>36708</v>
      </c>
      <c r="G39" s="81">
        <v>3.355</v>
      </c>
      <c r="H39" s="83"/>
      <c r="I39" s="84"/>
      <c r="J39" s="83"/>
      <c r="K39" s="84"/>
      <c r="M39" s="81">
        <v>0</v>
      </c>
      <c r="N39" s="85">
        <f t="shared" si="3"/>
        <v>0</v>
      </c>
      <c r="O39" s="81" t="s">
        <v>45</v>
      </c>
    </row>
    <row r="40" spans="1:15" s="81" customFormat="1" x14ac:dyDescent="0.25">
      <c r="A40" s="80">
        <v>36658</v>
      </c>
      <c r="B40" s="81" t="s">
        <v>2</v>
      </c>
      <c r="C40" s="81" t="s">
        <v>19</v>
      </c>
      <c r="D40" s="81">
        <v>70</v>
      </c>
      <c r="E40" s="81" t="s">
        <v>3</v>
      </c>
      <c r="F40" s="82">
        <v>36708</v>
      </c>
      <c r="G40" s="81">
        <v>3.355</v>
      </c>
      <c r="H40" s="83"/>
      <c r="I40" s="84"/>
      <c r="J40" s="83"/>
      <c r="K40" s="84"/>
      <c r="M40" s="81">
        <v>0</v>
      </c>
      <c r="N40" s="85">
        <f t="shared" si="3"/>
        <v>0</v>
      </c>
    </row>
    <row r="41" spans="1:15" s="81" customFormat="1" x14ac:dyDescent="0.25">
      <c r="A41" s="80">
        <v>36658</v>
      </c>
      <c r="B41" s="81" t="s">
        <v>2</v>
      </c>
      <c r="C41" s="81" t="s">
        <v>35</v>
      </c>
      <c r="D41" s="81">
        <v>40</v>
      </c>
      <c r="E41" s="81" t="s">
        <v>3</v>
      </c>
      <c r="F41" s="82">
        <v>36708</v>
      </c>
      <c r="G41" s="81">
        <v>3.355</v>
      </c>
      <c r="H41" s="83"/>
      <c r="I41" s="84"/>
      <c r="J41" s="83"/>
      <c r="K41" s="84"/>
      <c r="M41" s="81">
        <v>0</v>
      </c>
      <c r="N41" s="85">
        <f t="shared" si="3"/>
        <v>0</v>
      </c>
    </row>
    <row r="42" spans="1:15" s="99" customFormat="1" x14ac:dyDescent="0.25">
      <c r="A42" s="98">
        <v>36661</v>
      </c>
      <c r="B42" s="99" t="s">
        <v>2</v>
      </c>
      <c r="C42" s="99" t="s">
        <v>15</v>
      </c>
      <c r="D42" s="99">
        <v>260</v>
      </c>
      <c r="E42" s="99" t="s">
        <v>11</v>
      </c>
      <c r="F42" s="100">
        <v>36708</v>
      </c>
      <c r="H42" s="101" t="s">
        <v>5</v>
      </c>
      <c r="I42" s="102">
        <v>4</v>
      </c>
      <c r="J42" s="101"/>
      <c r="K42" s="103"/>
      <c r="L42" s="104">
        <v>3.7499999999999999E-2</v>
      </c>
      <c r="M42" s="105">
        <v>1.5E-3</v>
      </c>
      <c r="N42" s="106">
        <f t="shared" ref="N42:N47" si="4">M42*D42*10000</f>
        <v>3900</v>
      </c>
      <c r="O42" s="99" t="s">
        <v>44</v>
      </c>
    </row>
    <row r="43" spans="1:15" s="99" customFormat="1" x14ac:dyDescent="0.25">
      <c r="A43" s="98">
        <v>36661</v>
      </c>
      <c r="B43" s="99" t="s">
        <v>2</v>
      </c>
      <c r="C43" s="99" t="s">
        <v>19</v>
      </c>
      <c r="D43" s="99">
        <v>470</v>
      </c>
      <c r="E43" s="99" t="s">
        <v>11</v>
      </c>
      <c r="F43" s="100">
        <v>36708</v>
      </c>
      <c r="H43" s="101" t="s">
        <v>5</v>
      </c>
      <c r="I43" s="102">
        <v>4</v>
      </c>
      <c r="J43" s="101"/>
      <c r="K43" s="103"/>
      <c r="L43" s="104">
        <v>3.7499999999999999E-2</v>
      </c>
      <c r="M43" s="105">
        <v>1.5E-3</v>
      </c>
      <c r="N43" s="106">
        <f t="shared" si="4"/>
        <v>7050</v>
      </c>
    </row>
    <row r="44" spans="1:15" s="99" customFormat="1" x14ac:dyDescent="0.25">
      <c r="A44" s="98">
        <v>36661</v>
      </c>
      <c r="B44" s="99" t="s">
        <v>2</v>
      </c>
      <c r="C44" s="99" t="s">
        <v>35</v>
      </c>
      <c r="D44" s="99">
        <v>270</v>
      </c>
      <c r="E44" s="99" t="s">
        <v>11</v>
      </c>
      <c r="F44" s="100">
        <v>36708</v>
      </c>
      <c r="H44" s="101" t="s">
        <v>5</v>
      </c>
      <c r="I44" s="102">
        <v>4</v>
      </c>
      <c r="J44" s="101"/>
      <c r="K44" s="103"/>
      <c r="L44" s="104">
        <v>3.7499999999999999E-2</v>
      </c>
      <c r="M44" s="105">
        <v>1.5E-3</v>
      </c>
      <c r="N44" s="106">
        <f t="shared" si="4"/>
        <v>4050.0000000000005</v>
      </c>
    </row>
    <row r="45" spans="1:15" s="81" customFormat="1" x14ac:dyDescent="0.25">
      <c r="A45" s="80">
        <v>36661</v>
      </c>
      <c r="B45" s="81" t="s">
        <v>2</v>
      </c>
      <c r="C45" s="81" t="s">
        <v>15</v>
      </c>
      <c r="D45" s="81">
        <v>26</v>
      </c>
      <c r="E45" s="81" t="s">
        <v>11</v>
      </c>
      <c r="F45" s="82">
        <v>36708</v>
      </c>
      <c r="G45" s="81">
        <v>3.42</v>
      </c>
      <c r="H45" s="83"/>
      <c r="I45" s="84"/>
      <c r="J45" s="83"/>
      <c r="K45" s="84"/>
      <c r="M45" s="81">
        <v>2.5000000000000001E-3</v>
      </c>
      <c r="N45" s="85">
        <f t="shared" si="4"/>
        <v>650</v>
      </c>
    </row>
    <row r="46" spans="1:15" s="81" customFormat="1" x14ac:dyDescent="0.25">
      <c r="A46" s="80">
        <v>36661</v>
      </c>
      <c r="B46" s="81" t="s">
        <v>2</v>
      </c>
      <c r="C46" s="81" t="s">
        <v>19</v>
      </c>
      <c r="D46" s="81">
        <v>47</v>
      </c>
      <c r="E46" s="81" t="s">
        <v>11</v>
      </c>
      <c r="F46" s="82">
        <v>36708</v>
      </c>
      <c r="G46" s="81">
        <v>3.42</v>
      </c>
      <c r="H46" s="83"/>
      <c r="I46" s="84"/>
      <c r="J46" s="83"/>
      <c r="K46" s="84"/>
      <c r="M46" s="81">
        <v>2.5000000000000001E-3</v>
      </c>
      <c r="N46" s="85">
        <f t="shared" si="4"/>
        <v>1175</v>
      </c>
    </row>
    <row r="47" spans="1:15" s="81" customFormat="1" x14ac:dyDescent="0.25">
      <c r="A47" s="80">
        <v>36661</v>
      </c>
      <c r="B47" s="81" t="s">
        <v>2</v>
      </c>
      <c r="C47" s="81" t="s">
        <v>35</v>
      </c>
      <c r="D47" s="81">
        <v>27</v>
      </c>
      <c r="E47" s="81" t="s">
        <v>11</v>
      </c>
      <c r="F47" s="82">
        <v>36708</v>
      </c>
      <c r="G47" s="81">
        <v>3.42</v>
      </c>
      <c r="H47" s="83"/>
      <c r="I47" s="84"/>
      <c r="J47" s="83"/>
      <c r="K47" s="84"/>
      <c r="M47" s="81">
        <v>2.5000000000000001E-3</v>
      </c>
      <c r="N47" s="85">
        <f t="shared" si="4"/>
        <v>675</v>
      </c>
    </row>
    <row r="48" spans="1:15" s="81" customFormat="1" x14ac:dyDescent="0.25">
      <c r="A48" s="80">
        <v>36662</v>
      </c>
      <c r="B48" s="81" t="s">
        <v>2</v>
      </c>
      <c r="C48" s="81" t="s">
        <v>15</v>
      </c>
      <c r="D48" s="81">
        <v>39</v>
      </c>
      <c r="E48" s="81" t="s">
        <v>11</v>
      </c>
      <c r="F48" s="82">
        <v>36708</v>
      </c>
      <c r="G48" s="81">
        <v>3.4925000000000002</v>
      </c>
      <c r="H48" s="83"/>
      <c r="I48" s="84"/>
      <c r="J48" s="83"/>
      <c r="K48" s="84"/>
      <c r="M48" s="81">
        <v>2.5000000000000001E-3</v>
      </c>
      <c r="N48" s="85">
        <f t="shared" ref="N48:N56" si="5">M48*D48*10000</f>
        <v>975</v>
      </c>
    </row>
    <row r="49" spans="1:15" s="81" customFormat="1" x14ac:dyDescent="0.25">
      <c r="A49" s="80">
        <v>36662</v>
      </c>
      <c r="B49" s="81" t="s">
        <v>2</v>
      </c>
      <c r="C49" s="81" t="s">
        <v>19</v>
      </c>
      <c r="D49" s="81">
        <v>71</v>
      </c>
      <c r="E49" s="81" t="s">
        <v>11</v>
      </c>
      <c r="F49" s="82">
        <v>36708</v>
      </c>
      <c r="G49" s="81">
        <v>3.4925000000000002</v>
      </c>
      <c r="H49" s="83"/>
      <c r="I49" s="84"/>
      <c r="J49" s="83"/>
      <c r="K49" s="84"/>
      <c r="M49" s="81">
        <v>2.5000000000000001E-3</v>
      </c>
      <c r="N49" s="85">
        <f t="shared" si="5"/>
        <v>1775</v>
      </c>
    </row>
    <row r="50" spans="1:15" s="81" customFormat="1" x14ac:dyDescent="0.25">
      <c r="A50" s="80">
        <v>36662</v>
      </c>
      <c r="B50" s="81" t="s">
        <v>2</v>
      </c>
      <c r="C50" s="81" t="s">
        <v>35</v>
      </c>
      <c r="D50" s="81">
        <v>40</v>
      </c>
      <c r="E50" s="81" t="s">
        <v>11</v>
      </c>
      <c r="F50" s="82">
        <v>36708</v>
      </c>
      <c r="G50" s="81">
        <v>3.4925000000000002</v>
      </c>
      <c r="H50" s="83"/>
      <c r="I50" s="84"/>
      <c r="J50" s="83"/>
      <c r="K50" s="84"/>
      <c r="M50" s="81">
        <v>2.5000000000000001E-3</v>
      </c>
      <c r="N50" s="85">
        <f t="shared" si="5"/>
        <v>1000</v>
      </c>
    </row>
    <row r="51" spans="1:15" s="81" customFormat="1" x14ac:dyDescent="0.25">
      <c r="A51" s="80">
        <v>36662</v>
      </c>
      <c r="B51" s="81" t="s">
        <v>2</v>
      </c>
      <c r="C51" s="81" t="s">
        <v>15</v>
      </c>
      <c r="D51" s="81">
        <v>40</v>
      </c>
      <c r="E51" s="81" t="s">
        <v>11</v>
      </c>
      <c r="F51" s="82">
        <v>36708</v>
      </c>
      <c r="G51" s="81">
        <v>3.49</v>
      </c>
      <c r="H51" s="83"/>
      <c r="I51" s="84"/>
      <c r="J51" s="83"/>
      <c r="K51" s="84"/>
      <c r="M51" s="81">
        <v>5.0000000000000001E-3</v>
      </c>
      <c r="N51" s="85">
        <f t="shared" si="5"/>
        <v>2000</v>
      </c>
    </row>
    <row r="52" spans="1:15" s="81" customFormat="1" x14ac:dyDescent="0.25">
      <c r="A52" s="80">
        <v>36662</v>
      </c>
      <c r="B52" s="81" t="s">
        <v>2</v>
      </c>
      <c r="C52" s="81" t="s">
        <v>19</v>
      </c>
      <c r="D52" s="81">
        <v>71</v>
      </c>
      <c r="E52" s="81" t="s">
        <v>11</v>
      </c>
      <c r="F52" s="82">
        <v>36708</v>
      </c>
      <c r="G52" s="81">
        <v>3.49</v>
      </c>
      <c r="H52" s="83"/>
      <c r="I52" s="84"/>
      <c r="J52" s="83"/>
      <c r="K52" s="84"/>
      <c r="M52" s="81">
        <v>5.0000000000000001E-3</v>
      </c>
      <c r="N52" s="85">
        <f t="shared" si="5"/>
        <v>3550</v>
      </c>
    </row>
    <row r="53" spans="1:15" s="81" customFormat="1" x14ac:dyDescent="0.25">
      <c r="A53" s="80">
        <v>36662</v>
      </c>
      <c r="B53" s="81" t="s">
        <v>2</v>
      </c>
      <c r="C53" s="81" t="s">
        <v>35</v>
      </c>
      <c r="D53" s="81">
        <v>39</v>
      </c>
      <c r="E53" s="81" t="s">
        <v>11</v>
      </c>
      <c r="F53" s="82">
        <v>36708</v>
      </c>
      <c r="G53" s="81">
        <v>3.49</v>
      </c>
      <c r="H53" s="83"/>
      <c r="I53" s="84"/>
      <c r="J53" s="83"/>
      <c r="K53" s="84"/>
      <c r="M53" s="81">
        <v>5.0000000000000001E-3</v>
      </c>
      <c r="N53" s="85">
        <f t="shared" si="5"/>
        <v>1950</v>
      </c>
    </row>
    <row r="54" spans="1:15" s="23" customFormat="1" x14ac:dyDescent="0.25">
      <c r="A54" s="22">
        <v>36669</v>
      </c>
      <c r="B54" s="23" t="s">
        <v>2</v>
      </c>
      <c r="C54" s="23" t="s">
        <v>15</v>
      </c>
      <c r="D54" s="23">
        <v>65</v>
      </c>
      <c r="E54" s="23" t="s">
        <v>3</v>
      </c>
      <c r="F54" s="24">
        <v>36708</v>
      </c>
      <c r="H54" s="86" t="s">
        <v>5</v>
      </c>
      <c r="I54" s="87">
        <v>4</v>
      </c>
      <c r="J54" s="86"/>
      <c r="K54" s="88"/>
      <c r="L54" s="26">
        <v>0.17349999999999999</v>
      </c>
      <c r="M54" s="27">
        <v>1E-3</v>
      </c>
      <c r="N54" s="28">
        <f t="shared" si="5"/>
        <v>650</v>
      </c>
      <c r="O54" s="23" t="s">
        <v>54</v>
      </c>
    </row>
    <row r="55" spans="1:15" s="23" customFormat="1" x14ac:dyDescent="0.25">
      <c r="A55" s="22">
        <v>36669</v>
      </c>
      <c r="B55" s="23" t="s">
        <v>2</v>
      </c>
      <c r="C55" s="23" t="s">
        <v>19</v>
      </c>
      <c r="D55" s="23">
        <v>118</v>
      </c>
      <c r="E55" s="23" t="s">
        <v>3</v>
      </c>
      <c r="F55" s="24">
        <v>36708</v>
      </c>
      <c r="H55" s="86" t="s">
        <v>5</v>
      </c>
      <c r="I55" s="87">
        <v>4</v>
      </c>
      <c r="J55" s="86"/>
      <c r="K55" s="88"/>
      <c r="L55" s="26">
        <v>0.17349999999999999</v>
      </c>
      <c r="M55" s="27">
        <v>1E-3</v>
      </c>
      <c r="N55" s="28">
        <f t="shared" si="5"/>
        <v>1180</v>
      </c>
    </row>
    <row r="56" spans="1:15" s="23" customFormat="1" x14ac:dyDescent="0.25">
      <c r="A56" s="22">
        <v>36669</v>
      </c>
      <c r="B56" s="23" t="s">
        <v>2</v>
      </c>
      <c r="C56" s="23" t="s">
        <v>35</v>
      </c>
      <c r="D56" s="23">
        <v>67</v>
      </c>
      <c r="E56" s="23" t="s">
        <v>3</v>
      </c>
      <c r="F56" s="24">
        <v>36708</v>
      </c>
      <c r="H56" s="86" t="s">
        <v>5</v>
      </c>
      <c r="I56" s="87">
        <v>4</v>
      </c>
      <c r="J56" s="86"/>
      <c r="K56" s="88"/>
      <c r="L56" s="26">
        <v>0.17349999999999999</v>
      </c>
      <c r="M56" s="27">
        <v>1E-3</v>
      </c>
      <c r="N56" s="28">
        <f t="shared" si="5"/>
        <v>670</v>
      </c>
    </row>
    <row r="57" spans="1:15" s="23" customFormat="1" x14ac:dyDescent="0.25">
      <c r="A57" s="22">
        <v>36669</v>
      </c>
      <c r="B57" s="23" t="s">
        <v>2</v>
      </c>
      <c r="C57" s="23" t="s">
        <v>15</v>
      </c>
      <c r="D57" s="23">
        <v>65</v>
      </c>
      <c r="E57" s="23" t="s">
        <v>11</v>
      </c>
      <c r="F57" s="24">
        <v>36708</v>
      </c>
      <c r="H57" s="86"/>
      <c r="I57" s="87"/>
      <c r="J57" s="86" t="s">
        <v>6</v>
      </c>
      <c r="K57" s="88">
        <v>3.6</v>
      </c>
      <c r="L57" s="26">
        <v>0.13</v>
      </c>
      <c r="M57" s="27">
        <v>0</v>
      </c>
      <c r="N57" s="28">
        <f t="shared" ref="N57:N65" si="6">M57*D57*10000</f>
        <v>0</v>
      </c>
      <c r="O57" s="23" t="s">
        <v>62</v>
      </c>
    </row>
    <row r="58" spans="1:15" s="23" customFormat="1" x14ac:dyDescent="0.25">
      <c r="A58" s="22">
        <v>36669</v>
      </c>
      <c r="B58" s="23" t="s">
        <v>2</v>
      </c>
      <c r="C58" s="23" t="s">
        <v>19</v>
      </c>
      <c r="D58" s="23">
        <v>118</v>
      </c>
      <c r="E58" s="23" t="s">
        <v>11</v>
      </c>
      <c r="F58" s="24">
        <v>36708</v>
      </c>
      <c r="H58" s="86"/>
      <c r="I58" s="87"/>
      <c r="J58" s="86" t="s">
        <v>6</v>
      </c>
      <c r="K58" s="88">
        <v>3.6</v>
      </c>
      <c r="L58" s="26">
        <v>0.13</v>
      </c>
      <c r="M58" s="27">
        <v>0</v>
      </c>
      <c r="N58" s="28">
        <f t="shared" si="6"/>
        <v>0</v>
      </c>
    </row>
    <row r="59" spans="1:15" s="23" customFormat="1" x14ac:dyDescent="0.25">
      <c r="A59" s="22">
        <v>36669</v>
      </c>
      <c r="B59" s="23" t="s">
        <v>2</v>
      </c>
      <c r="C59" s="23" t="s">
        <v>35</v>
      </c>
      <c r="D59" s="23">
        <v>67</v>
      </c>
      <c r="E59" s="23" t="s">
        <v>11</v>
      </c>
      <c r="F59" s="24">
        <v>36708</v>
      </c>
      <c r="H59" s="86"/>
      <c r="I59" s="87"/>
      <c r="J59" s="86" t="s">
        <v>6</v>
      </c>
      <c r="K59" s="88">
        <v>3.6</v>
      </c>
      <c r="L59" s="26">
        <v>0.13</v>
      </c>
      <c r="M59" s="27">
        <v>0</v>
      </c>
      <c r="N59" s="28">
        <f t="shared" si="6"/>
        <v>0</v>
      </c>
    </row>
    <row r="60" spans="1:15" s="23" customFormat="1" x14ac:dyDescent="0.25">
      <c r="A60" s="22">
        <v>36670</v>
      </c>
      <c r="B60" s="23" t="s">
        <v>2</v>
      </c>
      <c r="C60" s="23" t="s">
        <v>15</v>
      </c>
      <c r="D60" s="23">
        <v>65</v>
      </c>
      <c r="E60" s="23" t="s">
        <v>11</v>
      </c>
      <c r="F60" s="24">
        <v>36708</v>
      </c>
      <c r="H60" s="86" t="s">
        <v>5</v>
      </c>
      <c r="I60" s="87">
        <v>4</v>
      </c>
      <c r="J60" s="86"/>
      <c r="K60" s="88"/>
      <c r="L60" s="26">
        <v>0.1865</v>
      </c>
      <c r="M60" s="27">
        <v>1E-3</v>
      </c>
      <c r="N60" s="28">
        <f t="shared" si="6"/>
        <v>650</v>
      </c>
    </row>
    <row r="61" spans="1:15" s="23" customFormat="1" x14ac:dyDescent="0.25">
      <c r="A61" s="22">
        <v>36670</v>
      </c>
      <c r="B61" s="23" t="s">
        <v>2</v>
      </c>
      <c r="C61" s="23" t="s">
        <v>19</v>
      </c>
      <c r="D61" s="23">
        <v>118</v>
      </c>
      <c r="E61" s="23" t="s">
        <v>11</v>
      </c>
      <c r="F61" s="24">
        <v>36708</v>
      </c>
      <c r="H61" s="86" t="s">
        <v>5</v>
      </c>
      <c r="I61" s="87">
        <v>4</v>
      </c>
      <c r="J61" s="86"/>
      <c r="K61" s="88"/>
      <c r="L61" s="26">
        <v>0.1865</v>
      </c>
      <c r="M61" s="27">
        <v>1E-3</v>
      </c>
      <c r="N61" s="28">
        <f t="shared" si="6"/>
        <v>1180</v>
      </c>
    </row>
    <row r="62" spans="1:15" s="23" customFormat="1" x14ac:dyDescent="0.25">
      <c r="A62" s="22">
        <v>36670</v>
      </c>
      <c r="B62" s="23" t="s">
        <v>2</v>
      </c>
      <c r="C62" s="23" t="s">
        <v>35</v>
      </c>
      <c r="D62" s="23">
        <v>67</v>
      </c>
      <c r="E62" s="23" t="s">
        <v>11</v>
      </c>
      <c r="F62" s="24">
        <v>36708</v>
      </c>
      <c r="H62" s="86" t="s">
        <v>5</v>
      </c>
      <c r="I62" s="87">
        <v>4</v>
      </c>
      <c r="J62" s="86"/>
      <c r="K62" s="88"/>
      <c r="L62" s="26">
        <v>0.1865</v>
      </c>
      <c r="M62" s="27">
        <v>1E-3</v>
      </c>
      <c r="N62" s="28">
        <f t="shared" si="6"/>
        <v>670</v>
      </c>
    </row>
    <row r="63" spans="1:15" s="23" customFormat="1" x14ac:dyDescent="0.25">
      <c r="A63" s="22">
        <v>36670</v>
      </c>
      <c r="B63" s="23" t="s">
        <v>2</v>
      </c>
      <c r="C63" s="23" t="s">
        <v>15</v>
      </c>
      <c r="D63" s="23">
        <v>130</v>
      </c>
      <c r="E63" s="23" t="s">
        <v>11</v>
      </c>
      <c r="F63" s="24">
        <v>36708</v>
      </c>
      <c r="H63" s="86" t="s">
        <v>5</v>
      </c>
      <c r="I63" s="87">
        <v>4</v>
      </c>
      <c r="J63" s="86"/>
      <c r="K63" s="88"/>
      <c r="L63" s="26">
        <v>0.21249999999999999</v>
      </c>
      <c r="M63" s="27">
        <v>1E-3</v>
      </c>
      <c r="N63" s="28">
        <f t="shared" si="6"/>
        <v>1300</v>
      </c>
    </row>
    <row r="64" spans="1:15" s="23" customFormat="1" x14ac:dyDescent="0.25">
      <c r="A64" s="22">
        <v>36670</v>
      </c>
      <c r="B64" s="23" t="s">
        <v>2</v>
      </c>
      <c r="C64" s="23" t="s">
        <v>19</v>
      </c>
      <c r="D64" s="23">
        <v>235</v>
      </c>
      <c r="E64" s="23" t="s">
        <v>11</v>
      </c>
      <c r="F64" s="24">
        <v>36708</v>
      </c>
      <c r="H64" s="86" t="s">
        <v>5</v>
      </c>
      <c r="I64" s="87">
        <v>4</v>
      </c>
      <c r="J64" s="86"/>
      <c r="K64" s="88"/>
      <c r="L64" s="26">
        <v>0.21249999999999999</v>
      </c>
      <c r="M64" s="27">
        <v>2.5000000000000001E-3</v>
      </c>
      <c r="N64" s="28">
        <f t="shared" si="6"/>
        <v>5875</v>
      </c>
    </row>
    <row r="65" spans="1:15" s="23" customFormat="1" x14ac:dyDescent="0.25">
      <c r="A65" s="22">
        <v>36670</v>
      </c>
      <c r="B65" s="23" t="s">
        <v>2</v>
      </c>
      <c r="C65" s="23" t="s">
        <v>35</v>
      </c>
      <c r="D65" s="23">
        <v>135</v>
      </c>
      <c r="E65" s="23" t="s">
        <v>11</v>
      </c>
      <c r="F65" s="24">
        <v>36708</v>
      </c>
      <c r="H65" s="86" t="s">
        <v>5</v>
      </c>
      <c r="I65" s="87">
        <v>4</v>
      </c>
      <c r="J65" s="86"/>
      <c r="K65" s="88"/>
      <c r="L65" s="26">
        <v>0.21249999999999999</v>
      </c>
      <c r="M65" s="27">
        <v>2.5000000000000001E-3</v>
      </c>
      <c r="N65" s="28">
        <f t="shared" si="6"/>
        <v>3375</v>
      </c>
    </row>
    <row r="66" spans="1:15" s="23" customFormat="1" x14ac:dyDescent="0.25">
      <c r="A66" s="22">
        <v>36671</v>
      </c>
      <c r="B66" s="23" t="s">
        <v>2</v>
      </c>
      <c r="C66" s="23" t="s">
        <v>15</v>
      </c>
      <c r="D66" s="23">
        <v>52</v>
      </c>
      <c r="E66" s="23" t="s">
        <v>11</v>
      </c>
      <c r="F66" s="24">
        <v>36708</v>
      </c>
      <c r="H66" s="86"/>
      <c r="I66" s="87"/>
      <c r="J66" s="86" t="s">
        <v>6</v>
      </c>
      <c r="K66" s="88">
        <v>3.6</v>
      </c>
      <c r="L66" s="26">
        <v>5.7500000000000002E-2</v>
      </c>
      <c r="M66" s="27">
        <v>1E-3</v>
      </c>
      <c r="N66" s="28">
        <f t="shared" ref="N66:N74" si="7">M66*D66*10000</f>
        <v>520</v>
      </c>
      <c r="O66" s="23" t="s">
        <v>59</v>
      </c>
    </row>
    <row r="67" spans="1:15" s="23" customFormat="1" x14ac:dyDescent="0.25">
      <c r="A67" s="22">
        <v>36671</v>
      </c>
      <c r="B67" s="23" t="s">
        <v>2</v>
      </c>
      <c r="C67" s="23" t="s">
        <v>19</v>
      </c>
      <c r="D67" s="23">
        <v>94</v>
      </c>
      <c r="E67" s="23" t="s">
        <v>11</v>
      </c>
      <c r="F67" s="24">
        <v>36708</v>
      </c>
      <c r="H67" s="86"/>
      <c r="I67" s="87"/>
      <c r="J67" s="86" t="s">
        <v>6</v>
      </c>
      <c r="K67" s="88">
        <v>3.6</v>
      </c>
      <c r="L67" s="26">
        <v>5.7500000000000002E-2</v>
      </c>
      <c r="M67" s="27">
        <v>1E-3</v>
      </c>
      <c r="N67" s="28">
        <f t="shared" si="7"/>
        <v>940</v>
      </c>
    </row>
    <row r="68" spans="1:15" s="23" customFormat="1" x14ac:dyDescent="0.25">
      <c r="A68" s="22">
        <v>36671</v>
      </c>
      <c r="B68" s="23" t="s">
        <v>2</v>
      </c>
      <c r="C68" s="23" t="s">
        <v>35</v>
      </c>
      <c r="D68" s="23">
        <v>54</v>
      </c>
      <c r="E68" s="23" t="s">
        <v>11</v>
      </c>
      <c r="F68" s="24">
        <v>36708</v>
      </c>
      <c r="H68" s="86"/>
      <c r="I68" s="87"/>
      <c r="J68" s="86" t="s">
        <v>6</v>
      </c>
      <c r="K68" s="88">
        <v>3.6</v>
      </c>
      <c r="L68" s="26">
        <v>5.7500000000000002E-2</v>
      </c>
      <c r="M68" s="27">
        <v>1E-3</v>
      </c>
      <c r="N68" s="28">
        <f t="shared" si="7"/>
        <v>540</v>
      </c>
    </row>
    <row r="69" spans="1:15" s="23" customFormat="1" x14ac:dyDescent="0.25">
      <c r="A69" s="22">
        <v>36677</v>
      </c>
      <c r="B69" s="23" t="s">
        <v>2</v>
      </c>
      <c r="C69" s="23" t="s">
        <v>15</v>
      </c>
      <c r="D69" s="23">
        <v>52</v>
      </c>
      <c r="E69" s="23" t="s">
        <v>3</v>
      </c>
      <c r="F69" s="24">
        <v>36739</v>
      </c>
      <c r="H69" s="86"/>
      <c r="I69" s="87"/>
      <c r="J69" s="86" t="s">
        <v>6</v>
      </c>
      <c r="K69" s="88">
        <v>3.35</v>
      </c>
      <c r="L69" s="26">
        <v>4.3499999999999997E-2</v>
      </c>
      <c r="M69" s="27">
        <v>1E-3</v>
      </c>
      <c r="N69" s="28">
        <f t="shared" si="7"/>
        <v>520</v>
      </c>
      <c r="O69" s="23" t="s">
        <v>61</v>
      </c>
    </row>
    <row r="70" spans="1:15" s="23" customFormat="1" x14ac:dyDescent="0.25">
      <c r="A70" s="22">
        <v>36677</v>
      </c>
      <c r="B70" s="23" t="s">
        <v>2</v>
      </c>
      <c r="C70" s="23" t="s">
        <v>19</v>
      </c>
      <c r="D70" s="23">
        <v>94</v>
      </c>
      <c r="E70" s="23" t="s">
        <v>3</v>
      </c>
      <c r="F70" s="24">
        <v>36739</v>
      </c>
      <c r="H70" s="86"/>
      <c r="I70" s="87"/>
      <c r="J70" s="86" t="s">
        <v>6</v>
      </c>
      <c r="K70" s="88">
        <v>3.35</v>
      </c>
      <c r="L70" s="26">
        <v>4.3499999999999997E-2</v>
      </c>
      <c r="M70" s="27">
        <v>1E-3</v>
      </c>
      <c r="N70" s="28">
        <f t="shared" si="7"/>
        <v>940</v>
      </c>
    </row>
    <row r="71" spans="1:15" s="23" customFormat="1" x14ac:dyDescent="0.25">
      <c r="A71" s="22">
        <v>36677</v>
      </c>
      <c r="B71" s="23" t="s">
        <v>2</v>
      </c>
      <c r="C71" s="23" t="s">
        <v>35</v>
      </c>
      <c r="D71" s="23">
        <v>54</v>
      </c>
      <c r="E71" s="23" t="s">
        <v>3</v>
      </c>
      <c r="F71" s="24">
        <v>36739</v>
      </c>
      <c r="H71" s="86"/>
      <c r="I71" s="87"/>
      <c r="J71" s="86" t="s">
        <v>6</v>
      </c>
      <c r="K71" s="88">
        <v>3.35</v>
      </c>
      <c r="L71" s="26">
        <v>4.3499999999999997E-2</v>
      </c>
      <c r="M71" s="27">
        <v>1E-3</v>
      </c>
      <c r="N71" s="28">
        <f t="shared" si="7"/>
        <v>540</v>
      </c>
    </row>
    <row r="72" spans="1:15" s="72" customFormat="1" x14ac:dyDescent="0.25">
      <c r="A72" s="71">
        <v>36679</v>
      </c>
      <c r="B72" s="72" t="s">
        <v>2</v>
      </c>
      <c r="C72" s="72" t="s">
        <v>15</v>
      </c>
      <c r="D72" s="72">
        <v>63</v>
      </c>
      <c r="E72" s="72" t="s">
        <v>3</v>
      </c>
      <c r="F72" s="73">
        <v>36708</v>
      </c>
      <c r="H72" s="74" t="s">
        <v>5</v>
      </c>
      <c r="I72" s="75">
        <v>4.55</v>
      </c>
      <c r="J72" s="74"/>
      <c r="K72" s="76"/>
      <c r="L72" s="77">
        <v>0.08</v>
      </c>
      <c r="M72" s="78">
        <v>2.5000000000000001E-3</v>
      </c>
      <c r="N72" s="79">
        <f t="shared" si="7"/>
        <v>1575</v>
      </c>
      <c r="O72" s="72" t="s">
        <v>63</v>
      </c>
    </row>
    <row r="73" spans="1:15" s="72" customFormat="1" x14ac:dyDescent="0.25">
      <c r="A73" s="71">
        <v>36679</v>
      </c>
      <c r="B73" s="72" t="s">
        <v>2</v>
      </c>
      <c r="C73" s="72" t="s">
        <v>19</v>
      </c>
      <c r="D73" s="72">
        <v>115</v>
      </c>
      <c r="E73" s="72" t="s">
        <v>3</v>
      </c>
      <c r="F73" s="73">
        <v>36708</v>
      </c>
      <c r="H73" s="74" t="s">
        <v>5</v>
      </c>
      <c r="I73" s="75">
        <v>4.55</v>
      </c>
      <c r="J73" s="74"/>
      <c r="K73" s="76"/>
      <c r="L73" s="77">
        <v>0.08</v>
      </c>
      <c r="M73" s="78">
        <v>2.5000000000000001E-3</v>
      </c>
      <c r="N73" s="79">
        <f t="shared" si="7"/>
        <v>2875.0000000000005</v>
      </c>
    </row>
    <row r="74" spans="1:15" s="72" customFormat="1" x14ac:dyDescent="0.25">
      <c r="A74" s="71">
        <v>36679</v>
      </c>
      <c r="B74" s="72" t="s">
        <v>2</v>
      </c>
      <c r="C74" s="72" t="s">
        <v>35</v>
      </c>
      <c r="D74" s="72">
        <v>72</v>
      </c>
      <c r="E74" s="72" t="s">
        <v>3</v>
      </c>
      <c r="F74" s="73">
        <v>36708</v>
      </c>
      <c r="H74" s="74" t="s">
        <v>5</v>
      </c>
      <c r="I74" s="75">
        <v>4.55</v>
      </c>
      <c r="J74" s="74"/>
      <c r="K74" s="76"/>
      <c r="L74" s="77">
        <v>0.08</v>
      </c>
      <c r="M74" s="78">
        <v>2.5000000000000001E-3</v>
      </c>
      <c r="N74" s="79">
        <f t="shared" si="7"/>
        <v>1800</v>
      </c>
    </row>
    <row r="75" spans="1:15" s="23" customFormat="1" x14ac:dyDescent="0.25">
      <c r="A75" s="22">
        <v>36679</v>
      </c>
      <c r="B75" s="23" t="s">
        <v>2</v>
      </c>
      <c r="C75" s="23" t="s">
        <v>15</v>
      </c>
      <c r="D75" s="23">
        <v>63</v>
      </c>
      <c r="E75" s="23" t="s">
        <v>11</v>
      </c>
      <c r="F75" s="24">
        <v>36708</v>
      </c>
      <c r="H75" s="86"/>
      <c r="I75" s="87"/>
      <c r="J75" s="86" t="s">
        <v>6</v>
      </c>
      <c r="K75" s="88">
        <v>3.6</v>
      </c>
      <c r="L75" s="26">
        <v>0.08</v>
      </c>
      <c r="M75" s="27">
        <v>0</v>
      </c>
      <c r="N75" s="28">
        <f>M75*D75*10000</f>
        <v>0</v>
      </c>
    </row>
    <row r="76" spans="1:15" s="23" customFormat="1" x14ac:dyDescent="0.25">
      <c r="A76" s="22">
        <v>36679</v>
      </c>
      <c r="B76" s="23" t="s">
        <v>2</v>
      </c>
      <c r="C76" s="23" t="s">
        <v>19</v>
      </c>
      <c r="D76" s="23">
        <v>115</v>
      </c>
      <c r="E76" s="23" t="s">
        <v>11</v>
      </c>
      <c r="F76" s="24">
        <v>36708</v>
      </c>
      <c r="H76" s="86"/>
      <c r="I76" s="87"/>
      <c r="J76" s="86" t="s">
        <v>6</v>
      </c>
      <c r="K76" s="88">
        <v>3.6</v>
      </c>
      <c r="L76" s="26">
        <v>0.08</v>
      </c>
      <c r="M76" s="27">
        <v>0</v>
      </c>
      <c r="N76" s="28">
        <f>M76*D76*10000</f>
        <v>0</v>
      </c>
    </row>
    <row r="77" spans="1:15" s="23" customFormat="1" x14ac:dyDescent="0.25">
      <c r="A77" s="22">
        <v>36679</v>
      </c>
      <c r="B77" s="23" t="s">
        <v>2</v>
      </c>
      <c r="C77" s="23" t="s">
        <v>35</v>
      </c>
      <c r="D77" s="23">
        <v>72</v>
      </c>
      <c r="E77" s="23" t="s">
        <v>11</v>
      </c>
      <c r="F77" s="24">
        <v>36708</v>
      </c>
      <c r="H77" s="86"/>
      <c r="I77" s="87"/>
      <c r="J77" s="86" t="s">
        <v>6</v>
      </c>
      <c r="K77" s="88">
        <v>3.6</v>
      </c>
      <c r="L77" s="26">
        <v>0.08</v>
      </c>
      <c r="M77" s="27">
        <v>0</v>
      </c>
      <c r="N77" s="28">
        <f>M77*D77*10000</f>
        <v>0</v>
      </c>
    </row>
    <row r="78" spans="1:15" s="72" customFormat="1" x14ac:dyDescent="0.25">
      <c r="A78" s="71">
        <v>36682</v>
      </c>
      <c r="B78" s="72" t="s">
        <v>2</v>
      </c>
      <c r="C78" s="72" t="s">
        <v>15</v>
      </c>
      <c r="D78" s="72">
        <v>63</v>
      </c>
      <c r="E78" s="72" t="s">
        <v>11</v>
      </c>
      <c r="F78" s="73">
        <v>36708</v>
      </c>
      <c r="H78" s="74" t="s">
        <v>5</v>
      </c>
      <c r="I78" s="75">
        <v>4.55</v>
      </c>
      <c r="J78" s="74"/>
      <c r="K78" s="76"/>
      <c r="L78" s="77">
        <v>0.12</v>
      </c>
      <c r="M78" s="78">
        <v>2.5000000000000001E-3</v>
      </c>
      <c r="N78" s="79">
        <f t="shared" ref="N78:N83" si="8">M78*D78*10000</f>
        <v>1575</v>
      </c>
    </row>
    <row r="79" spans="1:15" s="72" customFormat="1" x14ac:dyDescent="0.25">
      <c r="A79" s="71">
        <v>36682</v>
      </c>
      <c r="B79" s="72" t="s">
        <v>2</v>
      </c>
      <c r="C79" s="72" t="s">
        <v>19</v>
      </c>
      <c r="D79" s="72">
        <v>115</v>
      </c>
      <c r="E79" s="72" t="s">
        <v>11</v>
      </c>
      <c r="F79" s="73">
        <v>36708</v>
      </c>
      <c r="H79" s="74" t="s">
        <v>5</v>
      </c>
      <c r="I79" s="75">
        <v>4.55</v>
      </c>
      <c r="J79" s="74"/>
      <c r="K79" s="76"/>
      <c r="L79" s="77">
        <v>0.12</v>
      </c>
      <c r="M79" s="78">
        <v>2.5000000000000001E-3</v>
      </c>
      <c r="N79" s="79">
        <f t="shared" si="8"/>
        <v>2875.0000000000005</v>
      </c>
    </row>
    <row r="80" spans="1:15" s="72" customFormat="1" x14ac:dyDescent="0.25">
      <c r="A80" s="71">
        <v>36682</v>
      </c>
      <c r="B80" s="72" t="s">
        <v>2</v>
      </c>
      <c r="C80" s="72" t="s">
        <v>35</v>
      </c>
      <c r="D80" s="72">
        <v>72</v>
      </c>
      <c r="E80" s="72" t="s">
        <v>11</v>
      </c>
      <c r="F80" s="73">
        <v>36708</v>
      </c>
      <c r="H80" s="74" t="s">
        <v>5</v>
      </c>
      <c r="I80" s="75">
        <v>4.55</v>
      </c>
      <c r="J80" s="74"/>
      <c r="K80" s="76"/>
      <c r="L80" s="77">
        <v>0.12</v>
      </c>
      <c r="M80" s="78">
        <v>2.5000000000000001E-3</v>
      </c>
      <c r="N80" s="79">
        <f t="shared" si="8"/>
        <v>1800</v>
      </c>
    </row>
    <row r="81" spans="1:15" s="23" customFormat="1" x14ac:dyDescent="0.25">
      <c r="A81" s="22">
        <v>36682</v>
      </c>
      <c r="B81" s="23" t="s">
        <v>2</v>
      </c>
      <c r="C81" s="23" t="s">
        <v>15</v>
      </c>
      <c r="D81" s="23">
        <v>26</v>
      </c>
      <c r="E81" s="23" t="s">
        <v>3</v>
      </c>
      <c r="F81" s="24">
        <v>36739</v>
      </c>
      <c r="H81" s="86"/>
      <c r="I81" s="87"/>
      <c r="J81" s="86" t="s">
        <v>6</v>
      </c>
      <c r="K81" s="88">
        <v>3.35</v>
      </c>
      <c r="L81" s="26">
        <v>7.2499999999999995E-2</v>
      </c>
      <c r="M81" s="27">
        <v>0</v>
      </c>
      <c r="N81" s="28">
        <f t="shared" si="8"/>
        <v>0</v>
      </c>
      <c r="O81" s="23" t="s">
        <v>64</v>
      </c>
    </row>
    <row r="82" spans="1:15" s="23" customFormat="1" x14ac:dyDescent="0.25">
      <c r="A82" s="22">
        <v>36682</v>
      </c>
      <c r="B82" s="23" t="s">
        <v>2</v>
      </c>
      <c r="C82" s="23" t="s">
        <v>19</v>
      </c>
      <c r="D82" s="23">
        <v>47</v>
      </c>
      <c r="E82" s="23" t="s">
        <v>3</v>
      </c>
      <c r="F82" s="24">
        <v>36739</v>
      </c>
      <c r="H82" s="86"/>
      <c r="I82" s="87"/>
      <c r="J82" s="86" t="s">
        <v>6</v>
      </c>
      <c r="K82" s="88">
        <v>3.35</v>
      </c>
      <c r="L82" s="26">
        <v>7.2499999999999995E-2</v>
      </c>
      <c r="M82" s="27">
        <v>1E-3</v>
      </c>
      <c r="N82" s="28">
        <f t="shared" si="8"/>
        <v>470</v>
      </c>
    </row>
    <row r="83" spans="1:15" s="23" customFormat="1" x14ac:dyDescent="0.25">
      <c r="A83" s="22">
        <v>36682</v>
      </c>
      <c r="B83" s="23" t="s">
        <v>2</v>
      </c>
      <c r="C83" s="23" t="s">
        <v>35</v>
      </c>
      <c r="D83" s="23">
        <v>27</v>
      </c>
      <c r="E83" s="23" t="s">
        <v>3</v>
      </c>
      <c r="F83" s="24">
        <v>36739</v>
      </c>
      <c r="H83" s="86"/>
      <c r="I83" s="87"/>
      <c r="J83" s="86" t="s">
        <v>6</v>
      </c>
      <c r="K83" s="88">
        <v>3.35</v>
      </c>
      <c r="L83" s="26">
        <v>7.2499999999999995E-2</v>
      </c>
      <c r="M83" s="27">
        <v>1E-3</v>
      </c>
      <c r="N83" s="28">
        <f t="shared" si="8"/>
        <v>270</v>
      </c>
    </row>
    <row r="84" spans="1:15" s="23" customFormat="1" x14ac:dyDescent="0.25">
      <c r="A84" s="22">
        <v>36682</v>
      </c>
      <c r="B84" s="23" t="s">
        <v>2</v>
      </c>
      <c r="C84" s="23" t="s">
        <v>15</v>
      </c>
      <c r="D84" s="23">
        <v>25</v>
      </c>
      <c r="E84" s="23" t="s">
        <v>11</v>
      </c>
      <c r="F84" s="24">
        <v>36708</v>
      </c>
      <c r="H84" s="86"/>
      <c r="I84" s="87"/>
      <c r="J84" s="86" t="s">
        <v>6</v>
      </c>
      <c r="K84" s="88">
        <v>3.6</v>
      </c>
      <c r="L84" s="26">
        <v>3.9E-2</v>
      </c>
      <c r="M84" s="27">
        <v>1E-3</v>
      </c>
      <c r="N84" s="28">
        <f t="shared" ref="N84:N92" si="9">M84*D84*10000</f>
        <v>250</v>
      </c>
      <c r="O84" s="23" t="s">
        <v>65</v>
      </c>
    </row>
    <row r="85" spans="1:15" s="23" customFormat="1" x14ac:dyDescent="0.25">
      <c r="A85" s="22">
        <v>36682</v>
      </c>
      <c r="B85" s="23" t="s">
        <v>2</v>
      </c>
      <c r="C85" s="23" t="s">
        <v>19</v>
      </c>
      <c r="D85" s="23">
        <v>46</v>
      </c>
      <c r="E85" s="23" t="s">
        <v>11</v>
      </c>
      <c r="F85" s="24">
        <v>36708</v>
      </c>
      <c r="H85" s="86"/>
      <c r="I85" s="87"/>
      <c r="J85" s="86" t="s">
        <v>6</v>
      </c>
      <c r="K85" s="88">
        <v>3.6</v>
      </c>
      <c r="L85" s="26">
        <v>3.9E-2</v>
      </c>
      <c r="M85" s="27">
        <v>0</v>
      </c>
      <c r="N85" s="28">
        <f t="shared" si="9"/>
        <v>0</v>
      </c>
    </row>
    <row r="86" spans="1:15" s="23" customFormat="1" x14ac:dyDescent="0.25">
      <c r="A86" s="22">
        <v>36682</v>
      </c>
      <c r="B86" s="23" t="s">
        <v>2</v>
      </c>
      <c r="C86" s="23" t="s">
        <v>35</v>
      </c>
      <c r="D86" s="23">
        <v>29</v>
      </c>
      <c r="E86" s="23" t="s">
        <v>11</v>
      </c>
      <c r="F86" s="24">
        <v>36708</v>
      </c>
      <c r="H86" s="86"/>
      <c r="I86" s="87"/>
      <c r="J86" s="86" t="s">
        <v>6</v>
      </c>
      <c r="K86" s="88">
        <v>3.6</v>
      </c>
      <c r="L86" s="26">
        <v>3.9E-2</v>
      </c>
      <c r="M86" s="27">
        <v>0</v>
      </c>
      <c r="N86" s="28">
        <f t="shared" si="9"/>
        <v>0</v>
      </c>
    </row>
    <row r="87" spans="1:15" s="23" customFormat="1" x14ac:dyDescent="0.25">
      <c r="A87" s="22">
        <v>36684</v>
      </c>
      <c r="B87" s="23" t="s">
        <v>2</v>
      </c>
      <c r="C87" s="23" t="s">
        <v>15</v>
      </c>
      <c r="D87" s="23">
        <v>63</v>
      </c>
      <c r="E87" s="23" t="s">
        <v>3</v>
      </c>
      <c r="F87" s="24">
        <v>36708</v>
      </c>
      <c r="H87" s="86" t="s">
        <v>5</v>
      </c>
      <c r="I87" s="87">
        <v>4.5999999999999996</v>
      </c>
      <c r="J87" s="86"/>
      <c r="K87" s="88"/>
      <c r="L87" s="26">
        <v>7.0000000000000007E-2</v>
      </c>
      <c r="M87" s="27">
        <v>2.5000000000000001E-3</v>
      </c>
      <c r="N87" s="28">
        <f t="shared" si="9"/>
        <v>1575</v>
      </c>
      <c r="O87" s="23" t="s">
        <v>67</v>
      </c>
    </row>
    <row r="88" spans="1:15" s="23" customFormat="1" x14ac:dyDescent="0.25">
      <c r="A88" s="22">
        <v>36684</v>
      </c>
      <c r="B88" s="23" t="s">
        <v>2</v>
      </c>
      <c r="C88" s="23" t="s">
        <v>19</v>
      </c>
      <c r="D88" s="23">
        <v>115</v>
      </c>
      <c r="E88" s="23" t="s">
        <v>3</v>
      </c>
      <c r="F88" s="24">
        <v>36708</v>
      </c>
      <c r="H88" s="86" t="s">
        <v>5</v>
      </c>
      <c r="I88" s="87">
        <v>4.5999999999999996</v>
      </c>
      <c r="J88" s="86"/>
      <c r="K88" s="88"/>
      <c r="L88" s="26">
        <v>7.0000000000000007E-2</v>
      </c>
      <c r="M88" s="27">
        <v>2.5000000000000001E-3</v>
      </c>
      <c r="N88" s="28">
        <f t="shared" si="9"/>
        <v>2875.0000000000005</v>
      </c>
    </row>
    <row r="89" spans="1:15" s="23" customFormat="1" x14ac:dyDescent="0.25">
      <c r="A89" s="22">
        <v>36684</v>
      </c>
      <c r="B89" s="23" t="s">
        <v>2</v>
      </c>
      <c r="C89" s="23" t="s">
        <v>35</v>
      </c>
      <c r="D89" s="23">
        <v>72</v>
      </c>
      <c r="E89" s="23" t="s">
        <v>3</v>
      </c>
      <c r="F89" s="24">
        <v>36708</v>
      </c>
      <c r="H89" s="86" t="s">
        <v>5</v>
      </c>
      <c r="I89" s="87">
        <v>4.5999999999999996</v>
      </c>
      <c r="J89" s="86"/>
      <c r="K89" s="88"/>
      <c r="L89" s="26">
        <v>7.0000000000000007E-2</v>
      </c>
      <c r="M89" s="27">
        <v>2.5000000000000001E-3</v>
      </c>
      <c r="N89" s="28">
        <f t="shared" si="9"/>
        <v>1800</v>
      </c>
    </row>
    <row r="90" spans="1:15" s="23" customFormat="1" x14ac:dyDescent="0.25">
      <c r="A90" s="22">
        <v>36684</v>
      </c>
      <c r="B90" s="23" t="s">
        <v>2</v>
      </c>
      <c r="C90" s="23" t="s">
        <v>15</v>
      </c>
      <c r="D90" s="23">
        <v>63</v>
      </c>
      <c r="E90" s="23" t="s">
        <v>11</v>
      </c>
      <c r="F90" s="24">
        <v>36708</v>
      </c>
      <c r="H90" s="86"/>
      <c r="I90" s="87"/>
      <c r="J90" s="86" t="s">
        <v>6</v>
      </c>
      <c r="K90" s="88">
        <v>3.6</v>
      </c>
      <c r="L90" s="26">
        <v>7.4999999999999997E-2</v>
      </c>
      <c r="M90" s="27">
        <v>0</v>
      </c>
      <c r="N90" s="28">
        <f t="shared" si="9"/>
        <v>0</v>
      </c>
      <c r="O90" s="23" t="s">
        <v>68</v>
      </c>
    </row>
    <row r="91" spans="1:15" s="23" customFormat="1" x14ac:dyDescent="0.25">
      <c r="A91" s="22">
        <v>36684</v>
      </c>
      <c r="B91" s="23" t="s">
        <v>2</v>
      </c>
      <c r="C91" s="23" t="s">
        <v>19</v>
      </c>
      <c r="D91" s="23">
        <v>115</v>
      </c>
      <c r="E91" s="23" t="s">
        <v>11</v>
      </c>
      <c r="F91" s="24">
        <v>36708</v>
      </c>
      <c r="H91" s="86"/>
      <c r="I91" s="87"/>
      <c r="J91" s="86" t="s">
        <v>6</v>
      </c>
      <c r="K91" s="88">
        <v>3.6</v>
      </c>
      <c r="L91" s="26">
        <v>7.4999999999999997E-2</v>
      </c>
      <c r="M91" s="27">
        <v>0</v>
      </c>
      <c r="N91" s="28">
        <f t="shared" si="9"/>
        <v>0</v>
      </c>
    </row>
    <row r="92" spans="1:15" s="23" customFormat="1" x14ac:dyDescent="0.25">
      <c r="A92" s="22">
        <v>36684</v>
      </c>
      <c r="B92" s="23" t="s">
        <v>2</v>
      </c>
      <c r="C92" s="23" t="s">
        <v>35</v>
      </c>
      <c r="D92" s="23">
        <v>72</v>
      </c>
      <c r="E92" s="23" t="s">
        <v>11</v>
      </c>
      <c r="F92" s="24">
        <v>36708</v>
      </c>
      <c r="H92" s="86"/>
      <c r="I92" s="87"/>
      <c r="J92" s="86" t="s">
        <v>6</v>
      </c>
      <c r="K92" s="88">
        <v>3.6</v>
      </c>
      <c r="L92" s="26">
        <v>7.4999999999999997E-2</v>
      </c>
      <c r="M92" s="27">
        <v>0</v>
      </c>
      <c r="N92" s="28">
        <f t="shared" si="9"/>
        <v>0</v>
      </c>
    </row>
    <row r="93" spans="1:15" s="23" customFormat="1" x14ac:dyDescent="0.25">
      <c r="A93" s="22">
        <v>36685</v>
      </c>
      <c r="B93" s="23" t="s">
        <v>2</v>
      </c>
      <c r="C93" s="23" t="s">
        <v>15</v>
      </c>
      <c r="D93" s="23">
        <v>63</v>
      </c>
      <c r="E93" s="23" t="s">
        <v>11</v>
      </c>
      <c r="F93" s="24">
        <v>36708</v>
      </c>
      <c r="H93" s="86" t="s">
        <v>5</v>
      </c>
      <c r="I93" s="87">
        <v>4.5999999999999996</v>
      </c>
      <c r="J93" s="86"/>
      <c r="K93" s="88"/>
      <c r="L93" s="26">
        <v>8.2500000000000004E-2</v>
      </c>
      <c r="M93" s="27">
        <v>2.5000000000000001E-3</v>
      </c>
      <c r="N93" s="28">
        <f t="shared" ref="N93:N98" si="10">M93*D93*10000</f>
        <v>1575</v>
      </c>
    </row>
    <row r="94" spans="1:15" s="23" customFormat="1" x14ac:dyDescent="0.25">
      <c r="A94" s="22">
        <v>36685</v>
      </c>
      <c r="B94" s="23" t="s">
        <v>2</v>
      </c>
      <c r="C94" s="23" t="s">
        <v>19</v>
      </c>
      <c r="D94" s="23">
        <v>115</v>
      </c>
      <c r="E94" s="23" t="s">
        <v>11</v>
      </c>
      <c r="F94" s="24">
        <v>36708</v>
      </c>
      <c r="H94" s="86" t="s">
        <v>5</v>
      </c>
      <c r="I94" s="87">
        <v>4.5999999999999996</v>
      </c>
      <c r="J94" s="86"/>
      <c r="K94" s="88"/>
      <c r="L94" s="26">
        <v>8.2500000000000004E-2</v>
      </c>
      <c r="M94" s="27">
        <v>2.5000000000000001E-3</v>
      </c>
      <c r="N94" s="28">
        <f t="shared" si="10"/>
        <v>2875.0000000000005</v>
      </c>
    </row>
    <row r="95" spans="1:15" s="23" customFormat="1" x14ac:dyDescent="0.25">
      <c r="A95" s="22">
        <v>36685</v>
      </c>
      <c r="B95" s="23" t="s">
        <v>2</v>
      </c>
      <c r="C95" s="23" t="s">
        <v>35</v>
      </c>
      <c r="D95" s="23">
        <v>72</v>
      </c>
      <c r="E95" s="23" t="s">
        <v>11</v>
      </c>
      <c r="F95" s="24">
        <v>36708</v>
      </c>
      <c r="H95" s="86" t="s">
        <v>5</v>
      </c>
      <c r="I95" s="87">
        <v>4.5999999999999996</v>
      </c>
      <c r="J95" s="86"/>
      <c r="K95" s="88"/>
      <c r="L95" s="26">
        <v>8.2500000000000004E-2</v>
      </c>
      <c r="M95" s="27">
        <v>2.5000000000000001E-3</v>
      </c>
      <c r="N95" s="28">
        <f t="shared" si="10"/>
        <v>1800</v>
      </c>
    </row>
    <row r="96" spans="1:15" s="23" customFormat="1" x14ac:dyDescent="0.25">
      <c r="A96" s="22">
        <v>36686</v>
      </c>
      <c r="B96" s="23" t="s">
        <v>2</v>
      </c>
      <c r="C96" s="23" t="s">
        <v>15</v>
      </c>
      <c r="D96" s="23">
        <v>62</v>
      </c>
      <c r="E96" s="23" t="s">
        <v>11</v>
      </c>
      <c r="F96" s="24">
        <v>36708</v>
      </c>
      <c r="G96" s="23">
        <v>4.1500000000000004</v>
      </c>
      <c r="H96" s="86"/>
      <c r="I96" s="87"/>
      <c r="J96" s="86"/>
      <c r="K96" s="88"/>
      <c r="L96" s="26"/>
      <c r="M96" s="27">
        <v>2.5000000000000001E-3</v>
      </c>
      <c r="N96" s="28">
        <f t="shared" si="10"/>
        <v>1550</v>
      </c>
    </row>
    <row r="97" spans="1:14" s="23" customFormat="1" x14ac:dyDescent="0.25">
      <c r="A97" s="22">
        <v>36686</v>
      </c>
      <c r="B97" s="23" t="s">
        <v>2</v>
      </c>
      <c r="C97" s="23" t="s">
        <v>19</v>
      </c>
      <c r="D97" s="23">
        <v>115</v>
      </c>
      <c r="E97" s="23" t="s">
        <v>11</v>
      </c>
      <c r="F97" s="24">
        <v>36708</v>
      </c>
      <c r="G97" s="23">
        <v>4.1500000000000004</v>
      </c>
      <c r="H97" s="86"/>
      <c r="I97" s="87"/>
      <c r="J97" s="86"/>
      <c r="K97" s="88"/>
      <c r="L97" s="26"/>
      <c r="M97" s="27">
        <v>2.5000000000000001E-3</v>
      </c>
      <c r="N97" s="28">
        <f t="shared" si="10"/>
        <v>2875.0000000000005</v>
      </c>
    </row>
    <row r="98" spans="1:14" s="23" customFormat="1" x14ac:dyDescent="0.25">
      <c r="A98" s="22">
        <v>36686</v>
      </c>
      <c r="B98" s="23" t="s">
        <v>2</v>
      </c>
      <c r="C98" s="23" t="s">
        <v>35</v>
      </c>
      <c r="D98" s="23">
        <v>73</v>
      </c>
      <c r="E98" s="23" t="s">
        <v>11</v>
      </c>
      <c r="F98" s="24">
        <v>36708</v>
      </c>
      <c r="G98" s="23">
        <v>4.1500000000000004</v>
      </c>
      <c r="H98" s="86"/>
      <c r="I98" s="87"/>
      <c r="J98" s="86"/>
      <c r="K98" s="88"/>
      <c r="L98" s="26"/>
      <c r="M98" s="27">
        <v>2.5000000000000001E-3</v>
      </c>
      <c r="N98" s="28">
        <f t="shared" si="10"/>
        <v>1825</v>
      </c>
    </row>
    <row r="99" spans="1:14" s="23" customFormat="1" x14ac:dyDescent="0.25">
      <c r="A99" s="22">
        <v>36690</v>
      </c>
      <c r="B99" s="23" t="s">
        <v>2</v>
      </c>
      <c r="C99" s="23" t="s">
        <v>15</v>
      </c>
      <c r="D99" s="23">
        <v>32</v>
      </c>
      <c r="E99" s="23" t="s">
        <v>3</v>
      </c>
      <c r="F99" s="24">
        <v>36708</v>
      </c>
      <c r="G99" s="23">
        <v>4.1475</v>
      </c>
      <c r="H99" s="86"/>
      <c r="I99" s="87"/>
      <c r="J99" s="86"/>
      <c r="K99" s="88"/>
      <c r="L99" s="26"/>
      <c r="M99" s="27">
        <v>2.5000000000000001E-3</v>
      </c>
      <c r="N99" s="28">
        <f t="shared" ref="N99:N104" si="11">M99*D99*10000</f>
        <v>800</v>
      </c>
    </row>
    <row r="100" spans="1:14" s="23" customFormat="1" x14ac:dyDescent="0.25">
      <c r="A100" s="22">
        <v>36690</v>
      </c>
      <c r="B100" s="23" t="s">
        <v>2</v>
      </c>
      <c r="C100" s="23" t="s">
        <v>19</v>
      </c>
      <c r="D100" s="23">
        <v>57</v>
      </c>
      <c r="E100" s="23" t="s">
        <v>3</v>
      </c>
      <c r="F100" s="24">
        <v>36708</v>
      </c>
      <c r="G100" s="23">
        <v>4.1475</v>
      </c>
      <c r="H100" s="86"/>
      <c r="I100" s="87"/>
      <c r="J100" s="86"/>
      <c r="K100" s="88"/>
      <c r="L100" s="26"/>
      <c r="M100" s="27">
        <v>2.5000000000000001E-3</v>
      </c>
      <c r="N100" s="28">
        <f t="shared" si="11"/>
        <v>1425.0000000000002</v>
      </c>
    </row>
    <row r="101" spans="1:14" s="23" customFormat="1" x14ac:dyDescent="0.25">
      <c r="A101" s="22">
        <v>36690</v>
      </c>
      <c r="B101" s="23" t="s">
        <v>2</v>
      </c>
      <c r="C101" s="23" t="s">
        <v>35</v>
      </c>
      <c r="D101" s="23">
        <v>36</v>
      </c>
      <c r="E101" s="23" t="s">
        <v>3</v>
      </c>
      <c r="F101" s="24">
        <v>36708</v>
      </c>
      <c r="G101" s="23">
        <v>4.1475</v>
      </c>
      <c r="H101" s="86"/>
      <c r="I101" s="87"/>
      <c r="J101" s="86"/>
      <c r="K101" s="88"/>
      <c r="L101" s="26"/>
      <c r="M101" s="27">
        <v>2.5000000000000001E-3</v>
      </c>
      <c r="N101" s="28">
        <f t="shared" si="11"/>
        <v>900</v>
      </c>
    </row>
    <row r="102" spans="1:14" s="23" customFormat="1" x14ac:dyDescent="0.25">
      <c r="A102" s="22">
        <v>36690</v>
      </c>
      <c r="B102" s="23" t="s">
        <v>2</v>
      </c>
      <c r="C102" s="23" t="s">
        <v>15</v>
      </c>
      <c r="D102" s="23">
        <v>130</v>
      </c>
      <c r="E102" s="23" t="s">
        <v>3</v>
      </c>
      <c r="F102" s="24">
        <v>36708</v>
      </c>
      <c r="H102" s="86"/>
      <c r="I102" s="87"/>
      <c r="J102" s="86" t="s">
        <v>6</v>
      </c>
      <c r="K102" s="88">
        <v>3.6</v>
      </c>
      <c r="L102" s="26">
        <v>2.1999999999999999E-2</v>
      </c>
      <c r="M102" s="27">
        <v>2E-3</v>
      </c>
      <c r="N102" s="28">
        <f t="shared" si="11"/>
        <v>2600</v>
      </c>
    </row>
    <row r="103" spans="1:14" s="23" customFormat="1" x14ac:dyDescent="0.25">
      <c r="A103" s="22">
        <v>36690</v>
      </c>
      <c r="B103" s="23" t="s">
        <v>2</v>
      </c>
      <c r="C103" s="23" t="s">
        <v>19</v>
      </c>
      <c r="D103" s="23">
        <v>235</v>
      </c>
      <c r="E103" s="23" t="s">
        <v>3</v>
      </c>
      <c r="F103" s="24">
        <v>36708</v>
      </c>
      <c r="H103" s="86"/>
      <c r="I103" s="87"/>
      <c r="J103" s="86" t="s">
        <v>6</v>
      </c>
      <c r="K103" s="88">
        <v>3.6</v>
      </c>
      <c r="L103" s="26">
        <v>2.1999999999999999E-2</v>
      </c>
      <c r="M103" s="27">
        <v>2E-3</v>
      </c>
      <c r="N103" s="28">
        <f t="shared" si="11"/>
        <v>4700</v>
      </c>
    </row>
    <row r="104" spans="1:14" s="23" customFormat="1" x14ac:dyDescent="0.25">
      <c r="A104" s="22">
        <v>36690</v>
      </c>
      <c r="B104" s="23" t="s">
        <v>2</v>
      </c>
      <c r="C104" s="23" t="s">
        <v>35</v>
      </c>
      <c r="D104" s="23">
        <v>135</v>
      </c>
      <c r="E104" s="23" t="s">
        <v>3</v>
      </c>
      <c r="F104" s="24">
        <v>36708</v>
      </c>
      <c r="H104" s="86"/>
      <c r="I104" s="87"/>
      <c r="J104" s="86" t="s">
        <v>6</v>
      </c>
      <c r="K104" s="88">
        <v>3.6</v>
      </c>
      <c r="L104" s="26">
        <v>2.1999999999999999E-2</v>
      </c>
      <c r="M104" s="27">
        <v>2E-3</v>
      </c>
      <c r="N104" s="28">
        <f t="shared" si="11"/>
        <v>2700</v>
      </c>
    </row>
    <row r="105" spans="1:14" s="23" customFormat="1" x14ac:dyDescent="0.25">
      <c r="A105" s="22">
        <v>36690</v>
      </c>
      <c r="B105" s="23" t="s">
        <v>2</v>
      </c>
      <c r="C105" s="23" t="s">
        <v>15</v>
      </c>
      <c r="D105" s="23">
        <v>31</v>
      </c>
      <c r="E105" s="23" t="s">
        <v>3</v>
      </c>
      <c r="F105" s="24">
        <v>36708</v>
      </c>
      <c r="G105" s="23">
        <v>4.1349999999999998</v>
      </c>
      <c r="H105" s="86"/>
      <c r="I105" s="87"/>
      <c r="J105" s="86"/>
      <c r="K105" s="88"/>
      <c r="L105" s="26"/>
      <c r="M105" s="27">
        <v>5.0000000000000001E-3</v>
      </c>
      <c r="N105" s="28">
        <f t="shared" ref="N105:N119" si="12">M105*D105*10000</f>
        <v>1550</v>
      </c>
    </row>
    <row r="106" spans="1:14" s="23" customFormat="1" x14ac:dyDescent="0.25">
      <c r="A106" s="22">
        <v>36690</v>
      </c>
      <c r="B106" s="23" t="s">
        <v>2</v>
      </c>
      <c r="C106" s="23" t="s">
        <v>19</v>
      </c>
      <c r="D106" s="23">
        <v>58</v>
      </c>
      <c r="E106" s="23" t="s">
        <v>3</v>
      </c>
      <c r="F106" s="24">
        <v>36708</v>
      </c>
      <c r="G106" s="23">
        <v>4.1349999999999998</v>
      </c>
      <c r="H106" s="86"/>
      <c r="I106" s="87"/>
      <c r="J106" s="86"/>
      <c r="K106" s="88"/>
      <c r="L106" s="26"/>
      <c r="M106" s="27">
        <v>5.0000000000000001E-3</v>
      </c>
      <c r="N106" s="28">
        <f t="shared" si="12"/>
        <v>2900</v>
      </c>
    </row>
    <row r="107" spans="1:14" s="23" customFormat="1" x14ac:dyDescent="0.25">
      <c r="A107" s="22">
        <v>36690</v>
      </c>
      <c r="B107" s="23" t="s">
        <v>2</v>
      </c>
      <c r="C107" s="23" t="s">
        <v>35</v>
      </c>
      <c r="D107" s="23">
        <v>36</v>
      </c>
      <c r="E107" s="23" t="s">
        <v>3</v>
      </c>
      <c r="F107" s="24">
        <v>36708</v>
      </c>
      <c r="G107" s="23">
        <v>4.1349999999999998</v>
      </c>
      <c r="H107" s="86"/>
      <c r="I107" s="87"/>
      <c r="J107" s="86"/>
      <c r="K107" s="88"/>
      <c r="L107" s="26"/>
      <c r="M107" s="27">
        <v>5.0000000000000001E-3</v>
      </c>
      <c r="N107" s="28">
        <f t="shared" si="12"/>
        <v>1800</v>
      </c>
    </row>
    <row r="108" spans="1:14" s="23" customFormat="1" x14ac:dyDescent="0.25">
      <c r="A108" s="22">
        <v>36691</v>
      </c>
      <c r="B108" s="23" t="s">
        <v>2</v>
      </c>
      <c r="C108" s="23" t="s">
        <v>15</v>
      </c>
      <c r="D108" s="23">
        <v>260</v>
      </c>
      <c r="E108" s="23" t="s">
        <v>3</v>
      </c>
      <c r="F108" s="24">
        <v>36739</v>
      </c>
      <c r="H108" s="86"/>
      <c r="I108" s="87"/>
      <c r="J108" s="86" t="s">
        <v>6</v>
      </c>
      <c r="K108" s="88">
        <v>2.7</v>
      </c>
      <c r="L108" s="26">
        <v>1.4E-3</v>
      </c>
      <c r="M108" s="27">
        <v>5.9999999999999995E-4</v>
      </c>
      <c r="N108" s="28">
        <f t="shared" si="12"/>
        <v>1560</v>
      </c>
    </row>
    <row r="109" spans="1:14" s="23" customFormat="1" x14ac:dyDescent="0.25">
      <c r="A109" s="22">
        <v>36691</v>
      </c>
      <c r="B109" s="23" t="s">
        <v>2</v>
      </c>
      <c r="C109" s="23" t="s">
        <v>19</v>
      </c>
      <c r="D109" s="23">
        <v>471</v>
      </c>
      <c r="E109" s="23" t="s">
        <v>3</v>
      </c>
      <c r="F109" s="24">
        <v>36739</v>
      </c>
      <c r="H109" s="86"/>
      <c r="I109" s="87"/>
      <c r="J109" s="86" t="s">
        <v>6</v>
      </c>
      <c r="K109" s="88">
        <v>2.7</v>
      </c>
      <c r="L109" s="26"/>
      <c r="M109" s="27">
        <v>5.9999999999999995E-4</v>
      </c>
      <c r="N109" s="28">
        <f t="shared" si="12"/>
        <v>2825.9999999999995</v>
      </c>
    </row>
    <row r="110" spans="1:14" s="23" customFormat="1" x14ac:dyDescent="0.25">
      <c r="A110" s="22">
        <v>36691</v>
      </c>
      <c r="B110" s="23" t="s">
        <v>2</v>
      </c>
      <c r="C110" s="23" t="s">
        <v>35</v>
      </c>
      <c r="D110" s="23">
        <v>269</v>
      </c>
      <c r="E110" s="23" t="s">
        <v>3</v>
      </c>
      <c r="F110" s="24">
        <v>36739</v>
      </c>
      <c r="H110" s="86"/>
      <c r="I110" s="87"/>
      <c r="J110" s="86" t="s">
        <v>6</v>
      </c>
      <c r="K110" s="88">
        <v>2.7</v>
      </c>
      <c r="L110" s="26"/>
      <c r="M110" s="27">
        <v>5.9999999999999995E-4</v>
      </c>
      <c r="N110" s="28">
        <f t="shared" si="12"/>
        <v>1613.9999999999998</v>
      </c>
    </row>
    <row r="111" spans="1:14" s="23" customFormat="1" x14ac:dyDescent="0.25">
      <c r="A111" s="22">
        <v>36691</v>
      </c>
      <c r="B111" s="23" t="s">
        <v>2</v>
      </c>
      <c r="C111" s="23" t="s">
        <v>15</v>
      </c>
      <c r="D111" s="23">
        <v>38</v>
      </c>
      <c r="E111" s="23" t="s">
        <v>3</v>
      </c>
      <c r="F111" s="24">
        <v>36708</v>
      </c>
      <c r="H111" s="86"/>
      <c r="I111" s="87"/>
      <c r="J111" s="86" t="s">
        <v>6</v>
      </c>
      <c r="K111" s="88">
        <v>3.6</v>
      </c>
      <c r="L111" s="26">
        <v>2.1999999999999999E-2</v>
      </c>
      <c r="M111" s="27">
        <v>2E-3</v>
      </c>
      <c r="N111" s="28">
        <f t="shared" si="12"/>
        <v>760</v>
      </c>
    </row>
    <row r="112" spans="1:14" s="23" customFormat="1" x14ac:dyDescent="0.25">
      <c r="A112" s="22">
        <v>36691</v>
      </c>
      <c r="B112" s="23" t="s">
        <v>2</v>
      </c>
      <c r="C112" s="23" t="s">
        <v>19</v>
      </c>
      <c r="D112" s="23">
        <v>69</v>
      </c>
      <c r="E112" s="23" t="s">
        <v>3</v>
      </c>
      <c r="F112" s="24">
        <v>36708</v>
      </c>
      <c r="H112" s="86"/>
      <c r="I112" s="87"/>
      <c r="J112" s="86" t="s">
        <v>6</v>
      </c>
      <c r="K112" s="88">
        <v>3.6</v>
      </c>
      <c r="L112" s="26"/>
      <c r="M112" s="27">
        <v>2E-3</v>
      </c>
      <c r="N112" s="28">
        <f t="shared" si="12"/>
        <v>1380.0000000000002</v>
      </c>
    </row>
    <row r="113" spans="1:14" s="23" customFormat="1" x14ac:dyDescent="0.25">
      <c r="A113" s="22">
        <v>36691</v>
      </c>
      <c r="B113" s="23" t="s">
        <v>2</v>
      </c>
      <c r="C113" s="23" t="s">
        <v>35</v>
      </c>
      <c r="D113" s="23">
        <v>43</v>
      </c>
      <c r="E113" s="23" t="s">
        <v>3</v>
      </c>
      <c r="F113" s="24">
        <v>36708</v>
      </c>
      <c r="H113" s="86"/>
      <c r="I113" s="87"/>
      <c r="J113" s="86" t="s">
        <v>6</v>
      </c>
      <c r="K113" s="88">
        <v>3.6</v>
      </c>
      <c r="L113" s="26"/>
      <c r="M113" s="27">
        <v>2E-3</v>
      </c>
      <c r="N113" s="28">
        <f t="shared" si="12"/>
        <v>860.00000000000011</v>
      </c>
    </row>
    <row r="114" spans="1:14" s="23" customFormat="1" x14ac:dyDescent="0.25">
      <c r="A114" s="22">
        <v>36691</v>
      </c>
      <c r="B114" s="23" t="s">
        <v>2</v>
      </c>
      <c r="C114" s="23" t="s">
        <v>15</v>
      </c>
      <c r="D114" s="23">
        <v>25</v>
      </c>
      <c r="E114" s="23" t="s">
        <v>3</v>
      </c>
      <c r="F114" s="24">
        <v>36708</v>
      </c>
      <c r="H114" s="86"/>
      <c r="I114" s="87"/>
      <c r="J114" s="86" t="s">
        <v>6</v>
      </c>
      <c r="K114" s="88">
        <v>3.6</v>
      </c>
      <c r="L114" s="26">
        <v>0.02</v>
      </c>
      <c r="M114" s="27">
        <v>2E-3</v>
      </c>
      <c r="N114" s="28">
        <f t="shared" si="12"/>
        <v>500</v>
      </c>
    </row>
    <row r="115" spans="1:14" s="23" customFormat="1" x14ac:dyDescent="0.25">
      <c r="A115" s="22">
        <v>36691</v>
      </c>
      <c r="B115" s="23" t="s">
        <v>2</v>
      </c>
      <c r="C115" s="23" t="s">
        <v>19</v>
      </c>
      <c r="D115" s="23">
        <v>46</v>
      </c>
      <c r="E115" s="23" t="s">
        <v>3</v>
      </c>
      <c r="F115" s="24">
        <v>36708</v>
      </c>
      <c r="H115" s="86"/>
      <c r="I115" s="87"/>
      <c r="J115" s="86" t="s">
        <v>6</v>
      </c>
      <c r="K115" s="88">
        <v>3.6</v>
      </c>
      <c r="L115" s="26"/>
      <c r="M115" s="27">
        <v>2E-3</v>
      </c>
      <c r="N115" s="28">
        <f t="shared" si="12"/>
        <v>920</v>
      </c>
    </row>
    <row r="116" spans="1:14" s="23" customFormat="1" x14ac:dyDescent="0.25">
      <c r="A116" s="22">
        <v>36691</v>
      </c>
      <c r="B116" s="23" t="s">
        <v>2</v>
      </c>
      <c r="C116" s="23" t="s">
        <v>35</v>
      </c>
      <c r="D116" s="23">
        <v>29</v>
      </c>
      <c r="E116" s="23" t="s">
        <v>3</v>
      </c>
      <c r="F116" s="24">
        <v>36708</v>
      </c>
      <c r="H116" s="86"/>
      <c r="I116" s="87"/>
      <c r="J116" s="86" t="s">
        <v>6</v>
      </c>
      <c r="K116" s="88">
        <v>3.6</v>
      </c>
      <c r="L116" s="26"/>
      <c r="M116" s="27">
        <v>2E-3</v>
      </c>
      <c r="N116" s="28">
        <f t="shared" si="12"/>
        <v>580</v>
      </c>
    </row>
    <row r="117" spans="1:14" s="23" customFormat="1" x14ac:dyDescent="0.25">
      <c r="A117" s="22">
        <v>36691</v>
      </c>
      <c r="B117" s="23" t="s">
        <v>2</v>
      </c>
      <c r="C117" s="23" t="s">
        <v>15</v>
      </c>
      <c r="D117" s="23">
        <v>75</v>
      </c>
      <c r="E117" s="23" t="s">
        <v>3</v>
      </c>
      <c r="F117" s="24">
        <v>36708</v>
      </c>
      <c r="H117" s="86"/>
      <c r="I117" s="87"/>
      <c r="J117" s="86" t="s">
        <v>6</v>
      </c>
      <c r="K117" s="88">
        <v>3.6</v>
      </c>
      <c r="L117" s="26">
        <v>1.4999999999999999E-2</v>
      </c>
      <c r="M117" s="27">
        <v>0</v>
      </c>
      <c r="N117" s="28">
        <f t="shared" si="12"/>
        <v>0</v>
      </c>
    </row>
    <row r="118" spans="1:14" s="23" customFormat="1" x14ac:dyDescent="0.25">
      <c r="A118" s="22">
        <v>36691</v>
      </c>
      <c r="B118" s="23" t="s">
        <v>2</v>
      </c>
      <c r="C118" s="23" t="s">
        <v>19</v>
      </c>
      <c r="D118" s="23">
        <v>138</v>
      </c>
      <c r="E118" s="23" t="s">
        <v>3</v>
      </c>
      <c r="F118" s="24">
        <v>36708</v>
      </c>
      <c r="H118" s="86"/>
      <c r="I118" s="87"/>
      <c r="J118" s="86" t="s">
        <v>6</v>
      </c>
      <c r="K118" s="88">
        <v>3.6</v>
      </c>
      <c r="L118" s="26"/>
      <c r="M118" s="27">
        <v>0</v>
      </c>
      <c r="N118" s="28">
        <f t="shared" si="12"/>
        <v>0</v>
      </c>
    </row>
    <row r="119" spans="1:14" s="23" customFormat="1" x14ac:dyDescent="0.25">
      <c r="A119" s="22">
        <v>36691</v>
      </c>
      <c r="B119" s="23" t="s">
        <v>2</v>
      </c>
      <c r="C119" s="23" t="s">
        <v>35</v>
      </c>
      <c r="D119" s="23">
        <v>87</v>
      </c>
      <c r="E119" s="23" t="s">
        <v>3</v>
      </c>
      <c r="F119" s="24">
        <v>36708</v>
      </c>
      <c r="H119" s="86"/>
      <c r="I119" s="87"/>
      <c r="J119" s="86" t="s">
        <v>6</v>
      </c>
      <c r="K119" s="88">
        <v>3.6</v>
      </c>
      <c r="L119" s="26"/>
      <c r="M119" s="27">
        <v>0</v>
      </c>
      <c r="N119" s="28">
        <f t="shared" si="12"/>
        <v>0</v>
      </c>
    </row>
    <row r="120" spans="1:14" s="23" customFormat="1" x14ac:dyDescent="0.25">
      <c r="A120" s="22">
        <v>36692</v>
      </c>
      <c r="B120" s="23" t="s">
        <v>2</v>
      </c>
      <c r="C120" s="23" t="s">
        <v>15</v>
      </c>
      <c r="D120" s="23">
        <v>52</v>
      </c>
      <c r="E120" s="23" t="s">
        <v>3</v>
      </c>
      <c r="F120" s="24">
        <v>36739</v>
      </c>
      <c r="H120" s="86"/>
      <c r="I120" s="87"/>
      <c r="J120" s="86" t="s">
        <v>6</v>
      </c>
      <c r="K120" s="88">
        <v>3.36</v>
      </c>
      <c r="L120" s="26">
        <v>3.95E-2</v>
      </c>
      <c r="M120" s="27">
        <v>2E-3</v>
      </c>
      <c r="N120" s="28">
        <f t="shared" ref="N120:N125" si="13">M120*D120*10000</f>
        <v>1040</v>
      </c>
    </row>
    <row r="121" spans="1:14" s="23" customFormat="1" x14ac:dyDescent="0.25">
      <c r="A121" s="22">
        <v>36692</v>
      </c>
      <c r="B121" s="23" t="s">
        <v>2</v>
      </c>
      <c r="C121" s="23" t="s">
        <v>19</v>
      </c>
      <c r="D121" s="23">
        <v>94</v>
      </c>
      <c r="E121" s="23" t="s">
        <v>3</v>
      </c>
      <c r="F121" s="24">
        <v>36739</v>
      </c>
      <c r="H121" s="86"/>
      <c r="I121" s="87"/>
      <c r="J121" s="86" t="s">
        <v>6</v>
      </c>
      <c r="K121" s="88">
        <v>3.36</v>
      </c>
      <c r="L121" s="26">
        <v>3.95E-2</v>
      </c>
      <c r="M121" s="27">
        <v>2E-3</v>
      </c>
      <c r="N121" s="28">
        <f t="shared" si="13"/>
        <v>1880</v>
      </c>
    </row>
    <row r="122" spans="1:14" s="23" customFormat="1" x14ac:dyDescent="0.25">
      <c r="A122" s="22">
        <v>36692</v>
      </c>
      <c r="B122" s="23" t="s">
        <v>2</v>
      </c>
      <c r="C122" s="23" t="s">
        <v>35</v>
      </c>
      <c r="D122" s="23">
        <v>54</v>
      </c>
      <c r="E122" s="23" t="s">
        <v>3</v>
      </c>
      <c r="F122" s="24">
        <v>36739</v>
      </c>
      <c r="H122" s="86"/>
      <c r="I122" s="87"/>
      <c r="J122" s="86" t="s">
        <v>6</v>
      </c>
      <c r="K122" s="88">
        <v>3.36</v>
      </c>
      <c r="L122" s="26">
        <v>3.95E-2</v>
      </c>
      <c r="M122" s="27">
        <v>2E-3</v>
      </c>
      <c r="N122" s="28">
        <f t="shared" si="13"/>
        <v>1080</v>
      </c>
    </row>
    <row r="123" spans="1:14" s="23" customFormat="1" x14ac:dyDescent="0.25">
      <c r="A123" s="22">
        <v>36704</v>
      </c>
      <c r="B123" s="23" t="s">
        <v>2</v>
      </c>
      <c r="C123" s="23" t="s">
        <v>15</v>
      </c>
      <c r="D123" s="23">
        <v>63</v>
      </c>
      <c r="E123" s="23" t="s">
        <v>11</v>
      </c>
      <c r="F123" s="24">
        <v>36739</v>
      </c>
      <c r="G123" s="23">
        <v>4.617</v>
      </c>
      <c r="H123" s="86"/>
      <c r="I123" s="87"/>
      <c r="J123" s="86"/>
      <c r="K123" s="88"/>
      <c r="L123" s="26"/>
      <c r="M123" s="27">
        <v>1.5E-3</v>
      </c>
      <c r="N123" s="28">
        <f t="shared" si="13"/>
        <v>945</v>
      </c>
    </row>
    <row r="124" spans="1:14" s="23" customFormat="1" x14ac:dyDescent="0.25">
      <c r="A124" s="22">
        <v>36704</v>
      </c>
      <c r="B124" s="23" t="s">
        <v>2</v>
      </c>
      <c r="C124" s="23" t="s">
        <v>19</v>
      </c>
      <c r="D124" s="23">
        <v>115</v>
      </c>
      <c r="E124" s="23" t="s">
        <v>11</v>
      </c>
      <c r="F124" s="24">
        <v>36739</v>
      </c>
      <c r="G124" s="23">
        <v>4.617</v>
      </c>
      <c r="H124" s="86"/>
      <c r="I124" s="87"/>
      <c r="J124" s="86"/>
      <c r="K124" s="88"/>
      <c r="L124" s="26"/>
      <c r="M124" s="27">
        <v>1.5E-3</v>
      </c>
      <c r="N124" s="28">
        <f t="shared" si="13"/>
        <v>1725.0000000000002</v>
      </c>
    </row>
    <row r="125" spans="1:14" s="23" customFormat="1" x14ac:dyDescent="0.25">
      <c r="A125" s="22">
        <v>36704</v>
      </c>
      <c r="B125" s="23" t="s">
        <v>2</v>
      </c>
      <c r="C125" s="23" t="s">
        <v>35</v>
      </c>
      <c r="D125" s="23">
        <v>72</v>
      </c>
      <c r="E125" s="23" t="s">
        <v>11</v>
      </c>
      <c r="F125" s="24">
        <v>36739</v>
      </c>
      <c r="G125" s="23">
        <v>4.617</v>
      </c>
      <c r="H125" s="86"/>
      <c r="I125" s="87"/>
      <c r="J125" s="86"/>
      <c r="K125" s="88"/>
      <c r="L125" s="26"/>
      <c r="M125" s="27">
        <v>1.5E-3</v>
      </c>
      <c r="N125" s="28">
        <f t="shared" si="13"/>
        <v>1080</v>
      </c>
    </row>
    <row r="126" spans="1:14" s="90" customFormat="1" x14ac:dyDescent="0.25">
      <c r="A126" s="89">
        <v>36719</v>
      </c>
      <c r="B126" s="90" t="s">
        <v>2</v>
      </c>
      <c r="C126" s="90" t="s">
        <v>15</v>
      </c>
      <c r="D126" s="90">
        <v>39</v>
      </c>
      <c r="E126" s="90" t="s">
        <v>11</v>
      </c>
      <c r="F126" s="91">
        <v>36770</v>
      </c>
      <c r="G126" s="90">
        <v>3.9925000000000002</v>
      </c>
      <c r="H126" s="92"/>
      <c r="I126" s="93"/>
      <c r="J126" s="92"/>
      <c r="K126" s="94"/>
      <c r="L126" s="95"/>
      <c r="M126" s="96">
        <v>0</v>
      </c>
      <c r="N126" s="97">
        <f t="shared" ref="N126:N131" si="14">M126*D126*10000</f>
        <v>0</v>
      </c>
    </row>
    <row r="127" spans="1:14" s="90" customFormat="1" x14ac:dyDescent="0.25">
      <c r="A127" s="89">
        <v>36719</v>
      </c>
      <c r="B127" s="90" t="s">
        <v>2</v>
      </c>
      <c r="C127" s="90" t="s">
        <v>19</v>
      </c>
      <c r="D127" s="90">
        <v>71</v>
      </c>
      <c r="E127" s="90" t="s">
        <v>11</v>
      </c>
      <c r="F127" s="91">
        <v>36770</v>
      </c>
      <c r="G127" s="90">
        <v>3.9925000000000002</v>
      </c>
      <c r="H127" s="92"/>
      <c r="I127" s="93"/>
      <c r="J127" s="92"/>
      <c r="K127" s="94"/>
      <c r="L127" s="95"/>
      <c r="M127" s="96">
        <v>0</v>
      </c>
      <c r="N127" s="97">
        <f t="shared" si="14"/>
        <v>0</v>
      </c>
    </row>
    <row r="128" spans="1:14" s="90" customFormat="1" x14ac:dyDescent="0.25">
      <c r="A128" s="89">
        <v>36719</v>
      </c>
      <c r="B128" s="90" t="s">
        <v>2</v>
      </c>
      <c r="C128" s="90" t="s">
        <v>35</v>
      </c>
      <c r="D128" s="90">
        <v>40</v>
      </c>
      <c r="E128" s="90" t="s">
        <v>11</v>
      </c>
      <c r="F128" s="91">
        <v>36770</v>
      </c>
      <c r="G128" s="90">
        <v>3.9925000000000002</v>
      </c>
      <c r="H128" s="92"/>
      <c r="I128" s="93"/>
      <c r="J128" s="92"/>
      <c r="K128" s="94"/>
      <c r="L128" s="95"/>
      <c r="M128" s="96">
        <v>0</v>
      </c>
      <c r="N128" s="97">
        <f t="shared" si="14"/>
        <v>0</v>
      </c>
    </row>
    <row r="129" spans="1:15" s="37" customFormat="1" x14ac:dyDescent="0.25">
      <c r="A129" s="36">
        <v>36720</v>
      </c>
      <c r="B129" s="37" t="s">
        <v>2</v>
      </c>
      <c r="C129" s="37" t="s">
        <v>15</v>
      </c>
      <c r="D129" s="37">
        <v>65</v>
      </c>
      <c r="E129" s="37" t="s">
        <v>3</v>
      </c>
      <c r="F129" s="38">
        <v>36861</v>
      </c>
      <c r="G129" s="37">
        <v>4.24</v>
      </c>
      <c r="H129" s="65"/>
      <c r="I129" s="67"/>
      <c r="J129" s="65"/>
      <c r="K129" s="68"/>
      <c r="L129" s="39"/>
      <c r="M129" s="40">
        <v>1E-3</v>
      </c>
      <c r="N129" s="41">
        <f t="shared" si="14"/>
        <v>650</v>
      </c>
      <c r="O129" s="37" t="s">
        <v>92</v>
      </c>
    </row>
    <row r="130" spans="1:15" s="37" customFormat="1" x14ac:dyDescent="0.25">
      <c r="A130" s="36">
        <v>36720</v>
      </c>
      <c r="B130" s="37" t="s">
        <v>2</v>
      </c>
      <c r="C130" s="37" t="s">
        <v>19</v>
      </c>
      <c r="D130" s="37">
        <v>118</v>
      </c>
      <c r="E130" s="37" t="s">
        <v>3</v>
      </c>
      <c r="F130" s="38">
        <v>36861</v>
      </c>
      <c r="G130" s="37">
        <v>4.24</v>
      </c>
      <c r="H130" s="65"/>
      <c r="I130" s="67"/>
      <c r="J130" s="65"/>
      <c r="K130" s="68"/>
      <c r="L130" s="39"/>
      <c r="M130" s="40">
        <v>1E-3</v>
      </c>
      <c r="N130" s="41">
        <f t="shared" si="14"/>
        <v>1180</v>
      </c>
    </row>
    <row r="131" spans="1:15" s="37" customFormat="1" x14ac:dyDescent="0.25">
      <c r="A131" s="36">
        <v>36720</v>
      </c>
      <c r="B131" s="37" t="s">
        <v>2</v>
      </c>
      <c r="C131" s="37" t="s">
        <v>35</v>
      </c>
      <c r="D131" s="37">
        <v>67</v>
      </c>
      <c r="E131" s="37" t="s">
        <v>3</v>
      </c>
      <c r="F131" s="38">
        <v>36861</v>
      </c>
      <c r="G131" s="37">
        <v>4.24</v>
      </c>
      <c r="H131" s="65"/>
      <c r="I131" s="67"/>
      <c r="J131" s="65"/>
      <c r="K131" s="68"/>
      <c r="L131" s="39"/>
      <c r="M131" s="40">
        <v>1E-3</v>
      </c>
      <c r="N131" s="41">
        <f t="shared" si="14"/>
        <v>670</v>
      </c>
    </row>
    <row r="132" spans="1:15" s="37" customFormat="1" x14ac:dyDescent="0.25">
      <c r="A132" s="36">
        <v>36720</v>
      </c>
      <c r="B132" s="37" t="s">
        <v>2</v>
      </c>
      <c r="C132" s="37" t="s">
        <v>15</v>
      </c>
      <c r="D132" s="37">
        <v>65</v>
      </c>
      <c r="E132" s="37" t="s">
        <v>11</v>
      </c>
      <c r="F132" s="38">
        <v>36892</v>
      </c>
      <c r="G132" s="37">
        <v>4.2300000000000004</v>
      </c>
      <c r="H132" s="65"/>
      <c r="I132" s="67"/>
      <c r="J132" s="65"/>
      <c r="K132" s="68"/>
      <c r="L132" s="39"/>
      <c r="M132" s="40">
        <v>0</v>
      </c>
      <c r="N132" s="41">
        <f t="shared" ref="N132:N143" si="15">M132*D132*10000</f>
        <v>0</v>
      </c>
    </row>
    <row r="133" spans="1:15" s="37" customFormat="1" x14ac:dyDescent="0.25">
      <c r="A133" s="36">
        <v>36720</v>
      </c>
      <c r="B133" s="37" t="s">
        <v>2</v>
      </c>
      <c r="C133" s="37" t="s">
        <v>19</v>
      </c>
      <c r="D133" s="37">
        <v>118</v>
      </c>
      <c r="E133" s="37" t="s">
        <v>11</v>
      </c>
      <c r="F133" s="38">
        <v>36892</v>
      </c>
      <c r="G133" s="37">
        <v>4.2300000000000004</v>
      </c>
      <c r="H133" s="65"/>
      <c r="I133" s="67"/>
      <c r="J133" s="65"/>
      <c r="K133" s="68"/>
      <c r="L133" s="39"/>
      <c r="M133" s="40">
        <v>0</v>
      </c>
      <c r="N133" s="41">
        <f t="shared" si="15"/>
        <v>0</v>
      </c>
    </row>
    <row r="134" spans="1:15" s="37" customFormat="1" x14ac:dyDescent="0.25">
      <c r="A134" s="36">
        <v>36720</v>
      </c>
      <c r="B134" s="37" t="s">
        <v>2</v>
      </c>
      <c r="C134" s="37" t="s">
        <v>35</v>
      </c>
      <c r="D134" s="37">
        <v>67</v>
      </c>
      <c r="E134" s="37" t="s">
        <v>11</v>
      </c>
      <c r="F134" s="38">
        <v>36892</v>
      </c>
      <c r="G134" s="37">
        <v>4.2300000000000004</v>
      </c>
      <c r="H134" s="65"/>
      <c r="I134" s="67"/>
      <c r="J134" s="65"/>
      <c r="K134" s="68"/>
      <c r="L134" s="39"/>
      <c r="M134" s="40">
        <v>0</v>
      </c>
      <c r="N134" s="41">
        <f t="shared" si="15"/>
        <v>0</v>
      </c>
    </row>
    <row r="135" spans="1:15" s="90" customFormat="1" x14ac:dyDescent="0.25">
      <c r="A135" s="89">
        <v>36724</v>
      </c>
      <c r="B135" s="90" t="s">
        <v>2</v>
      </c>
      <c r="C135" s="90" t="s">
        <v>15</v>
      </c>
      <c r="D135" s="90">
        <v>39</v>
      </c>
      <c r="E135" s="90" t="s">
        <v>3</v>
      </c>
      <c r="F135" s="91">
        <v>36770</v>
      </c>
      <c r="G135" s="90">
        <v>4.0425000000000004</v>
      </c>
      <c r="H135" s="92"/>
      <c r="I135" s="93"/>
      <c r="J135" s="92"/>
      <c r="K135" s="94"/>
      <c r="L135" s="95"/>
      <c r="M135" s="96">
        <v>2.5000000000000001E-3</v>
      </c>
      <c r="N135" s="97">
        <f t="shared" si="15"/>
        <v>975</v>
      </c>
    </row>
    <row r="136" spans="1:15" s="90" customFormat="1" x14ac:dyDescent="0.25">
      <c r="A136" s="89">
        <v>36724</v>
      </c>
      <c r="B136" s="90" t="s">
        <v>2</v>
      </c>
      <c r="C136" s="90" t="s">
        <v>19</v>
      </c>
      <c r="D136" s="90">
        <v>71</v>
      </c>
      <c r="E136" s="90" t="s">
        <v>3</v>
      </c>
      <c r="F136" s="91">
        <v>36770</v>
      </c>
      <c r="G136" s="90">
        <v>4.0425000000000004</v>
      </c>
      <c r="H136" s="92"/>
      <c r="I136" s="93"/>
      <c r="J136" s="92"/>
      <c r="K136" s="94"/>
      <c r="L136" s="95"/>
      <c r="M136" s="96">
        <v>2.5000000000000001E-3</v>
      </c>
      <c r="N136" s="97">
        <f t="shared" si="15"/>
        <v>1775</v>
      </c>
    </row>
    <row r="137" spans="1:15" s="90" customFormat="1" x14ac:dyDescent="0.25">
      <c r="A137" s="89">
        <v>36724</v>
      </c>
      <c r="B137" s="90" t="s">
        <v>2</v>
      </c>
      <c r="C137" s="90" t="s">
        <v>35</v>
      </c>
      <c r="D137" s="90">
        <v>40</v>
      </c>
      <c r="E137" s="90" t="s">
        <v>3</v>
      </c>
      <c r="F137" s="91">
        <v>36770</v>
      </c>
      <c r="G137" s="90">
        <v>4.0425000000000004</v>
      </c>
      <c r="H137" s="92"/>
      <c r="I137" s="93"/>
      <c r="J137" s="92"/>
      <c r="K137" s="94"/>
      <c r="L137" s="95"/>
      <c r="M137" s="96">
        <v>2.5000000000000001E-3</v>
      </c>
      <c r="N137" s="97">
        <f t="shared" si="15"/>
        <v>1000</v>
      </c>
    </row>
    <row r="138" spans="1:15" s="37" customFormat="1" x14ac:dyDescent="0.25">
      <c r="A138" s="36">
        <v>36725</v>
      </c>
      <c r="B138" s="37" t="s">
        <v>2</v>
      </c>
      <c r="C138" s="37" t="s">
        <v>15</v>
      </c>
      <c r="D138" s="37">
        <v>65</v>
      </c>
      <c r="E138" s="37" t="s">
        <v>11</v>
      </c>
      <c r="F138" s="38">
        <v>36770</v>
      </c>
      <c r="H138" s="65"/>
      <c r="I138" s="67"/>
      <c r="J138" s="65" t="s">
        <v>6</v>
      </c>
      <c r="K138" s="68">
        <v>3.65</v>
      </c>
      <c r="L138" s="39">
        <v>0.16</v>
      </c>
      <c r="M138" s="40">
        <v>0</v>
      </c>
      <c r="N138" s="41">
        <f t="shared" si="15"/>
        <v>0</v>
      </c>
      <c r="O138" s="37" t="s">
        <v>89</v>
      </c>
    </row>
    <row r="139" spans="1:15" s="37" customFormat="1" x14ac:dyDescent="0.25">
      <c r="A139" s="36">
        <v>36725</v>
      </c>
      <c r="B139" s="37" t="s">
        <v>2</v>
      </c>
      <c r="C139" s="37" t="s">
        <v>19</v>
      </c>
      <c r="D139" s="37">
        <v>118</v>
      </c>
      <c r="E139" s="37" t="s">
        <v>11</v>
      </c>
      <c r="F139" s="38">
        <v>36770</v>
      </c>
      <c r="H139" s="65"/>
      <c r="I139" s="67"/>
      <c r="J139" s="65" t="s">
        <v>6</v>
      </c>
      <c r="K139" s="68">
        <v>3.65</v>
      </c>
      <c r="L139" s="39">
        <v>0.16</v>
      </c>
      <c r="M139" s="40">
        <v>0</v>
      </c>
      <c r="N139" s="41">
        <f t="shared" si="15"/>
        <v>0</v>
      </c>
    </row>
    <row r="140" spans="1:15" s="37" customFormat="1" x14ac:dyDescent="0.25">
      <c r="A140" s="36">
        <v>36725</v>
      </c>
      <c r="B140" s="37" t="s">
        <v>2</v>
      </c>
      <c r="C140" s="37" t="s">
        <v>35</v>
      </c>
      <c r="D140" s="37">
        <v>67</v>
      </c>
      <c r="E140" s="37" t="s">
        <v>11</v>
      </c>
      <c r="F140" s="38">
        <v>36770</v>
      </c>
      <c r="H140" s="65"/>
      <c r="I140" s="67"/>
      <c r="J140" s="65" t="s">
        <v>6</v>
      </c>
      <c r="K140" s="68">
        <v>3.65</v>
      </c>
      <c r="L140" s="39">
        <v>0.16</v>
      </c>
      <c r="M140" s="40">
        <v>0</v>
      </c>
      <c r="N140" s="41">
        <f t="shared" si="15"/>
        <v>0</v>
      </c>
    </row>
    <row r="141" spans="1:15" s="99" customFormat="1" x14ac:dyDescent="0.25">
      <c r="A141" s="98">
        <v>36725</v>
      </c>
      <c r="B141" s="99" t="s">
        <v>2</v>
      </c>
      <c r="C141" s="99" t="s">
        <v>15</v>
      </c>
      <c r="D141" s="99">
        <v>65</v>
      </c>
      <c r="E141" s="99" t="s">
        <v>3</v>
      </c>
      <c r="F141" s="100">
        <v>36770</v>
      </c>
      <c r="H141" s="101" t="s">
        <v>5</v>
      </c>
      <c r="I141" s="102">
        <v>4.75</v>
      </c>
      <c r="J141" s="101"/>
      <c r="K141" s="103"/>
      <c r="L141" s="104">
        <v>0.17</v>
      </c>
      <c r="M141" s="105">
        <v>2.5000000000000001E-3</v>
      </c>
      <c r="N141" s="106">
        <f t="shared" si="15"/>
        <v>1625</v>
      </c>
    </row>
    <row r="142" spans="1:15" s="99" customFormat="1" x14ac:dyDescent="0.25">
      <c r="A142" s="98">
        <v>36725</v>
      </c>
      <c r="B142" s="99" t="s">
        <v>2</v>
      </c>
      <c r="C142" s="99" t="s">
        <v>19</v>
      </c>
      <c r="D142" s="99">
        <v>118</v>
      </c>
      <c r="E142" s="99" t="s">
        <v>3</v>
      </c>
      <c r="F142" s="100">
        <v>36770</v>
      </c>
      <c r="H142" s="101" t="s">
        <v>5</v>
      </c>
      <c r="I142" s="102">
        <v>4.75</v>
      </c>
      <c r="J142" s="101"/>
      <c r="K142" s="103"/>
      <c r="L142" s="104">
        <v>0.17</v>
      </c>
      <c r="M142" s="105">
        <v>2.5000000000000001E-3</v>
      </c>
      <c r="N142" s="106">
        <f t="shared" si="15"/>
        <v>2950</v>
      </c>
    </row>
    <row r="143" spans="1:15" s="99" customFormat="1" x14ac:dyDescent="0.25">
      <c r="A143" s="98">
        <v>36725</v>
      </c>
      <c r="B143" s="99" t="s">
        <v>2</v>
      </c>
      <c r="C143" s="99" t="s">
        <v>35</v>
      </c>
      <c r="D143" s="99">
        <v>67</v>
      </c>
      <c r="E143" s="99" t="s">
        <v>3</v>
      </c>
      <c r="F143" s="100">
        <v>36770</v>
      </c>
      <c r="H143" s="101" t="s">
        <v>5</v>
      </c>
      <c r="I143" s="102">
        <v>4.75</v>
      </c>
      <c r="J143" s="101"/>
      <c r="K143" s="103"/>
      <c r="L143" s="104">
        <v>0.17</v>
      </c>
      <c r="M143" s="105">
        <v>2.5000000000000001E-3</v>
      </c>
      <c r="N143" s="106">
        <f t="shared" si="15"/>
        <v>1675</v>
      </c>
    </row>
    <row r="144" spans="1:15" s="37" customFormat="1" x14ac:dyDescent="0.25">
      <c r="A144" s="36">
        <v>36725</v>
      </c>
      <c r="B144" s="37" t="s">
        <v>2</v>
      </c>
      <c r="C144" s="37" t="s">
        <v>15</v>
      </c>
      <c r="D144" s="37">
        <v>65</v>
      </c>
      <c r="E144" s="37" t="s">
        <v>11</v>
      </c>
      <c r="F144" s="38">
        <v>36770</v>
      </c>
      <c r="H144" s="65"/>
      <c r="I144" s="67"/>
      <c r="J144" s="65" t="s">
        <v>6</v>
      </c>
      <c r="K144" s="68">
        <v>3.65</v>
      </c>
      <c r="L144" s="39">
        <v>0.18</v>
      </c>
      <c r="M144" s="40">
        <v>0</v>
      </c>
      <c r="N144" s="41">
        <f t="shared" ref="N144:N149" si="16">M144*D144*10000</f>
        <v>0</v>
      </c>
      <c r="O144" s="37" t="s">
        <v>89</v>
      </c>
    </row>
    <row r="145" spans="1:14" s="37" customFormat="1" x14ac:dyDescent="0.25">
      <c r="A145" s="36">
        <v>36725</v>
      </c>
      <c r="B145" s="37" t="s">
        <v>2</v>
      </c>
      <c r="C145" s="37" t="s">
        <v>19</v>
      </c>
      <c r="D145" s="37">
        <v>118</v>
      </c>
      <c r="E145" s="37" t="s">
        <v>11</v>
      </c>
      <c r="F145" s="38">
        <v>36770</v>
      </c>
      <c r="H145" s="65"/>
      <c r="I145" s="67"/>
      <c r="J145" s="65" t="s">
        <v>6</v>
      </c>
      <c r="K145" s="68">
        <v>3.65</v>
      </c>
      <c r="L145" s="39">
        <v>0.18</v>
      </c>
      <c r="M145" s="40">
        <v>0</v>
      </c>
      <c r="N145" s="41">
        <f t="shared" si="16"/>
        <v>0</v>
      </c>
    </row>
    <row r="146" spans="1:14" s="37" customFormat="1" x14ac:dyDescent="0.25">
      <c r="A146" s="36">
        <v>36725</v>
      </c>
      <c r="B146" s="37" t="s">
        <v>2</v>
      </c>
      <c r="C146" s="37" t="s">
        <v>35</v>
      </c>
      <c r="D146" s="37">
        <v>67</v>
      </c>
      <c r="E146" s="37" t="s">
        <v>11</v>
      </c>
      <c r="F146" s="38">
        <v>36770</v>
      </c>
      <c r="H146" s="65"/>
      <c r="I146" s="67"/>
      <c r="J146" s="65" t="s">
        <v>6</v>
      </c>
      <c r="K146" s="68">
        <v>3.65</v>
      </c>
      <c r="L146" s="39">
        <v>0.18</v>
      </c>
      <c r="M146" s="40">
        <v>0</v>
      </c>
      <c r="N146" s="41">
        <f t="shared" si="16"/>
        <v>0</v>
      </c>
    </row>
    <row r="147" spans="1:14" s="99" customFormat="1" x14ac:dyDescent="0.25">
      <c r="A147" s="98">
        <v>36725</v>
      </c>
      <c r="B147" s="99" t="s">
        <v>2</v>
      </c>
      <c r="C147" s="99" t="s">
        <v>15</v>
      </c>
      <c r="D147" s="99">
        <v>65</v>
      </c>
      <c r="E147" s="99" t="s">
        <v>3</v>
      </c>
      <c r="F147" s="100">
        <v>36770</v>
      </c>
      <c r="H147" s="101" t="s">
        <v>5</v>
      </c>
      <c r="I147" s="102">
        <v>4.75</v>
      </c>
      <c r="J147" s="101"/>
      <c r="K147" s="103"/>
      <c r="L147" s="104">
        <v>0.16750000000000001</v>
      </c>
      <c r="M147" s="105">
        <v>2.5000000000000001E-3</v>
      </c>
      <c r="N147" s="106">
        <f t="shared" si="16"/>
        <v>1625</v>
      </c>
    </row>
    <row r="148" spans="1:14" s="99" customFormat="1" x14ac:dyDescent="0.25">
      <c r="A148" s="98">
        <v>36725</v>
      </c>
      <c r="B148" s="99" t="s">
        <v>2</v>
      </c>
      <c r="C148" s="99" t="s">
        <v>19</v>
      </c>
      <c r="D148" s="99">
        <v>118</v>
      </c>
      <c r="E148" s="99" t="s">
        <v>3</v>
      </c>
      <c r="F148" s="100">
        <v>36770</v>
      </c>
      <c r="H148" s="101" t="s">
        <v>5</v>
      </c>
      <c r="I148" s="102">
        <v>4.75</v>
      </c>
      <c r="J148" s="101"/>
      <c r="K148" s="103"/>
      <c r="L148" s="104">
        <v>0.16750000000000001</v>
      </c>
      <c r="M148" s="105">
        <v>2.5000000000000001E-3</v>
      </c>
      <c r="N148" s="106">
        <f t="shared" si="16"/>
        <v>2950</v>
      </c>
    </row>
    <row r="149" spans="1:14" s="99" customFormat="1" x14ac:dyDescent="0.25">
      <c r="A149" s="98">
        <v>36725</v>
      </c>
      <c r="B149" s="99" t="s">
        <v>2</v>
      </c>
      <c r="C149" s="99" t="s">
        <v>35</v>
      </c>
      <c r="D149" s="99">
        <v>67</v>
      </c>
      <c r="E149" s="99" t="s">
        <v>3</v>
      </c>
      <c r="F149" s="100">
        <v>36770</v>
      </c>
      <c r="H149" s="101" t="s">
        <v>5</v>
      </c>
      <c r="I149" s="102">
        <v>4.75</v>
      </c>
      <c r="J149" s="101"/>
      <c r="K149" s="103"/>
      <c r="L149" s="104">
        <v>0.16750000000000001</v>
      </c>
      <c r="M149" s="105">
        <v>2.5000000000000001E-3</v>
      </c>
      <c r="N149" s="106">
        <f t="shared" si="16"/>
        <v>1675</v>
      </c>
    </row>
    <row r="150" spans="1:14" s="72" customFormat="1" x14ac:dyDescent="0.25">
      <c r="A150" s="71">
        <v>36726</v>
      </c>
      <c r="B150" s="72" t="s">
        <v>2</v>
      </c>
      <c r="C150" s="72" t="s">
        <v>15</v>
      </c>
      <c r="D150" s="72">
        <v>65</v>
      </c>
      <c r="E150" s="72" t="s">
        <v>11</v>
      </c>
      <c r="F150" s="73">
        <v>36770</v>
      </c>
      <c r="H150" s="74"/>
      <c r="I150" s="75"/>
      <c r="J150" s="74" t="s">
        <v>6</v>
      </c>
      <c r="K150" s="75">
        <v>3.5</v>
      </c>
      <c r="L150" s="77">
        <v>0.12</v>
      </c>
      <c r="M150" s="78">
        <v>0</v>
      </c>
      <c r="N150" s="79">
        <f t="shared" ref="N150:N155" si="17">M150*D150*10000</f>
        <v>0</v>
      </c>
    </row>
    <row r="151" spans="1:14" s="72" customFormat="1" x14ac:dyDescent="0.25">
      <c r="A151" s="71">
        <v>36726</v>
      </c>
      <c r="B151" s="72" t="s">
        <v>2</v>
      </c>
      <c r="C151" s="72" t="s">
        <v>19</v>
      </c>
      <c r="D151" s="72">
        <v>118</v>
      </c>
      <c r="E151" s="72" t="s">
        <v>11</v>
      </c>
      <c r="F151" s="73">
        <v>36770</v>
      </c>
      <c r="H151" s="74"/>
      <c r="I151" s="75"/>
      <c r="J151" s="74" t="s">
        <v>6</v>
      </c>
      <c r="K151" s="75">
        <v>3.5</v>
      </c>
      <c r="L151" s="77">
        <v>0.12</v>
      </c>
      <c r="M151" s="78">
        <v>0</v>
      </c>
      <c r="N151" s="79">
        <f t="shared" si="17"/>
        <v>0</v>
      </c>
    </row>
    <row r="152" spans="1:14" s="72" customFormat="1" x14ac:dyDescent="0.25">
      <c r="A152" s="71">
        <v>36726</v>
      </c>
      <c r="B152" s="72" t="s">
        <v>2</v>
      </c>
      <c r="C152" s="72" t="s">
        <v>35</v>
      </c>
      <c r="D152" s="72">
        <v>67</v>
      </c>
      <c r="E152" s="72" t="s">
        <v>11</v>
      </c>
      <c r="F152" s="73">
        <v>36770</v>
      </c>
      <c r="H152" s="74"/>
      <c r="I152" s="75"/>
      <c r="J152" s="74" t="s">
        <v>6</v>
      </c>
      <c r="K152" s="75">
        <v>3.5</v>
      </c>
      <c r="L152" s="77">
        <v>0.12</v>
      </c>
      <c r="M152" s="78">
        <v>0</v>
      </c>
      <c r="N152" s="79">
        <f t="shared" si="17"/>
        <v>0</v>
      </c>
    </row>
    <row r="153" spans="1:14" s="99" customFormat="1" x14ac:dyDescent="0.25">
      <c r="A153" s="98">
        <v>36726</v>
      </c>
      <c r="B153" s="99" t="s">
        <v>2</v>
      </c>
      <c r="C153" s="99" t="s">
        <v>15</v>
      </c>
      <c r="D153" s="99">
        <v>65</v>
      </c>
      <c r="E153" s="99" t="s">
        <v>3</v>
      </c>
      <c r="F153" s="100">
        <v>36770</v>
      </c>
      <c r="H153" s="101" t="s">
        <v>5</v>
      </c>
      <c r="I153" s="102">
        <v>5</v>
      </c>
      <c r="J153" s="101"/>
      <c r="K153" s="103"/>
      <c r="L153" s="104">
        <v>0.12</v>
      </c>
      <c r="M153" s="105">
        <v>2.5000000000000001E-3</v>
      </c>
      <c r="N153" s="106">
        <f t="shared" si="17"/>
        <v>1625</v>
      </c>
    </row>
    <row r="154" spans="1:14" s="99" customFormat="1" x14ac:dyDescent="0.25">
      <c r="A154" s="98">
        <v>36726</v>
      </c>
      <c r="B154" s="99" t="s">
        <v>2</v>
      </c>
      <c r="C154" s="99" t="s">
        <v>19</v>
      </c>
      <c r="D154" s="99">
        <v>118</v>
      </c>
      <c r="E154" s="99" t="s">
        <v>3</v>
      </c>
      <c r="F154" s="100">
        <v>36770</v>
      </c>
      <c r="H154" s="101" t="s">
        <v>5</v>
      </c>
      <c r="I154" s="102">
        <v>5</v>
      </c>
      <c r="J154" s="101"/>
      <c r="K154" s="103"/>
      <c r="L154" s="104">
        <v>0.12</v>
      </c>
      <c r="M154" s="105">
        <v>2.5000000000000001E-3</v>
      </c>
      <c r="N154" s="106">
        <f t="shared" si="17"/>
        <v>2950</v>
      </c>
    </row>
    <row r="155" spans="1:14" s="99" customFormat="1" x14ac:dyDescent="0.25">
      <c r="A155" s="98">
        <v>36726</v>
      </c>
      <c r="B155" s="99" t="s">
        <v>2</v>
      </c>
      <c r="C155" s="99" t="s">
        <v>35</v>
      </c>
      <c r="D155" s="99">
        <v>67</v>
      </c>
      <c r="E155" s="99" t="s">
        <v>3</v>
      </c>
      <c r="F155" s="100">
        <v>36770</v>
      </c>
      <c r="H155" s="101" t="s">
        <v>5</v>
      </c>
      <c r="I155" s="102">
        <v>5</v>
      </c>
      <c r="J155" s="101"/>
      <c r="K155" s="103"/>
      <c r="L155" s="104">
        <v>0.12</v>
      </c>
      <c r="M155" s="105">
        <v>2.5000000000000001E-3</v>
      </c>
      <c r="N155" s="106">
        <f t="shared" si="17"/>
        <v>1675</v>
      </c>
    </row>
    <row r="156" spans="1:14" s="72" customFormat="1" x14ac:dyDescent="0.25">
      <c r="A156" s="71">
        <v>36726</v>
      </c>
      <c r="B156" s="72" t="s">
        <v>2</v>
      </c>
      <c r="C156" s="72" t="s">
        <v>15</v>
      </c>
      <c r="D156" s="72">
        <v>65</v>
      </c>
      <c r="E156" s="72" t="s">
        <v>11</v>
      </c>
      <c r="F156" s="73">
        <v>36770</v>
      </c>
      <c r="H156" s="74"/>
      <c r="I156" s="75"/>
      <c r="J156" s="74" t="s">
        <v>6</v>
      </c>
      <c r="K156" s="75">
        <v>3.5</v>
      </c>
      <c r="L156" s="77">
        <v>0.12</v>
      </c>
      <c r="M156" s="78">
        <v>0</v>
      </c>
      <c r="N156" s="79">
        <f t="shared" ref="N156:N170" si="18">M156*D156*10000</f>
        <v>0</v>
      </c>
    </row>
    <row r="157" spans="1:14" s="72" customFormat="1" x14ac:dyDescent="0.25">
      <c r="A157" s="71">
        <v>36726</v>
      </c>
      <c r="B157" s="72" t="s">
        <v>2</v>
      </c>
      <c r="C157" s="72" t="s">
        <v>19</v>
      </c>
      <c r="D157" s="72">
        <v>118</v>
      </c>
      <c r="E157" s="72" t="s">
        <v>11</v>
      </c>
      <c r="F157" s="73">
        <v>36770</v>
      </c>
      <c r="H157" s="74"/>
      <c r="I157" s="75"/>
      <c r="J157" s="74" t="s">
        <v>6</v>
      </c>
      <c r="K157" s="75">
        <v>3.5</v>
      </c>
      <c r="L157" s="77">
        <v>0.12</v>
      </c>
      <c r="M157" s="78">
        <v>0</v>
      </c>
      <c r="N157" s="79">
        <f t="shared" si="18"/>
        <v>0</v>
      </c>
    </row>
    <row r="158" spans="1:14" s="72" customFormat="1" x14ac:dyDescent="0.25">
      <c r="A158" s="71">
        <v>36726</v>
      </c>
      <c r="B158" s="72" t="s">
        <v>2</v>
      </c>
      <c r="C158" s="72" t="s">
        <v>35</v>
      </c>
      <c r="D158" s="72">
        <v>67</v>
      </c>
      <c r="E158" s="72" t="s">
        <v>11</v>
      </c>
      <c r="F158" s="73">
        <v>36770</v>
      </c>
      <c r="H158" s="74"/>
      <c r="I158" s="75"/>
      <c r="J158" s="74" t="s">
        <v>6</v>
      </c>
      <c r="K158" s="75">
        <v>3.5</v>
      </c>
      <c r="L158" s="77">
        <v>0.12</v>
      </c>
      <c r="M158" s="78">
        <v>0</v>
      </c>
      <c r="N158" s="79">
        <f t="shared" si="18"/>
        <v>0</v>
      </c>
    </row>
    <row r="159" spans="1:14" s="99" customFormat="1" x14ac:dyDescent="0.25">
      <c r="A159" s="98">
        <v>36726</v>
      </c>
      <c r="B159" s="99" t="s">
        <v>2</v>
      </c>
      <c r="C159" s="99" t="s">
        <v>15</v>
      </c>
      <c r="D159" s="99">
        <v>65</v>
      </c>
      <c r="E159" s="99" t="s">
        <v>3</v>
      </c>
      <c r="F159" s="100">
        <v>36770</v>
      </c>
      <c r="H159" s="101" t="s">
        <v>5</v>
      </c>
      <c r="I159" s="102">
        <v>4.75</v>
      </c>
      <c r="J159" s="101"/>
      <c r="K159" s="103"/>
      <c r="L159" s="104">
        <v>0.14000000000000001</v>
      </c>
      <c r="M159" s="105">
        <v>2.5000000000000001E-3</v>
      </c>
      <c r="N159" s="106">
        <f t="shared" si="18"/>
        <v>1625</v>
      </c>
    </row>
    <row r="160" spans="1:14" s="99" customFormat="1" x14ac:dyDescent="0.25">
      <c r="A160" s="98">
        <v>36726</v>
      </c>
      <c r="B160" s="99" t="s">
        <v>2</v>
      </c>
      <c r="C160" s="99" t="s">
        <v>19</v>
      </c>
      <c r="D160" s="99">
        <v>118</v>
      </c>
      <c r="E160" s="99" t="s">
        <v>3</v>
      </c>
      <c r="F160" s="100">
        <v>36770</v>
      </c>
      <c r="H160" s="101" t="s">
        <v>5</v>
      </c>
      <c r="I160" s="102">
        <v>4.75</v>
      </c>
      <c r="J160" s="101"/>
      <c r="K160" s="103"/>
      <c r="L160" s="104">
        <v>0.14000000000000001</v>
      </c>
      <c r="M160" s="105">
        <v>2.5000000000000001E-3</v>
      </c>
      <c r="N160" s="106">
        <f t="shared" si="18"/>
        <v>2950</v>
      </c>
    </row>
    <row r="161" spans="1:15" s="99" customFormat="1" x14ac:dyDescent="0.25">
      <c r="A161" s="98">
        <v>36726</v>
      </c>
      <c r="B161" s="99" t="s">
        <v>2</v>
      </c>
      <c r="C161" s="99" t="s">
        <v>35</v>
      </c>
      <c r="D161" s="99">
        <v>67</v>
      </c>
      <c r="E161" s="99" t="s">
        <v>3</v>
      </c>
      <c r="F161" s="100">
        <v>36770</v>
      </c>
      <c r="H161" s="101" t="s">
        <v>5</v>
      </c>
      <c r="I161" s="102">
        <v>4.75</v>
      </c>
      <c r="J161" s="101"/>
      <c r="K161" s="103"/>
      <c r="L161" s="104">
        <v>0.14000000000000001</v>
      </c>
      <c r="M161" s="105">
        <v>2.5000000000000001E-3</v>
      </c>
      <c r="N161" s="106">
        <f t="shared" si="18"/>
        <v>1675</v>
      </c>
    </row>
    <row r="162" spans="1:15" s="37" customFormat="1" x14ac:dyDescent="0.25">
      <c r="A162" s="36">
        <v>36726</v>
      </c>
      <c r="B162" s="37" t="s">
        <v>2</v>
      </c>
      <c r="C162" s="37" t="s">
        <v>15</v>
      </c>
      <c r="D162" s="37">
        <v>156</v>
      </c>
      <c r="E162" s="37" t="s">
        <v>74</v>
      </c>
      <c r="F162" s="38">
        <v>37257</v>
      </c>
      <c r="G162" s="37">
        <v>3.2925</v>
      </c>
      <c r="H162" s="65"/>
      <c r="I162" s="67"/>
      <c r="J162" s="65"/>
      <c r="K162" s="68"/>
      <c r="L162" s="39"/>
      <c r="M162" s="40">
        <v>2.5000000000000001E-3</v>
      </c>
      <c r="N162" s="41">
        <f t="shared" si="18"/>
        <v>3900</v>
      </c>
      <c r="O162" s="37" t="s">
        <v>93</v>
      </c>
    </row>
    <row r="163" spans="1:15" s="37" customFormat="1" x14ac:dyDescent="0.25">
      <c r="A163" s="36">
        <v>36726</v>
      </c>
      <c r="B163" s="37" t="s">
        <v>2</v>
      </c>
      <c r="C163" s="37" t="s">
        <v>19</v>
      </c>
      <c r="D163" s="37">
        <v>288</v>
      </c>
      <c r="E163" s="37" t="s">
        <v>74</v>
      </c>
      <c r="F163" s="38">
        <v>37257</v>
      </c>
      <c r="G163" s="37">
        <v>3.2925</v>
      </c>
      <c r="H163" s="65"/>
      <c r="I163" s="67"/>
      <c r="J163" s="65"/>
      <c r="K163" s="68"/>
      <c r="L163" s="39"/>
      <c r="M163" s="40">
        <v>2.5000000000000001E-3</v>
      </c>
      <c r="N163" s="41">
        <f t="shared" si="18"/>
        <v>7200</v>
      </c>
    </row>
    <row r="164" spans="1:15" s="37" customFormat="1" x14ac:dyDescent="0.25">
      <c r="A164" s="36">
        <v>36726</v>
      </c>
      <c r="B164" s="37" t="s">
        <v>2</v>
      </c>
      <c r="C164" s="37" t="s">
        <v>35</v>
      </c>
      <c r="D164" s="37">
        <v>156</v>
      </c>
      <c r="E164" s="37" t="s">
        <v>74</v>
      </c>
      <c r="F164" s="38">
        <v>37257</v>
      </c>
      <c r="G164" s="37">
        <v>3.2925</v>
      </c>
      <c r="H164" s="65"/>
      <c r="I164" s="67"/>
      <c r="J164" s="65"/>
      <c r="K164" s="68"/>
      <c r="L164" s="39"/>
      <c r="M164" s="40">
        <v>2.5000000000000001E-3</v>
      </c>
      <c r="N164" s="41">
        <f t="shared" si="18"/>
        <v>3900</v>
      </c>
    </row>
    <row r="165" spans="1:15" s="37" customFormat="1" x14ac:dyDescent="0.25">
      <c r="A165" s="36">
        <v>36727</v>
      </c>
      <c r="B165" s="37" t="s">
        <v>2</v>
      </c>
      <c r="C165" s="37" t="s">
        <v>15</v>
      </c>
      <c r="D165" s="37">
        <v>33</v>
      </c>
      <c r="E165" s="37" t="s">
        <v>3</v>
      </c>
      <c r="F165" s="38">
        <v>36861</v>
      </c>
      <c r="G165" s="70">
        <v>4</v>
      </c>
      <c r="H165" s="65"/>
      <c r="I165" s="67"/>
      <c r="J165" s="65"/>
      <c r="K165" s="68"/>
      <c r="L165" s="39"/>
      <c r="M165" s="40">
        <v>1E-3</v>
      </c>
      <c r="N165" s="41">
        <f t="shared" si="18"/>
        <v>330</v>
      </c>
      <c r="O165" s="37" t="s">
        <v>94</v>
      </c>
    </row>
    <row r="166" spans="1:15" s="37" customFormat="1" x14ac:dyDescent="0.25">
      <c r="A166" s="36">
        <v>36727</v>
      </c>
      <c r="B166" s="37" t="s">
        <v>2</v>
      </c>
      <c r="C166" s="37" t="s">
        <v>19</v>
      </c>
      <c r="D166" s="37">
        <v>59</v>
      </c>
      <c r="E166" s="37" t="s">
        <v>3</v>
      </c>
      <c r="F166" s="38">
        <v>36861</v>
      </c>
      <c r="G166" s="70">
        <v>4</v>
      </c>
      <c r="H166" s="65"/>
      <c r="I166" s="67"/>
      <c r="J166" s="65"/>
      <c r="K166" s="68"/>
      <c r="L166" s="39"/>
      <c r="M166" s="40">
        <v>1E-3</v>
      </c>
      <c r="N166" s="41">
        <f t="shared" si="18"/>
        <v>590</v>
      </c>
    </row>
    <row r="167" spans="1:15" s="37" customFormat="1" x14ac:dyDescent="0.25">
      <c r="A167" s="36">
        <v>36727</v>
      </c>
      <c r="B167" s="37" t="s">
        <v>2</v>
      </c>
      <c r="C167" s="37" t="s">
        <v>35</v>
      </c>
      <c r="D167" s="37">
        <v>33</v>
      </c>
      <c r="E167" s="37" t="s">
        <v>3</v>
      </c>
      <c r="F167" s="38">
        <v>36861</v>
      </c>
      <c r="G167" s="70">
        <v>4</v>
      </c>
      <c r="H167" s="65"/>
      <c r="I167" s="67"/>
      <c r="J167" s="65"/>
      <c r="K167" s="68"/>
      <c r="L167" s="39"/>
      <c r="M167" s="40">
        <v>1E-3</v>
      </c>
      <c r="N167" s="41">
        <f t="shared" si="18"/>
        <v>330</v>
      </c>
    </row>
    <row r="168" spans="1:15" s="37" customFormat="1" x14ac:dyDescent="0.25">
      <c r="A168" s="36">
        <v>36727</v>
      </c>
      <c r="B168" s="37" t="s">
        <v>2</v>
      </c>
      <c r="C168" s="37" t="s">
        <v>15</v>
      </c>
      <c r="D168" s="37">
        <v>33</v>
      </c>
      <c r="E168" s="37" t="s">
        <v>11</v>
      </c>
      <c r="F168" s="38">
        <v>36892</v>
      </c>
      <c r="G168" s="37">
        <v>3.9874999999999998</v>
      </c>
      <c r="H168" s="65"/>
      <c r="I168" s="67"/>
      <c r="J168" s="65"/>
      <c r="K168" s="68"/>
      <c r="L168" s="39"/>
      <c r="M168" s="40">
        <v>0</v>
      </c>
      <c r="N168" s="41">
        <f t="shared" si="18"/>
        <v>0</v>
      </c>
    </row>
    <row r="169" spans="1:15" s="37" customFormat="1" x14ac:dyDescent="0.25">
      <c r="A169" s="36">
        <v>36727</v>
      </c>
      <c r="B169" s="37" t="s">
        <v>2</v>
      </c>
      <c r="C169" s="37" t="s">
        <v>19</v>
      </c>
      <c r="D169" s="37">
        <v>59</v>
      </c>
      <c r="E169" s="37" t="s">
        <v>11</v>
      </c>
      <c r="F169" s="38">
        <v>36892</v>
      </c>
      <c r="G169" s="37">
        <v>3.9874999999999998</v>
      </c>
      <c r="H169" s="65"/>
      <c r="I169" s="67"/>
      <c r="J169" s="65"/>
      <c r="K169" s="68"/>
      <c r="L169" s="39"/>
      <c r="M169" s="40">
        <v>0</v>
      </c>
      <c r="N169" s="41">
        <f t="shared" si="18"/>
        <v>0</v>
      </c>
    </row>
    <row r="170" spans="1:15" s="37" customFormat="1" x14ac:dyDescent="0.25">
      <c r="A170" s="36">
        <v>36727</v>
      </c>
      <c r="B170" s="37" t="s">
        <v>2</v>
      </c>
      <c r="C170" s="37" t="s">
        <v>35</v>
      </c>
      <c r="D170" s="37">
        <v>33</v>
      </c>
      <c r="E170" s="37" t="s">
        <v>11</v>
      </c>
      <c r="F170" s="38">
        <v>36892</v>
      </c>
      <c r="G170" s="37">
        <v>3.9874999999999998</v>
      </c>
      <c r="H170" s="65"/>
      <c r="I170" s="67"/>
      <c r="J170" s="65"/>
      <c r="K170" s="68"/>
      <c r="L170" s="39"/>
      <c r="M170" s="40">
        <v>0</v>
      </c>
      <c r="N170" s="41">
        <f t="shared" si="18"/>
        <v>0</v>
      </c>
    </row>
    <row r="171" spans="1:15" s="37" customFormat="1" x14ac:dyDescent="0.25">
      <c r="A171" s="36">
        <v>36727</v>
      </c>
      <c r="B171" s="37" t="s">
        <v>2</v>
      </c>
      <c r="C171" s="37" t="s">
        <v>15</v>
      </c>
      <c r="D171" s="37">
        <v>33</v>
      </c>
      <c r="E171" s="37" t="s">
        <v>3</v>
      </c>
      <c r="F171" s="38">
        <v>36861</v>
      </c>
      <c r="G171" s="70">
        <v>3.99</v>
      </c>
      <c r="H171" s="65"/>
      <c r="I171" s="67"/>
      <c r="J171" s="65"/>
      <c r="K171" s="68"/>
      <c r="L171" s="39"/>
      <c r="M171" s="40">
        <v>5.0000000000000001E-4</v>
      </c>
      <c r="N171" s="41">
        <f t="shared" ref="N171:N185" si="19">M171*D171*10000</f>
        <v>165</v>
      </c>
      <c r="O171" s="37" t="s">
        <v>94</v>
      </c>
    </row>
    <row r="172" spans="1:15" s="37" customFormat="1" x14ac:dyDescent="0.25">
      <c r="A172" s="36">
        <v>36727</v>
      </c>
      <c r="B172" s="37" t="s">
        <v>2</v>
      </c>
      <c r="C172" s="37" t="s">
        <v>19</v>
      </c>
      <c r="D172" s="37">
        <v>59</v>
      </c>
      <c r="E172" s="37" t="s">
        <v>3</v>
      </c>
      <c r="F172" s="38">
        <v>36861</v>
      </c>
      <c r="G172" s="70">
        <v>3.99</v>
      </c>
      <c r="H172" s="65"/>
      <c r="I172" s="67"/>
      <c r="J172" s="65"/>
      <c r="K172" s="68"/>
      <c r="L172" s="39"/>
      <c r="M172" s="40">
        <v>5.0000000000000001E-4</v>
      </c>
      <c r="N172" s="41">
        <f t="shared" si="19"/>
        <v>295</v>
      </c>
    </row>
    <row r="173" spans="1:15" s="37" customFormat="1" x14ac:dyDescent="0.25">
      <c r="A173" s="36">
        <v>36727</v>
      </c>
      <c r="B173" s="37" t="s">
        <v>2</v>
      </c>
      <c r="C173" s="37" t="s">
        <v>35</v>
      </c>
      <c r="D173" s="37">
        <v>33</v>
      </c>
      <c r="E173" s="37" t="s">
        <v>3</v>
      </c>
      <c r="F173" s="38">
        <v>36861</v>
      </c>
      <c r="G173" s="70">
        <v>3.99</v>
      </c>
      <c r="H173" s="65"/>
      <c r="I173" s="67"/>
      <c r="J173" s="65"/>
      <c r="K173" s="68"/>
      <c r="L173" s="39"/>
      <c r="M173" s="40">
        <v>5.0000000000000001E-4</v>
      </c>
      <c r="N173" s="41">
        <f t="shared" si="19"/>
        <v>165</v>
      </c>
    </row>
    <row r="174" spans="1:15" s="37" customFormat="1" x14ac:dyDescent="0.25">
      <c r="A174" s="36">
        <v>36727</v>
      </c>
      <c r="B174" s="37" t="s">
        <v>2</v>
      </c>
      <c r="C174" s="37" t="s">
        <v>15</v>
      </c>
      <c r="D174" s="37">
        <v>33</v>
      </c>
      <c r="E174" s="37" t="s">
        <v>11</v>
      </c>
      <c r="F174" s="38">
        <v>36892</v>
      </c>
      <c r="G174" s="37">
        <v>3.9784999999999999</v>
      </c>
      <c r="H174" s="65"/>
      <c r="I174" s="67"/>
      <c r="J174" s="65"/>
      <c r="K174" s="68"/>
      <c r="L174" s="39"/>
      <c r="M174" s="40">
        <v>0</v>
      </c>
      <c r="N174" s="41">
        <f t="shared" si="19"/>
        <v>0</v>
      </c>
    </row>
    <row r="175" spans="1:15" s="37" customFormat="1" x14ac:dyDescent="0.25">
      <c r="A175" s="36">
        <v>36727</v>
      </c>
      <c r="B175" s="37" t="s">
        <v>2</v>
      </c>
      <c r="C175" s="37" t="s">
        <v>19</v>
      </c>
      <c r="D175" s="37">
        <v>59</v>
      </c>
      <c r="E175" s="37" t="s">
        <v>11</v>
      </c>
      <c r="F175" s="38">
        <v>36892</v>
      </c>
      <c r="G175" s="37">
        <v>3.9784999999999999</v>
      </c>
      <c r="H175" s="65"/>
      <c r="I175" s="67"/>
      <c r="J175" s="65"/>
      <c r="K175" s="68"/>
      <c r="L175" s="39"/>
      <c r="M175" s="40">
        <v>0</v>
      </c>
      <c r="N175" s="41">
        <f t="shared" si="19"/>
        <v>0</v>
      </c>
    </row>
    <row r="176" spans="1:15" s="37" customFormat="1" x14ac:dyDescent="0.25">
      <c r="A176" s="36">
        <v>36727</v>
      </c>
      <c r="B176" s="37" t="s">
        <v>2</v>
      </c>
      <c r="C176" s="37" t="s">
        <v>35</v>
      </c>
      <c r="D176" s="37">
        <v>33</v>
      </c>
      <c r="E176" s="37" t="s">
        <v>11</v>
      </c>
      <c r="F176" s="38">
        <v>36892</v>
      </c>
      <c r="G176" s="37">
        <v>3.9784999999999999</v>
      </c>
      <c r="H176" s="65"/>
      <c r="I176" s="67"/>
      <c r="J176" s="65"/>
      <c r="K176" s="68"/>
      <c r="L176" s="39"/>
      <c r="M176" s="40">
        <v>0</v>
      </c>
      <c r="N176" s="41">
        <f t="shared" si="19"/>
        <v>0</v>
      </c>
    </row>
    <row r="177" spans="1:15" s="30" customFormat="1" x14ac:dyDescent="0.25">
      <c r="A177" s="29">
        <v>36727</v>
      </c>
      <c r="B177" s="30" t="s">
        <v>2</v>
      </c>
      <c r="C177" s="30" t="s">
        <v>15</v>
      </c>
      <c r="D177" s="30">
        <v>65</v>
      </c>
      <c r="E177" s="30" t="s">
        <v>11</v>
      </c>
      <c r="F177" s="31">
        <v>36770</v>
      </c>
      <c r="H177" s="107"/>
      <c r="I177" s="108"/>
      <c r="J177" s="107" t="s">
        <v>6</v>
      </c>
      <c r="K177" s="108">
        <v>3.4</v>
      </c>
      <c r="L177" s="33">
        <v>0.13250000000000001</v>
      </c>
      <c r="M177" s="34">
        <v>0</v>
      </c>
      <c r="N177" s="35">
        <f t="shared" si="19"/>
        <v>0</v>
      </c>
    </row>
    <row r="178" spans="1:15" s="30" customFormat="1" x14ac:dyDescent="0.25">
      <c r="A178" s="29">
        <v>36727</v>
      </c>
      <c r="B178" s="30" t="s">
        <v>2</v>
      </c>
      <c r="C178" s="30" t="s">
        <v>19</v>
      </c>
      <c r="D178" s="30">
        <v>118</v>
      </c>
      <c r="E178" s="30" t="s">
        <v>11</v>
      </c>
      <c r="F178" s="31">
        <v>36770</v>
      </c>
      <c r="H178" s="107"/>
      <c r="I178" s="108"/>
      <c r="J178" s="107" t="s">
        <v>6</v>
      </c>
      <c r="K178" s="108">
        <v>3.4</v>
      </c>
      <c r="L178" s="33">
        <v>0.13250000000000001</v>
      </c>
      <c r="M178" s="34">
        <v>0</v>
      </c>
      <c r="N178" s="35">
        <f t="shared" si="19"/>
        <v>0</v>
      </c>
    </row>
    <row r="179" spans="1:15" s="30" customFormat="1" x14ac:dyDescent="0.25">
      <c r="A179" s="29">
        <v>36727</v>
      </c>
      <c r="B179" s="30" t="s">
        <v>2</v>
      </c>
      <c r="C179" s="30" t="s">
        <v>35</v>
      </c>
      <c r="D179" s="30">
        <v>67</v>
      </c>
      <c r="E179" s="30" t="s">
        <v>11</v>
      </c>
      <c r="F179" s="31">
        <v>36770</v>
      </c>
      <c r="H179" s="107"/>
      <c r="I179" s="108"/>
      <c r="J179" s="107" t="s">
        <v>6</v>
      </c>
      <c r="K179" s="108">
        <v>3.4</v>
      </c>
      <c r="L179" s="33">
        <v>0.13250000000000001</v>
      </c>
      <c r="M179" s="34">
        <v>0</v>
      </c>
      <c r="N179" s="35">
        <f t="shared" si="19"/>
        <v>0</v>
      </c>
    </row>
    <row r="180" spans="1:15" s="99" customFormat="1" x14ac:dyDescent="0.25">
      <c r="A180" s="98">
        <v>36727</v>
      </c>
      <c r="B180" s="99" t="s">
        <v>2</v>
      </c>
      <c r="C180" s="99" t="s">
        <v>15</v>
      </c>
      <c r="D180" s="99">
        <v>65</v>
      </c>
      <c r="E180" s="99" t="s">
        <v>3</v>
      </c>
      <c r="F180" s="100">
        <v>36770</v>
      </c>
      <c r="H180" s="101" t="s">
        <v>5</v>
      </c>
      <c r="I180" s="102">
        <v>4.5</v>
      </c>
      <c r="J180" s="101"/>
      <c r="K180" s="103"/>
      <c r="L180" s="104">
        <v>0.13</v>
      </c>
      <c r="M180" s="105">
        <v>2.5000000000000001E-3</v>
      </c>
      <c r="N180" s="106">
        <f t="shared" si="19"/>
        <v>1625</v>
      </c>
    </row>
    <row r="181" spans="1:15" s="99" customFormat="1" x14ac:dyDescent="0.25">
      <c r="A181" s="98">
        <v>36727</v>
      </c>
      <c r="B181" s="99" t="s">
        <v>2</v>
      </c>
      <c r="C181" s="99" t="s">
        <v>19</v>
      </c>
      <c r="D181" s="99">
        <v>118</v>
      </c>
      <c r="E181" s="99" t="s">
        <v>3</v>
      </c>
      <c r="F181" s="100">
        <v>36770</v>
      </c>
      <c r="H181" s="101" t="s">
        <v>5</v>
      </c>
      <c r="I181" s="102">
        <v>4.5</v>
      </c>
      <c r="J181" s="101"/>
      <c r="K181" s="103"/>
      <c r="L181" s="104">
        <v>0.13</v>
      </c>
      <c r="M181" s="105">
        <v>2.5000000000000001E-3</v>
      </c>
      <c r="N181" s="106">
        <f t="shared" si="19"/>
        <v>2950</v>
      </c>
    </row>
    <row r="182" spans="1:15" s="99" customFormat="1" x14ac:dyDescent="0.25">
      <c r="A182" s="98">
        <v>36727</v>
      </c>
      <c r="B182" s="99" t="s">
        <v>2</v>
      </c>
      <c r="C182" s="99" t="s">
        <v>35</v>
      </c>
      <c r="D182" s="99">
        <v>67</v>
      </c>
      <c r="E182" s="99" t="s">
        <v>3</v>
      </c>
      <c r="F182" s="100">
        <v>36770</v>
      </c>
      <c r="H182" s="101" t="s">
        <v>5</v>
      </c>
      <c r="I182" s="102">
        <v>4.5</v>
      </c>
      <c r="J182" s="101"/>
      <c r="K182" s="103"/>
      <c r="L182" s="104">
        <v>0.13</v>
      </c>
      <c r="M182" s="105">
        <v>2.5000000000000001E-3</v>
      </c>
      <c r="N182" s="106">
        <f t="shared" si="19"/>
        <v>1675</v>
      </c>
    </row>
    <row r="183" spans="1:15" s="37" customFormat="1" x14ac:dyDescent="0.25">
      <c r="A183" s="36">
        <v>36727</v>
      </c>
      <c r="B183" s="37" t="s">
        <v>2</v>
      </c>
      <c r="C183" s="37" t="s">
        <v>15</v>
      </c>
      <c r="D183" s="37">
        <v>56</v>
      </c>
      <c r="E183" s="37" t="s">
        <v>75</v>
      </c>
      <c r="F183" s="38">
        <v>36982</v>
      </c>
      <c r="G183" s="37">
        <v>-0.45</v>
      </c>
      <c r="H183" s="65"/>
      <c r="I183" s="67"/>
      <c r="J183" s="65"/>
      <c r="K183" s="68"/>
      <c r="L183" s="39"/>
      <c r="M183" s="40">
        <v>2.5000000000000001E-3</v>
      </c>
      <c r="N183" s="41">
        <f t="shared" si="19"/>
        <v>1400.0000000000002</v>
      </c>
      <c r="O183" s="37" t="s">
        <v>76</v>
      </c>
    </row>
    <row r="184" spans="1:15" s="37" customFormat="1" x14ac:dyDescent="0.25">
      <c r="A184" s="36">
        <v>36727</v>
      </c>
      <c r="B184" s="37" t="s">
        <v>2</v>
      </c>
      <c r="C184" s="37" t="s">
        <v>19</v>
      </c>
      <c r="D184" s="37">
        <v>102</v>
      </c>
      <c r="E184" s="37" t="s">
        <v>75</v>
      </c>
      <c r="F184" s="38">
        <v>36982</v>
      </c>
      <c r="G184" s="37">
        <v>-0.45</v>
      </c>
      <c r="H184" s="65"/>
      <c r="I184" s="67"/>
      <c r="J184" s="65"/>
      <c r="K184" s="68"/>
      <c r="L184" s="39"/>
      <c r="M184" s="40">
        <v>2.5000000000000001E-3</v>
      </c>
      <c r="N184" s="41">
        <f t="shared" si="19"/>
        <v>2550</v>
      </c>
      <c r="O184" s="37" t="s">
        <v>76</v>
      </c>
    </row>
    <row r="185" spans="1:15" s="37" customFormat="1" x14ac:dyDescent="0.25">
      <c r="A185" s="36">
        <v>36727</v>
      </c>
      <c r="B185" s="37" t="s">
        <v>2</v>
      </c>
      <c r="C185" s="37" t="s">
        <v>35</v>
      </c>
      <c r="D185" s="37">
        <v>56</v>
      </c>
      <c r="E185" s="37" t="s">
        <v>75</v>
      </c>
      <c r="F185" s="38">
        <v>36982</v>
      </c>
      <c r="G185" s="37">
        <v>-0.45</v>
      </c>
      <c r="H185" s="65"/>
      <c r="I185" s="67"/>
      <c r="J185" s="65"/>
      <c r="K185" s="68"/>
      <c r="L185" s="39"/>
      <c r="M185" s="40">
        <v>2.5000000000000001E-3</v>
      </c>
      <c r="N185" s="41">
        <f t="shared" si="19"/>
        <v>1400.0000000000002</v>
      </c>
      <c r="O185" s="37" t="s">
        <v>76</v>
      </c>
    </row>
    <row r="186" spans="1:15" s="37" customFormat="1" x14ac:dyDescent="0.25">
      <c r="A186" s="36">
        <v>36728</v>
      </c>
      <c r="B186" s="37" t="s">
        <v>2</v>
      </c>
      <c r="C186" s="37" t="s">
        <v>15</v>
      </c>
      <c r="D186" s="37">
        <v>116</v>
      </c>
      <c r="E186" s="37" t="s">
        <v>75</v>
      </c>
      <c r="F186" s="38">
        <v>36982</v>
      </c>
      <c r="G186" s="37">
        <v>-0.45500000000000002</v>
      </c>
      <c r="H186" s="65"/>
      <c r="I186" s="67"/>
      <c r="J186" s="65"/>
      <c r="K186" s="68"/>
      <c r="L186" s="39"/>
      <c r="M186" s="40">
        <v>2.5000000000000001E-3</v>
      </c>
      <c r="N186" s="41">
        <f t="shared" ref="N186:N200" si="20">M186*D186*10000</f>
        <v>2900</v>
      </c>
      <c r="O186" s="37" t="s">
        <v>82</v>
      </c>
    </row>
    <row r="187" spans="1:15" s="37" customFormat="1" x14ac:dyDescent="0.25">
      <c r="A187" s="36">
        <v>36728</v>
      </c>
      <c r="B187" s="37" t="s">
        <v>2</v>
      </c>
      <c r="C187" s="37" t="s">
        <v>19</v>
      </c>
      <c r="D187" s="37">
        <v>200</v>
      </c>
      <c r="E187" s="37" t="s">
        <v>75</v>
      </c>
      <c r="F187" s="38">
        <v>36982</v>
      </c>
      <c r="G187" s="37">
        <v>-0.45500000000000002</v>
      </c>
      <c r="H187" s="65"/>
      <c r="I187" s="67"/>
      <c r="J187" s="65"/>
      <c r="K187" s="68"/>
      <c r="L187" s="39"/>
      <c r="M187" s="40">
        <v>2.5000000000000001E-3</v>
      </c>
      <c r="N187" s="41">
        <f t="shared" si="20"/>
        <v>5000</v>
      </c>
      <c r="O187" s="37" t="s">
        <v>82</v>
      </c>
    </row>
    <row r="188" spans="1:15" s="37" customFormat="1" x14ac:dyDescent="0.25">
      <c r="A188" s="36">
        <v>36728</v>
      </c>
      <c r="B188" s="37" t="s">
        <v>2</v>
      </c>
      <c r="C188" s="37" t="s">
        <v>35</v>
      </c>
      <c r="D188" s="37">
        <v>112</v>
      </c>
      <c r="E188" s="37" t="s">
        <v>75</v>
      </c>
      <c r="F188" s="38">
        <v>36982</v>
      </c>
      <c r="G188" s="37">
        <v>-0.45500000000000002</v>
      </c>
      <c r="H188" s="65"/>
      <c r="I188" s="67"/>
      <c r="J188" s="65"/>
      <c r="K188" s="68"/>
      <c r="L188" s="39"/>
      <c r="M188" s="40">
        <v>2.5000000000000001E-3</v>
      </c>
      <c r="N188" s="41">
        <f t="shared" si="20"/>
        <v>2800.0000000000005</v>
      </c>
      <c r="O188" s="37" t="s">
        <v>82</v>
      </c>
    </row>
    <row r="189" spans="1:15" s="37" customFormat="1" x14ac:dyDescent="0.25">
      <c r="A189" s="36">
        <v>36728</v>
      </c>
      <c r="B189" s="37" t="s">
        <v>2</v>
      </c>
      <c r="C189" s="37" t="s">
        <v>15</v>
      </c>
      <c r="D189" s="37">
        <v>116</v>
      </c>
      <c r="E189" s="37" t="s">
        <v>75</v>
      </c>
      <c r="F189" s="38">
        <v>36982</v>
      </c>
      <c r="G189" s="37">
        <v>-0.46</v>
      </c>
      <c r="H189" s="65"/>
      <c r="I189" s="67"/>
      <c r="J189" s="65"/>
      <c r="K189" s="68"/>
      <c r="L189" s="39"/>
      <c r="M189" s="40">
        <v>3.1250000000000002E-3</v>
      </c>
      <c r="N189" s="41">
        <f t="shared" si="20"/>
        <v>3625.0000000000005</v>
      </c>
      <c r="O189" s="37" t="s">
        <v>82</v>
      </c>
    </row>
    <row r="190" spans="1:15" s="37" customFormat="1" x14ac:dyDescent="0.25">
      <c r="A190" s="36">
        <v>36728</v>
      </c>
      <c r="B190" s="37" t="s">
        <v>2</v>
      </c>
      <c r="C190" s="37" t="s">
        <v>19</v>
      </c>
      <c r="D190" s="37">
        <v>200</v>
      </c>
      <c r="E190" s="37" t="s">
        <v>75</v>
      </c>
      <c r="F190" s="38">
        <v>36982</v>
      </c>
      <c r="G190" s="37">
        <v>-0.46</v>
      </c>
      <c r="H190" s="65"/>
      <c r="I190" s="67"/>
      <c r="J190" s="65"/>
      <c r="K190" s="68"/>
      <c r="L190" s="39"/>
      <c r="M190" s="40">
        <v>3.1250000000000002E-3</v>
      </c>
      <c r="N190" s="41">
        <f t="shared" si="20"/>
        <v>6250</v>
      </c>
      <c r="O190" s="37" t="s">
        <v>82</v>
      </c>
    </row>
    <row r="191" spans="1:15" s="37" customFormat="1" x14ac:dyDescent="0.25">
      <c r="A191" s="36">
        <v>36728</v>
      </c>
      <c r="B191" s="37" t="s">
        <v>2</v>
      </c>
      <c r="C191" s="37" t="s">
        <v>35</v>
      </c>
      <c r="D191" s="37">
        <v>112</v>
      </c>
      <c r="E191" s="37" t="s">
        <v>75</v>
      </c>
      <c r="F191" s="38">
        <v>36982</v>
      </c>
      <c r="G191" s="37">
        <v>-0.46</v>
      </c>
      <c r="H191" s="65"/>
      <c r="I191" s="67"/>
      <c r="J191" s="65"/>
      <c r="K191" s="68"/>
      <c r="L191" s="39"/>
      <c r="M191" s="40">
        <v>3.1250000000000002E-3</v>
      </c>
      <c r="N191" s="41">
        <f t="shared" si="20"/>
        <v>3500.0000000000005</v>
      </c>
      <c r="O191" s="37" t="s">
        <v>82</v>
      </c>
    </row>
    <row r="192" spans="1:15" s="30" customFormat="1" x14ac:dyDescent="0.25">
      <c r="A192" s="29">
        <v>36731</v>
      </c>
      <c r="B192" s="30" t="s">
        <v>2</v>
      </c>
      <c r="C192" s="30" t="s">
        <v>15</v>
      </c>
      <c r="D192" s="30">
        <v>65</v>
      </c>
      <c r="E192" s="30" t="s">
        <v>11</v>
      </c>
      <c r="F192" s="31">
        <v>36770</v>
      </c>
      <c r="H192" s="107"/>
      <c r="I192" s="108"/>
      <c r="J192" s="107" t="s">
        <v>6</v>
      </c>
      <c r="K192" s="108">
        <v>3.3</v>
      </c>
      <c r="L192" s="33">
        <v>0.09</v>
      </c>
      <c r="M192" s="34">
        <v>0</v>
      </c>
      <c r="N192" s="35">
        <f t="shared" si="20"/>
        <v>0</v>
      </c>
      <c r="O192" s="30" t="s">
        <v>77</v>
      </c>
    </row>
    <row r="193" spans="1:15" s="30" customFormat="1" x14ac:dyDescent="0.25">
      <c r="A193" s="29">
        <v>36731</v>
      </c>
      <c r="B193" s="30" t="s">
        <v>2</v>
      </c>
      <c r="C193" s="30" t="s">
        <v>19</v>
      </c>
      <c r="D193" s="30">
        <v>118</v>
      </c>
      <c r="E193" s="30" t="s">
        <v>11</v>
      </c>
      <c r="F193" s="31">
        <v>36770</v>
      </c>
      <c r="H193" s="107"/>
      <c r="I193" s="108"/>
      <c r="J193" s="107" t="s">
        <v>6</v>
      </c>
      <c r="K193" s="108">
        <v>3.3</v>
      </c>
      <c r="L193" s="33">
        <v>0.09</v>
      </c>
      <c r="M193" s="34">
        <v>0</v>
      </c>
      <c r="N193" s="35">
        <f t="shared" si="20"/>
        <v>0</v>
      </c>
    </row>
    <row r="194" spans="1:15" s="30" customFormat="1" x14ac:dyDescent="0.25">
      <c r="A194" s="29">
        <v>36731</v>
      </c>
      <c r="B194" s="30" t="s">
        <v>2</v>
      </c>
      <c r="C194" s="30" t="s">
        <v>35</v>
      </c>
      <c r="D194" s="30">
        <v>67</v>
      </c>
      <c r="E194" s="30" t="s">
        <v>11</v>
      </c>
      <c r="F194" s="31">
        <v>36770</v>
      </c>
      <c r="H194" s="107"/>
      <c r="I194" s="108"/>
      <c r="J194" s="107" t="s">
        <v>6</v>
      </c>
      <c r="K194" s="108">
        <v>3.3</v>
      </c>
      <c r="L194" s="33">
        <v>0.09</v>
      </c>
      <c r="M194" s="34">
        <v>0</v>
      </c>
      <c r="N194" s="35">
        <f t="shared" si="20"/>
        <v>0</v>
      </c>
    </row>
    <row r="195" spans="1:15" s="99" customFormat="1" x14ac:dyDescent="0.25">
      <c r="A195" s="98">
        <v>36731</v>
      </c>
      <c r="B195" s="99" t="s">
        <v>2</v>
      </c>
      <c r="C195" s="99" t="s">
        <v>15</v>
      </c>
      <c r="D195" s="99">
        <v>65</v>
      </c>
      <c r="E195" s="99" t="s">
        <v>3</v>
      </c>
      <c r="F195" s="100">
        <v>36770</v>
      </c>
      <c r="H195" s="101" t="s">
        <v>5</v>
      </c>
      <c r="I195" s="102">
        <v>4.5</v>
      </c>
      <c r="J195" s="101"/>
      <c r="K195" s="103"/>
      <c r="L195" s="104">
        <v>8.7499999999999994E-2</v>
      </c>
      <c r="M195" s="105">
        <v>0</v>
      </c>
      <c r="N195" s="106">
        <f t="shared" si="20"/>
        <v>0</v>
      </c>
    </row>
    <row r="196" spans="1:15" s="99" customFormat="1" x14ac:dyDescent="0.25">
      <c r="A196" s="98">
        <v>36731</v>
      </c>
      <c r="B196" s="99" t="s">
        <v>2</v>
      </c>
      <c r="C196" s="99" t="s">
        <v>19</v>
      </c>
      <c r="D196" s="99">
        <v>118</v>
      </c>
      <c r="E196" s="99" t="s">
        <v>3</v>
      </c>
      <c r="F196" s="100">
        <v>36770</v>
      </c>
      <c r="H196" s="101" t="s">
        <v>5</v>
      </c>
      <c r="I196" s="102">
        <v>4.5</v>
      </c>
      <c r="J196" s="101"/>
      <c r="K196" s="103"/>
      <c r="L196" s="104">
        <v>8.7499999999999994E-2</v>
      </c>
      <c r="M196" s="105">
        <v>0</v>
      </c>
      <c r="N196" s="106">
        <f t="shared" si="20"/>
        <v>0</v>
      </c>
    </row>
    <row r="197" spans="1:15" s="99" customFormat="1" x14ac:dyDescent="0.25">
      <c r="A197" s="98">
        <v>36731</v>
      </c>
      <c r="B197" s="99" t="s">
        <v>2</v>
      </c>
      <c r="C197" s="99" t="s">
        <v>35</v>
      </c>
      <c r="D197" s="99">
        <v>67</v>
      </c>
      <c r="E197" s="99" t="s">
        <v>3</v>
      </c>
      <c r="F197" s="100">
        <v>36770</v>
      </c>
      <c r="H197" s="101" t="s">
        <v>5</v>
      </c>
      <c r="I197" s="102">
        <v>4.5</v>
      </c>
      <c r="J197" s="101"/>
      <c r="K197" s="103"/>
      <c r="L197" s="104">
        <v>8.7499999999999994E-2</v>
      </c>
      <c r="M197" s="105">
        <v>0</v>
      </c>
      <c r="N197" s="106">
        <f t="shared" si="20"/>
        <v>0</v>
      </c>
    </row>
    <row r="198" spans="1:15" s="37" customFormat="1" x14ac:dyDescent="0.25">
      <c r="A198" s="36">
        <v>36731</v>
      </c>
      <c r="B198" s="37" t="s">
        <v>2</v>
      </c>
      <c r="C198" s="37" t="s">
        <v>15</v>
      </c>
      <c r="D198" s="37">
        <v>84</v>
      </c>
      <c r="E198" s="37" t="s">
        <v>74</v>
      </c>
      <c r="F198" s="38">
        <v>37257</v>
      </c>
      <c r="G198" s="37">
        <v>3.2949999999999999</v>
      </c>
      <c r="H198" s="65"/>
      <c r="I198" s="67"/>
      <c r="J198" s="65"/>
      <c r="K198" s="68"/>
      <c r="L198" s="39"/>
      <c r="M198" s="40">
        <v>2.5000000000000001E-3</v>
      </c>
      <c r="N198" s="41">
        <f t="shared" si="20"/>
        <v>2100</v>
      </c>
      <c r="O198" s="37" t="s">
        <v>78</v>
      </c>
    </row>
    <row r="199" spans="1:15" s="37" customFormat="1" x14ac:dyDescent="0.25">
      <c r="A199" s="36">
        <v>36731</v>
      </c>
      <c r="B199" s="37" t="s">
        <v>2</v>
      </c>
      <c r="C199" s="37" t="s">
        <v>19</v>
      </c>
      <c r="D199" s="37">
        <v>144</v>
      </c>
      <c r="E199" s="37" t="s">
        <v>74</v>
      </c>
      <c r="F199" s="38">
        <v>37257</v>
      </c>
      <c r="G199" s="37">
        <v>3.2949999999999999</v>
      </c>
      <c r="H199" s="65"/>
      <c r="I199" s="67"/>
      <c r="J199" s="65"/>
      <c r="K199" s="68"/>
      <c r="L199" s="39"/>
      <c r="M199" s="40">
        <v>2.5000000000000001E-3</v>
      </c>
      <c r="N199" s="41">
        <f t="shared" si="20"/>
        <v>3600</v>
      </c>
      <c r="O199" s="37" t="s">
        <v>79</v>
      </c>
    </row>
    <row r="200" spans="1:15" s="37" customFormat="1" x14ac:dyDescent="0.25">
      <c r="A200" s="36">
        <v>36731</v>
      </c>
      <c r="B200" s="37" t="s">
        <v>2</v>
      </c>
      <c r="C200" s="37" t="s">
        <v>35</v>
      </c>
      <c r="D200" s="37">
        <v>72</v>
      </c>
      <c r="E200" s="37" t="s">
        <v>74</v>
      </c>
      <c r="F200" s="38">
        <v>37257</v>
      </c>
      <c r="G200" s="37">
        <v>3.2949999999999999</v>
      </c>
      <c r="H200" s="65"/>
      <c r="I200" s="67"/>
      <c r="J200" s="65"/>
      <c r="K200" s="68"/>
      <c r="L200" s="39"/>
      <c r="M200" s="40">
        <v>2.5000000000000001E-3</v>
      </c>
      <c r="N200" s="41">
        <f t="shared" si="20"/>
        <v>1800</v>
      </c>
      <c r="O200" s="37" t="s">
        <v>80</v>
      </c>
    </row>
    <row r="201" spans="1:15" s="109" customFormat="1" x14ac:dyDescent="0.25">
      <c r="A201" s="110">
        <v>36732</v>
      </c>
      <c r="B201" s="109" t="s">
        <v>2</v>
      </c>
      <c r="C201" s="109" t="s">
        <v>15</v>
      </c>
      <c r="D201" s="109">
        <v>130</v>
      </c>
      <c r="E201" s="109" t="s">
        <v>11</v>
      </c>
      <c r="F201" s="111">
        <v>36770</v>
      </c>
      <c r="G201" s="109">
        <v>3.6625000000000001</v>
      </c>
      <c r="H201" s="112"/>
      <c r="I201" s="113"/>
      <c r="J201" s="112"/>
      <c r="K201" s="114"/>
      <c r="L201" s="115"/>
      <c r="M201" s="116">
        <v>2.5000000000000001E-3</v>
      </c>
      <c r="N201" s="117">
        <f t="shared" ref="N201:N206" si="21">M201*D201*10000</f>
        <v>3250</v>
      </c>
    </row>
    <row r="202" spans="1:15" s="109" customFormat="1" x14ac:dyDescent="0.25">
      <c r="A202" s="110">
        <v>36732</v>
      </c>
      <c r="B202" s="109" t="s">
        <v>2</v>
      </c>
      <c r="C202" s="109" t="s">
        <v>19</v>
      </c>
      <c r="D202" s="109">
        <v>235</v>
      </c>
      <c r="E202" s="109" t="s">
        <v>11</v>
      </c>
      <c r="F202" s="111">
        <v>36770</v>
      </c>
      <c r="G202" s="109">
        <v>3.6625000000000001</v>
      </c>
      <c r="H202" s="112"/>
      <c r="I202" s="113"/>
      <c r="J202" s="112"/>
      <c r="K202" s="114"/>
      <c r="L202" s="115"/>
      <c r="M202" s="116">
        <v>2.5000000000000001E-3</v>
      </c>
      <c r="N202" s="117">
        <f t="shared" si="21"/>
        <v>5875</v>
      </c>
    </row>
    <row r="203" spans="1:15" s="109" customFormat="1" x14ac:dyDescent="0.25">
      <c r="A203" s="110">
        <v>36732</v>
      </c>
      <c r="B203" s="109" t="s">
        <v>2</v>
      </c>
      <c r="C203" s="109" t="s">
        <v>35</v>
      </c>
      <c r="D203" s="109">
        <v>135</v>
      </c>
      <c r="E203" s="109" t="s">
        <v>11</v>
      </c>
      <c r="F203" s="111">
        <v>36770</v>
      </c>
      <c r="G203" s="109">
        <v>3.6625000000000001</v>
      </c>
      <c r="H203" s="112"/>
      <c r="I203" s="113"/>
      <c r="J203" s="112"/>
      <c r="K203" s="114"/>
      <c r="L203" s="115"/>
      <c r="M203" s="116">
        <v>2.5000000000000001E-3</v>
      </c>
      <c r="N203" s="117">
        <f t="shared" si="21"/>
        <v>3375</v>
      </c>
    </row>
    <row r="204" spans="1:15" s="37" customFormat="1" x14ac:dyDescent="0.25">
      <c r="A204" s="36">
        <v>36732</v>
      </c>
      <c r="B204" s="37" t="s">
        <v>2</v>
      </c>
      <c r="C204" s="37" t="s">
        <v>15</v>
      </c>
      <c r="D204" s="37">
        <v>228</v>
      </c>
      <c r="E204" s="37" t="s">
        <v>75</v>
      </c>
      <c r="F204" s="38">
        <v>36982</v>
      </c>
      <c r="G204" s="37">
        <v>-0.45750000000000002</v>
      </c>
      <c r="H204" s="65"/>
      <c r="I204" s="67"/>
      <c r="J204" s="65"/>
      <c r="K204" s="68"/>
      <c r="L204" s="39"/>
      <c r="M204" s="40">
        <v>2.5000000000000001E-3</v>
      </c>
      <c r="N204" s="41">
        <f t="shared" si="21"/>
        <v>5700.0000000000009</v>
      </c>
      <c r="O204" s="37" t="s">
        <v>81</v>
      </c>
    </row>
    <row r="205" spans="1:15" s="37" customFormat="1" x14ac:dyDescent="0.25">
      <c r="A205" s="36">
        <v>36732</v>
      </c>
      <c r="B205" s="37" t="s">
        <v>2</v>
      </c>
      <c r="C205" s="37" t="s">
        <v>19</v>
      </c>
      <c r="D205" s="37">
        <v>400</v>
      </c>
      <c r="E205" s="37" t="s">
        <v>75</v>
      </c>
      <c r="F205" s="38">
        <v>36982</v>
      </c>
      <c r="G205" s="37">
        <v>-0.45750000000000002</v>
      </c>
      <c r="H205" s="65"/>
      <c r="I205" s="67"/>
      <c r="J205" s="65"/>
      <c r="K205" s="68"/>
      <c r="L205" s="39"/>
      <c r="M205" s="40">
        <v>2.5000000000000001E-3</v>
      </c>
      <c r="N205" s="41">
        <f t="shared" si="21"/>
        <v>10000</v>
      </c>
      <c r="O205" s="37" t="s">
        <v>81</v>
      </c>
    </row>
    <row r="206" spans="1:15" s="37" customFormat="1" x14ac:dyDescent="0.25">
      <c r="A206" s="36">
        <v>36732</v>
      </c>
      <c r="B206" s="37" t="s">
        <v>2</v>
      </c>
      <c r="C206" s="37" t="s">
        <v>35</v>
      </c>
      <c r="D206" s="37">
        <v>228</v>
      </c>
      <c r="E206" s="37" t="s">
        <v>75</v>
      </c>
      <c r="F206" s="38">
        <v>36982</v>
      </c>
      <c r="G206" s="37">
        <v>-0.45750000000000002</v>
      </c>
      <c r="H206" s="65"/>
      <c r="I206" s="67"/>
      <c r="J206" s="65"/>
      <c r="K206" s="68"/>
      <c r="L206" s="39"/>
      <c r="M206" s="40">
        <v>2.5000000000000001E-3</v>
      </c>
      <c r="N206" s="41">
        <f t="shared" si="21"/>
        <v>5700.0000000000009</v>
      </c>
      <c r="O206" s="37" t="s">
        <v>81</v>
      </c>
    </row>
    <row r="207" spans="1:15" s="109" customFormat="1" x14ac:dyDescent="0.25">
      <c r="A207" s="110">
        <v>36733</v>
      </c>
      <c r="B207" s="109" t="s">
        <v>2</v>
      </c>
      <c r="C207" s="109" t="s">
        <v>15</v>
      </c>
      <c r="D207" s="109">
        <v>65</v>
      </c>
      <c r="E207" s="109" t="s">
        <v>11</v>
      </c>
      <c r="F207" s="111">
        <v>36770</v>
      </c>
      <c r="G207" s="109">
        <v>3.6225000000000001</v>
      </c>
      <c r="H207" s="112"/>
      <c r="I207" s="113"/>
      <c r="J207" s="112"/>
      <c r="K207" s="114"/>
      <c r="L207" s="115"/>
      <c r="M207" s="116">
        <v>2.5000000000000001E-3</v>
      </c>
      <c r="N207" s="117">
        <f t="shared" ref="N207:N212" si="22">M207*D207*10000</f>
        <v>1625</v>
      </c>
    </row>
    <row r="208" spans="1:15" s="109" customFormat="1" x14ac:dyDescent="0.25">
      <c r="A208" s="110">
        <v>36733</v>
      </c>
      <c r="B208" s="109" t="s">
        <v>2</v>
      </c>
      <c r="C208" s="109" t="s">
        <v>19</v>
      </c>
      <c r="D208" s="109">
        <v>118</v>
      </c>
      <c r="E208" s="109" t="s">
        <v>11</v>
      </c>
      <c r="F208" s="111">
        <v>36770</v>
      </c>
      <c r="G208" s="109">
        <v>3.6225000000000001</v>
      </c>
      <c r="H208" s="112"/>
      <c r="I208" s="113"/>
      <c r="J208" s="112"/>
      <c r="K208" s="114"/>
      <c r="L208" s="115"/>
      <c r="M208" s="116">
        <v>2.5000000000000001E-3</v>
      </c>
      <c r="N208" s="117">
        <f t="shared" si="22"/>
        <v>2950</v>
      </c>
    </row>
    <row r="209" spans="1:15" s="109" customFormat="1" x14ac:dyDescent="0.25">
      <c r="A209" s="110">
        <v>36733</v>
      </c>
      <c r="B209" s="109" t="s">
        <v>2</v>
      </c>
      <c r="C209" s="109" t="s">
        <v>35</v>
      </c>
      <c r="D209" s="109">
        <v>67</v>
      </c>
      <c r="E209" s="109" t="s">
        <v>11</v>
      </c>
      <c r="F209" s="111">
        <v>36770</v>
      </c>
      <c r="G209" s="109">
        <v>3.6225000000000001</v>
      </c>
      <c r="H209" s="112"/>
      <c r="I209" s="113"/>
      <c r="J209" s="112"/>
      <c r="K209" s="114"/>
      <c r="L209" s="115"/>
      <c r="M209" s="116">
        <v>2.5000000000000001E-3</v>
      </c>
      <c r="N209" s="117">
        <f t="shared" si="22"/>
        <v>1675</v>
      </c>
    </row>
    <row r="210" spans="1:15" s="109" customFormat="1" x14ac:dyDescent="0.25">
      <c r="A210" s="110">
        <v>36733</v>
      </c>
      <c r="B210" s="109" t="s">
        <v>2</v>
      </c>
      <c r="C210" s="109" t="s">
        <v>15</v>
      </c>
      <c r="D210" s="109">
        <v>33</v>
      </c>
      <c r="E210" s="109" t="s">
        <v>3</v>
      </c>
      <c r="F210" s="111">
        <v>36770</v>
      </c>
      <c r="G210" s="109">
        <v>3.85</v>
      </c>
      <c r="H210" s="112"/>
      <c r="I210" s="113"/>
      <c r="J210" s="112"/>
      <c r="K210" s="114"/>
      <c r="L210" s="115"/>
      <c r="M210" s="116">
        <v>0</v>
      </c>
      <c r="N210" s="117">
        <f t="shared" si="22"/>
        <v>0</v>
      </c>
    </row>
    <row r="211" spans="1:15" s="109" customFormat="1" x14ac:dyDescent="0.25">
      <c r="A211" s="110">
        <v>36733</v>
      </c>
      <c r="B211" s="109" t="s">
        <v>2</v>
      </c>
      <c r="C211" s="109" t="s">
        <v>19</v>
      </c>
      <c r="D211" s="109">
        <v>59</v>
      </c>
      <c r="E211" s="109" t="s">
        <v>3</v>
      </c>
      <c r="F211" s="111">
        <v>36770</v>
      </c>
      <c r="G211" s="109">
        <v>3.85</v>
      </c>
      <c r="H211" s="112"/>
      <c r="I211" s="113"/>
      <c r="J211" s="112"/>
      <c r="K211" s="114"/>
      <c r="L211" s="115"/>
      <c r="M211" s="116">
        <v>0</v>
      </c>
      <c r="N211" s="117">
        <f t="shared" si="22"/>
        <v>0</v>
      </c>
    </row>
    <row r="212" spans="1:15" s="109" customFormat="1" x14ac:dyDescent="0.25">
      <c r="A212" s="110">
        <v>36733</v>
      </c>
      <c r="B212" s="109" t="s">
        <v>2</v>
      </c>
      <c r="C212" s="109" t="s">
        <v>35</v>
      </c>
      <c r="D212" s="109">
        <v>33</v>
      </c>
      <c r="E212" s="109" t="s">
        <v>3</v>
      </c>
      <c r="F212" s="111">
        <v>36770</v>
      </c>
      <c r="G212" s="109">
        <v>3.85</v>
      </c>
      <c r="H212" s="112"/>
      <c r="I212" s="113"/>
      <c r="J212" s="112"/>
      <c r="K212" s="114"/>
      <c r="L212" s="115"/>
      <c r="M212" s="116">
        <v>0</v>
      </c>
      <c r="N212" s="117">
        <f t="shared" si="22"/>
        <v>0</v>
      </c>
    </row>
    <row r="213" spans="1:15" s="109" customFormat="1" x14ac:dyDescent="0.25">
      <c r="A213" s="110">
        <v>36733</v>
      </c>
      <c r="B213" s="109" t="s">
        <v>2</v>
      </c>
      <c r="C213" s="109" t="s">
        <v>15</v>
      </c>
      <c r="D213" s="109">
        <v>32</v>
      </c>
      <c r="E213" s="109" t="s">
        <v>3</v>
      </c>
      <c r="F213" s="111">
        <v>36770</v>
      </c>
      <c r="G213" s="109">
        <v>3.8325</v>
      </c>
      <c r="H213" s="112"/>
      <c r="I213" s="113"/>
      <c r="J213" s="112"/>
      <c r="K213" s="114"/>
      <c r="L213" s="115"/>
      <c r="M213" s="116">
        <v>0</v>
      </c>
      <c r="N213" s="117">
        <f t="shared" ref="N213:N224" si="23">M213*D213*10000</f>
        <v>0</v>
      </c>
    </row>
    <row r="214" spans="1:15" s="109" customFormat="1" x14ac:dyDescent="0.25">
      <c r="A214" s="110">
        <v>36733</v>
      </c>
      <c r="B214" s="109" t="s">
        <v>2</v>
      </c>
      <c r="C214" s="109" t="s">
        <v>19</v>
      </c>
      <c r="D214" s="109">
        <v>59</v>
      </c>
      <c r="E214" s="109" t="s">
        <v>3</v>
      </c>
      <c r="F214" s="111">
        <v>36770</v>
      </c>
      <c r="G214" s="109">
        <v>3.8325</v>
      </c>
      <c r="H214" s="112"/>
      <c r="I214" s="113"/>
      <c r="J214" s="112"/>
      <c r="K214" s="114"/>
      <c r="L214" s="115"/>
      <c r="M214" s="116">
        <v>0</v>
      </c>
      <c r="N214" s="117">
        <f t="shared" si="23"/>
        <v>0</v>
      </c>
    </row>
    <row r="215" spans="1:15" s="109" customFormat="1" x14ac:dyDescent="0.25">
      <c r="A215" s="110">
        <v>36733</v>
      </c>
      <c r="B215" s="109" t="s">
        <v>2</v>
      </c>
      <c r="C215" s="109" t="s">
        <v>35</v>
      </c>
      <c r="D215" s="109">
        <v>34</v>
      </c>
      <c r="E215" s="109" t="s">
        <v>3</v>
      </c>
      <c r="F215" s="111">
        <v>36770</v>
      </c>
      <c r="G215" s="109">
        <v>3.8325</v>
      </c>
      <c r="H215" s="112"/>
      <c r="I215" s="113"/>
      <c r="J215" s="112"/>
      <c r="K215" s="114"/>
      <c r="L215" s="115"/>
      <c r="M215" s="116">
        <v>0</v>
      </c>
      <c r="N215" s="117">
        <f t="shared" si="23"/>
        <v>0</v>
      </c>
    </row>
    <row r="216" spans="1:15" s="37" customFormat="1" x14ac:dyDescent="0.25">
      <c r="A216" s="36">
        <v>36733</v>
      </c>
      <c r="B216" s="37" t="s">
        <v>2</v>
      </c>
      <c r="C216" s="37" t="s">
        <v>15</v>
      </c>
      <c r="D216" s="37">
        <v>65</v>
      </c>
      <c r="E216" s="37" t="s">
        <v>11</v>
      </c>
      <c r="F216" s="38">
        <v>36800</v>
      </c>
      <c r="H216" s="65"/>
      <c r="I216" s="67"/>
      <c r="J216" s="65" t="s">
        <v>6</v>
      </c>
      <c r="K216" s="67">
        <v>3.4</v>
      </c>
      <c r="L216" s="39">
        <v>0.19</v>
      </c>
      <c r="M216" s="40">
        <v>2.5000000000000001E-3</v>
      </c>
      <c r="N216" s="41">
        <f t="shared" si="23"/>
        <v>1625</v>
      </c>
      <c r="O216" s="37" t="s">
        <v>89</v>
      </c>
    </row>
    <row r="217" spans="1:15" s="37" customFormat="1" x14ac:dyDescent="0.25">
      <c r="A217" s="36">
        <v>36733</v>
      </c>
      <c r="B217" s="37" t="s">
        <v>2</v>
      </c>
      <c r="C217" s="37" t="s">
        <v>19</v>
      </c>
      <c r="D217" s="37">
        <v>118</v>
      </c>
      <c r="E217" s="37" t="s">
        <v>11</v>
      </c>
      <c r="F217" s="38">
        <v>36800</v>
      </c>
      <c r="H217" s="65"/>
      <c r="I217" s="67"/>
      <c r="J217" s="65" t="s">
        <v>6</v>
      </c>
      <c r="K217" s="67">
        <v>3.4</v>
      </c>
      <c r="L217" s="39">
        <v>0.19</v>
      </c>
      <c r="M217" s="40">
        <v>2.5000000000000001E-3</v>
      </c>
      <c r="N217" s="41">
        <f t="shared" si="23"/>
        <v>2950</v>
      </c>
    </row>
    <row r="218" spans="1:15" s="37" customFormat="1" x14ac:dyDescent="0.25">
      <c r="A218" s="36">
        <v>36733</v>
      </c>
      <c r="B218" s="37" t="s">
        <v>2</v>
      </c>
      <c r="C218" s="37" t="s">
        <v>35</v>
      </c>
      <c r="D218" s="37">
        <v>67</v>
      </c>
      <c r="E218" s="37" t="s">
        <v>11</v>
      </c>
      <c r="F218" s="38">
        <v>36800</v>
      </c>
      <c r="H218" s="65"/>
      <c r="I218" s="67"/>
      <c r="J218" s="65" t="s">
        <v>6</v>
      </c>
      <c r="K218" s="67">
        <v>3.4</v>
      </c>
      <c r="L218" s="39">
        <v>0.19</v>
      </c>
      <c r="M218" s="40">
        <v>2.5000000000000001E-3</v>
      </c>
      <c r="N218" s="41">
        <f t="shared" si="23"/>
        <v>1675</v>
      </c>
    </row>
    <row r="219" spans="1:15" s="37" customFormat="1" x14ac:dyDescent="0.25">
      <c r="A219" s="36">
        <v>36733</v>
      </c>
      <c r="B219" s="37" t="s">
        <v>2</v>
      </c>
      <c r="C219" s="37" t="s">
        <v>15</v>
      </c>
      <c r="D219" s="37">
        <v>65</v>
      </c>
      <c r="E219" s="37" t="s">
        <v>3</v>
      </c>
      <c r="F219" s="38">
        <v>36800</v>
      </c>
      <c r="H219" s="65" t="s">
        <v>5</v>
      </c>
      <c r="I219" s="67">
        <v>4.5</v>
      </c>
      <c r="J219" s="65"/>
      <c r="K219" s="68"/>
      <c r="L219" s="39">
        <v>0.1875</v>
      </c>
      <c r="M219" s="40">
        <v>0</v>
      </c>
      <c r="N219" s="41">
        <f t="shared" si="23"/>
        <v>0</v>
      </c>
      <c r="O219" s="37" t="s">
        <v>90</v>
      </c>
    </row>
    <row r="220" spans="1:15" s="37" customFormat="1" x14ac:dyDescent="0.25">
      <c r="A220" s="36">
        <v>36733</v>
      </c>
      <c r="B220" s="37" t="s">
        <v>2</v>
      </c>
      <c r="C220" s="37" t="s">
        <v>19</v>
      </c>
      <c r="D220" s="37">
        <v>118</v>
      </c>
      <c r="E220" s="37" t="s">
        <v>3</v>
      </c>
      <c r="F220" s="38">
        <v>36800</v>
      </c>
      <c r="H220" s="65" t="s">
        <v>5</v>
      </c>
      <c r="I220" s="67">
        <v>4.5</v>
      </c>
      <c r="J220" s="65"/>
      <c r="K220" s="68"/>
      <c r="L220" s="39">
        <v>0.1875</v>
      </c>
      <c r="M220" s="40">
        <v>0</v>
      </c>
      <c r="N220" s="41">
        <f t="shared" si="23"/>
        <v>0</v>
      </c>
    </row>
    <row r="221" spans="1:15" s="37" customFormat="1" x14ac:dyDescent="0.25">
      <c r="A221" s="36">
        <v>36733</v>
      </c>
      <c r="B221" s="37" t="s">
        <v>2</v>
      </c>
      <c r="C221" s="37" t="s">
        <v>35</v>
      </c>
      <c r="D221" s="37">
        <v>67</v>
      </c>
      <c r="E221" s="37" t="s">
        <v>3</v>
      </c>
      <c r="F221" s="38">
        <v>36800</v>
      </c>
      <c r="H221" s="65" t="s">
        <v>5</v>
      </c>
      <c r="I221" s="67">
        <v>4.5</v>
      </c>
      <c r="J221" s="65"/>
      <c r="K221" s="68"/>
      <c r="L221" s="39">
        <v>0.1875</v>
      </c>
      <c r="M221" s="40">
        <v>0</v>
      </c>
      <c r="N221" s="41">
        <f t="shared" si="23"/>
        <v>0</v>
      </c>
    </row>
    <row r="222" spans="1:15" s="109" customFormat="1" x14ac:dyDescent="0.25">
      <c r="A222" s="110">
        <v>36734</v>
      </c>
      <c r="B222" s="109" t="s">
        <v>2</v>
      </c>
      <c r="C222" s="109" t="s">
        <v>15</v>
      </c>
      <c r="D222" s="109">
        <v>33</v>
      </c>
      <c r="E222" s="109" t="s">
        <v>3</v>
      </c>
      <c r="F222" s="111">
        <v>36739</v>
      </c>
      <c r="G222" s="109">
        <v>3.8424999999999998</v>
      </c>
      <c r="H222" s="112"/>
      <c r="I222" s="113"/>
      <c r="J222" s="112"/>
      <c r="K222" s="114"/>
      <c r="L222" s="115"/>
      <c r="M222" s="116">
        <v>2.5000000000000001E-3</v>
      </c>
      <c r="N222" s="117">
        <f t="shared" si="23"/>
        <v>825</v>
      </c>
    </row>
    <row r="223" spans="1:15" s="109" customFormat="1" x14ac:dyDescent="0.25">
      <c r="A223" s="110">
        <v>36734</v>
      </c>
      <c r="B223" s="109" t="s">
        <v>2</v>
      </c>
      <c r="C223" s="109" t="s">
        <v>19</v>
      </c>
      <c r="D223" s="109">
        <v>59</v>
      </c>
      <c r="E223" s="109" t="s">
        <v>3</v>
      </c>
      <c r="F223" s="111">
        <v>36739</v>
      </c>
      <c r="G223" s="109">
        <v>3.8424999999999998</v>
      </c>
      <c r="H223" s="112"/>
      <c r="I223" s="113"/>
      <c r="J223" s="112"/>
      <c r="K223" s="114"/>
      <c r="L223" s="115"/>
      <c r="M223" s="116">
        <v>2.5000000000000001E-3</v>
      </c>
      <c r="N223" s="117">
        <f t="shared" si="23"/>
        <v>1475</v>
      </c>
    </row>
    <row r="224" spans="1:15" s="109" customFormat="1" x14ac:dyDescent="0.25">
      <c r="A224" s="110">
        <v>36734</v>
      </c>
      <c r="B224" s="109" t="s">
        <v>2</v>
      </c>
      <c r="C224" s="109" t="s">
        <v>35</v>
      </c>
      <c r="D224" s="109">
        <v>33</v>
      </c>
      <c r="E224" s="109" t="s">
        <v>3</v>
      </c>
      <c r="F224" s="111">
        <v>36739</v>
      </c>
      <c r="G224" s="109">
        <v>3.8424999999999998</v>
      </c>
      <c r="H224" s="112"/>
      <c r="I224" s="113"/>
      <c r="J224" s="112"/>
      <c r="K224" s="114"/>
      <c r="L224" s="115"/>
      <c r="M224" s="116">
        <v>2.5000000000000001E-3</v>
      </c>
      <c r="N224" s="117">
        <f t="shared" si="23"/>
        <v>825</v>
      </c>
    </row>
    <row r="225" spans="1:15" s="109" customFormat="1" x14ac:dyDescent="0.25">
      <c r="A225" s="110">
        <v>36734</v>
      </c>
      <c r="B225" s="109" t="s">
        <v>2</v>
      </c>
      <c r="C225" s="109" t="s">
        <v>15</v>
      </c>
      <c r="D225" s="109">
        <v>58</v>
      </c>
      <c r="E225" s="109" t="s">
        <v>11</v>
      </c>
      <c r="F225" s="111">
        <v>36739</v>
      </c>
      <c r="G225" s="109">
        <v>3.7974999999999999</v>
      </c>
      <c r="H225" s="112"/>
      <c r="I225" s="113"/>
      <c r="J225" s="112"/>
      <c r="K225" s="114"/>
      <c r="L225" s="115"/>
      <c r="M225" s="116">
        <v>2.5000000000000001E-3</v>
      </c>
      <c r="N225" s="117">
        <f t="shared" ref="N225:N236" si="24">M225*D225*10000</f>
        <v>1450</v>
      </c>
    </row>
    <row r="226" spans="1:15" s="109" customFormat="1" x14ac:dyDescent="0.25">
      <c r="A226" s="110">
        <v>36734</v>
      </c>
      <c r="B226" s="109" t="s">
        <v>2</v>
      </c>
      <c r="C226" s="109" t="s">
        <v>19</v>
      </c>
      <c r="D226" s="109">
        <v>101</v>
      </c>
      <c r="E226" s="109" t="s">
        <v>11</v>
      </c>
      <c r="F226" s="111">
        <v>36739</v>
      </c>
      <c r="G226" s="109">
        <v>3.7974999999999999</v>
      </c>
      <c r="H226" s="112"/>
      <c r="I226" s="113"/>
      <c r="J226" s="112"/>
      <c r="K226" s="114"/>
      <c r="L226" s="115"/>
      <c r="M226" s="116">
        <v>2.5000000000000001E-3</v>
      </c>
      <c r="N226" s="117">
        <f t="shared" si="24"/>
        <v>2525</v>
      </c>
    </row>
    <row r="227" spans="1:15" s="109" customFormat="1" x14ac:dyDescent="0.25">
      <c r="A227" s="110">
        <v>36734</v>
      </c>
      <c r="B227" s="109" t="s">
        <v>2</v>
      </c>
      <c r="C227" s="109" t="s">
        <v>35</v>
      </c>
      <c r="D227" s="109">
        <v>51</v>
      </c>
      <c r="E227" s="109" t="s">
        <v>11</v>
      </c>
      <c r="F227" s="111">
        <v>36739</v>
      </c>
      <c r="G227" s="109">
        <v>3.7974999999999999</v>
      </c>
      <c r="H227" s="112"/>
      <c r="I227" s="113"/>
      <c r="J227" s="112"/>
      <c r="K227" s="114"/>
      <c r="L227" s="115"/>
      <c r="M227" s="116">
        <v>2.5000000000000001E-3</v>
      </c>
      <c r="N227" s="117">
        <f t="shared" si="24"/>
        <v>1275</v>
      </c>
    </row>
    <row r="228" spans="1:15" s="37" customFormat="1" x14ac:dyDescent="0.25">
      <c r="A228" s="36">
        <v>36734</v>
      </c>
      <c r="B228" s="37" t="s">
        <v>2</v>
      </c>
      <c r="C228" s="37" t="s">
        <v>15</v>
      </c>
      <c r="D228" s="37">
        <v>65</v>
      </c>
      <c r="E228" s="37" t="s">
        <v>11</v>
      </c>
      <c r="F228" s="38">
        <v>36800</v>
      </c>
      <c r="H228" s="65"/>
      <c r="I228" s="67"/>
      <c r="J228" s="65" t="s">
        <v>6</v>
      </c>
      <c r="K228" s="67">
        <v>3.4</v>
      </c>
      <c r="L228" s="39">
        <v>0.16</v>
      </c>
      <c r="M228" s="40">
        <v>2.5000000000000001E-3</v>
      </c>
      <c r="N228" s="41">
        <f t="shared" si="24"/>
        <v>1625</v>
      </c>
      <c r="O228" s="37" t="s">
        <v>89</v>
      </c>
    </row>
    <row r="229" spans="1:15" s="37" customFormat="1" x14ac:dyDescent="0.25">
      <c r="A229" s="36">
        <v>36734</v>
      </c>
      <c r="B229" s="37" t="s">
        <v>2</v>
      </c>
      <c r="C229" s="37" t="s">
        <v>19</v>
      </c>
      <c r="D229" s="37">
        <v>118</v>
      </c>
      <c r="E229" s="37" t="s">
        <v>11</v>
      </c>
      <c r="F229" s="38">
        <v>36800</v>
      </c>
      <c r="H229" s="65"/>
      <c r="I229" s="67"/>
      <c r="J229" s="65" t="s">
        <v>6</v>
      </c>
      <c r="K229" s="67">
        <v>3.4</v>
      </c>
      <c r="L229" s="39">
        <v>0.16</v>
      </c>
      <c r="M229" s="40">
        <v>2.5000000000000001E-3</v>
      </c>
      <c r="N229" s="41">
        <f t="shared" si="24"/>
        <v>2950</v>
      </c>
    </row>
    <row r="230" spans="1:15" s="37" customFormat="1" x14ac:dyDescent="0.25">
      <c r="A230" s="36">
        <v>36734</v>
      </c>
      <c r="B230" s="37" t="s">
        <v>2</v>
      </c>
      <c r="C230" s="37" t="s">
        <v>35</v>
      </c>
      <c r="D230" s="37">
        <v>67</v>
      </c>
      <c r="E230" s="37" t="s">
        <v>11</v>
      </c>
      <c r="F230" s="38">
        <v>36800</v>
      </c>
      <c r="H230" s="65"/>
      <c r="I230" s="67"/>
      <c r="J230" s="65" t="s">
        <v>6</v>
      </c>
      <c r="K230" s="67">
        <v>3.4</v>
      </c>
      <c r="L230" s="39">
        <v>0.16</v>
      </c>
      <c r="M230" s="40">
        <v>2.5000000000000001E-3</v>
      </c>
      <c r="N230" s="41">
        <f t="shared" si="24"/>
        <v>1675</v>
      </c>
    </row>
    <row r="231" spans="1:15" s="37" customFormat="1" x14ac:dyDescent="0.25">
      <c r="A231" s="36">
        <v>36734</v>
      </c>
      <c r="B231" s="37" t="s">
        <v>2</v>
      </c>
      <c r="C231" s="37" t="s">
        <v>15</v>
      </c>
      <c r="D231" s="37">
        <v>65</v>
      </c>
      <c r="E231" s="37" t="s">
        <v>3</v>
      </c>
      <c r="F231" s="38">
        <v>36800</v>
      </c>
      <c r="H231" s="65" t="s">
        <v>5</v>
      </c>
      <c r="I231" s="67">
        <v>4.5</v>
      </c>
      <c r="J231" s="65"/>
      <c r="K231" s="68"/>
      <c r="L231" s="39">
        <v>0.185</v>
      </c>
      <c r="M231" s="40">
        <v>0</v>
      </c>
      <c r="N231" s="41">
        <f t="shared" si="24"/>
        <v>0</v>
      </c>
      <c r="O231" s="37" t="s">
        <v>90</v>
      </c>
    </row>
    <row r="232" spans="1:15" s="37" customFormat="1" x14ac:dyDescent="0.25">
      <c r="A232" s="36">
        <v>36734</v>
      </c>
      <c r="B232" s="37" t="s">
        <v>2</v>
      </c>
      <c r="C232" s="37" t="s">
        <v>19</v>
      </c>
      <c r="D232" s="37">
        <v>118</v>
      </c>
      <c r="E232" s="37" t="s">
        <v>3</v>
      </c>
      <c r="F232" s="38">
        <v>36800</v>
      </c>
      <c r="H232" s="65" t="s">
        <v>5</v>
      </c>
      <c r="I232" s="67">
        <v>4.5</v>
      </c>
      <c r="J232" s="65"/>
      <c r="K232" s="68"/>
      <c r="L232" s="39">
        <v>0.185</v>
      </c>
      <c r="M232" s="40">
        <v>0</v>
      </c>
      <c r="N232" s="41">
        <f t="shared" si="24"/>
        <v>0</v>
      </c>
    </row>
    <row r="233" spans="1:15" s="37" customFormat="1" x14ac:dyDescent="0.25">
      <c r="A233" s="36">
        <v>36734</v>
      </c>
      <c r="B233" s="37" t="s">
        <v>2</v>
      </c>
      <c r="C233" s="37" t="s">
        <v>35</v>
      </c>
      <c r="D233" s="37">
        <v>67</v>
      </c>
      <c r="E233" s="37" t="s">
        <v>3</v>
      </c>
      <c r="F233" s="38">
        <v>36800</v>
      </c>
      <c r="H233" s="65" t="s">
        <v>5</v>
      </c>
      <c r="I233" s="67">
        <v>4.5</v>
      </c>
      <c r="J233" s="65"/>
      <c r="K233" s="68"/>
      <c r="L233" s="39">
        <v>0.185</v>
      </c>
      <c r="M233" s="40">
        <v>0</v>
      </c>
      <c r="N233" s="41">
        <f t="shared" si="24"/>
        <v>0</v>
      </c>
    </row>
    <row r="234" spans="1:15" s="99" customFormat="1" x14ac:dyDescent="0.25">
      <c r="A234" s="98">
        <v>36734</v>
      </c>
      <c r="B234" s="99" t="s">
        <v>2</v>
      </c>
      <c r="C234" s="99" t="s">
        <v>15</v>
      </c>
      <c r="D234" s="99">
        <v>130</v>
      </c>
      <c r="E234" s="99" t="s">
        <v>11</v>
      </c>
      <c r="F234" s="100">
        <v>36770</v>
      </c>
      <c r="H234" s="101" t="s">
        <v>5</v>
      </c>
      <c r="I234" s="102">
        <v>4.5</v>
      </c>
      <c r="J234" s="101"/>
      <c r="K234" s="103"/>
      <c r="L234" s="104">
        <v>0.09</v>
      </c>
      <c r="M234" s="105">
        <v>2.5000000000000001E-3</v>
      </c>
      <c r="N234" s="106">
        <f t="shared" si="24"/>
        <v>3250</v>
      </c>
    </row>
    <row r="235" spans="1:15" s="99" customFormat="1" x14ac:dyDescent="0.25">
      <c r="A235" s="98">
        <v>36734</v>
      </c>
      <c r="B235" s="99" t="s">
        <v>2</v>
      </c>
      <c r="C235" s="99" t="s">
        <v>19</v>
      </c>
      <c r="D235" s="99">
        <v>236</v>
      </c>
      <c r="E235" s="99" t="s">
        <v>11</v>
      </c>
      <c r="F235" s="100">
        <v>36770</v>
      </c>
      <c r="H235" s="101" t="s">
        <v>5</v>
      </c>
      <c r="I235" s="102">
        <v>4.5</v>
      </c>
      <c r="J235" s="101"/>
      <c r="K235" s="103"/>
      <c r="L235" s="104">
        <v>0.09</v>
      </c>
      <c r="M235" s="105">
        <v>2.5000000000000001E-3</v>
      </c>
      <c r="N235" s="106">
        <f t="shared" si="24"/>
        <v>5900</v>
      </c>
    </row>
    <row r="236" spans="1:15" s="99" customFormat="1" x14ac:dyDescent="0.25">
      <c r="A236" s="98">
        <v>36734</v>
      </c>
      <c r="B236" s="99" t="s">
        <v>2</v>
      </c>
      <c r="C236" s="99" t="s">
        <v>35</v>
      </c>
      <c r="D236" s="99">
        <v>134</v>
      </c>
      <c r="E236" s="99" t="s">
        <v>11</v>
      </c>
      <c r="F236" s="100">
        <v>36770</v>
      </c>
      <c r="H236" s="101" t="s">
        <v>5</v>
      </c>
      <c r="I236" s="102">
        <v>4.5</v>
      </c>
      <c r="J236" s="101"/>
      <c r="K236" s="103"/>
      <c r="L236" s="104">
        <v>0.09</v>
      </c>
      <c r="M236" s="105">
        <v>2.5000000000000001E-3</v>
      </c>
      <c r="N236" s="106">
        <f t="shared" si="24"/>
        <v>3350</v>
      </c>
    </row>
    <row r="237" spans="1:15" s="99" customFormat="1" x14ac:dyDescent="0.25">
      <c r="A237" s="98">
        <v>36734</v>
      </c>
      <c r="B237" s="99" t="s">
        <v>2</v>
      </c>
      <c r="C237" s="99" t="s">
        <v>15</v>
      </c>
      <c r="D237" s="99">
        <v>195</v>
      </c>
      <c r="E237" s="99" t="s">
        <v>11</v>
      </c>
      <c r="F237" s="100">
        <v>36770</v>
      </c>
      <c r="H237" s="101" t="s">
        <v>5</v>
      </c>
      <c r="I237" s="102">
        <v>4.75</v>
      </c>
      <c r="J237" s="101"/>
      <c r="K237" s="103"/>
      <c r="L237" s="104">
        <v>5.5E-2</v>
      </c>
      <c r="M237" s="105">
        <v>2.5000000000000001E-3</v>
      </c>
      <c r="N237" s="106">
        <f>M237*D237*10000</f>
        <v>4875</v>
      </c>
    </row>
    <row r="238" spans="1:15" s="99" customFormat="1" x14ac:dyDescent="0.25">
      <c r="A238" s="98">
        <v>36734</v>
      </c>
      <c r="B238" s="99" t="s">
        <v>2</v>
      </c>
      <c r="C238" s="99" t="s">
        <v>19</v>
      </c>
      <c r="D238" s="99">
        <v>354</v>
      </c>
      <c r="E238" s="99" t="s">
        <v>11</v>
      </c>
      <c r="F238" s="100">
        <v>36770</v>
      </c>
      <c r="H238" s="101" t="s">
        <v>5</v>
      </c>
      <c r="I238" s="102">
        <v>4.75</v>
      </c>
      <c r="J238" s="101"/>
      <c r="K238" s="103"/>
      <c r="L238" s="104">
        <v>5.5E-2</v>
      </c>
      <c r="M238" s="105">
        <v>2.5000000000000001E-3</v>
      </c>
      <c r="N238" s="106">
        <f>M238*D238*10000</f>
        <v>8850</v>
      </c>
    </row>
    <row r="239" spans="1:15" s="99" customFormat="1" x14ac:dyDescent="0.25">
      <c r="A239" s="98">
        <v>36734</v>
      </c>
      <c r="B239" s="99" t="s">
        <v>2</v>
      </c>
      <c r="C239" s="99" t="s">
        <v>35</v>
      </c>
      <c r="D239" s="99">
        <v>201</v>
      </c>
      <c r="E239" s="99" t="s">
        <v>11</v>
      </c>
      <c r="F239" s="100">
        <v>36770</v>
      </c>
      <c r="H239" s="101" t="s">
        <v>5</v>
      </c>
      <c r="I239" s="102">
        <v>4.75</v>
      </c>
      <c r="J239" s="101"/>
      <c r="K239" s="103"/>
      <c r="L239" s="104">
        <v>5.5E-2</v>
      </c>
      <c r="M239" s="105">
        <v>2.5000000000000001E-3</v>
      </c>
      <c r="N239" s="106">
        <f>M239*D239*10000</f>
        <v>5025.0000000000009</v>
      </c>
    </row>
    <row r="240" spans="1:15" s="99" customFormat="1" x14ac:dyDescent="0.25">
      <c r="A240" s="98">
        <v>36734</v>
      </c>
      <c r="B240" s="99" t="s">
        <v>2</v>
      </c>
      <c r="C240" s="99" t="s">
        <v>15</v>
      </c>
      <c r="D240" s="99">
        <v>65</v>
      </c>
      <c r="E240" s="99" t="s">
        <v>11</v>
      </c>
      <c r="F240" s="100">
        <v>36770</v>
      </c>
      <c r="H240" s="101" t="s">
        <v>5</v>
      </c>
      <c r="I240" s="102">
        <v>5</v>
      </c>
      <c r="J240" s="101"/>
      <c r="K240" s="103"/>
      <c r="L240" s="104">
        <v>3.2500000000000001E-2</v>
      </c>
      <c r="M240" s="105">
        <v>2.5000000000000001E-3</v>
      </c>
      <c r="N240" s="106">
        <f t="shared" ref="N240:N263" si="25">M240*D240*10000</f>
        <v>1625</v>
      </c>
    </row>
    <row r="241" spans="1:15" s="99" customFormat="1" x14ac:dyDescent="0.25">
      <c r="A241" s="98">
        <v>36734</v>
      </c>
      <c r="B241" s="99" t="s">
        <v>2</v>
      </c>
      <c r="C241" s="99" t="s">
        <v>19</v>
      </c>
      <c r="D241" s="99">
        <v>118</v>
      </c>
      <c r="E241" s="99" t="s">
        <v>11</v>
      </c>
      <c r="F241" s="100">
        <v>36770</v>
      </c>
      <c r="H241" s="101" t="s">
        <v>5</v>
      </c>
      <c r="I241" s="102">
        <v>5</v>
      </c>
      <c r="J241" s="101"/>
      <c r="K241" s="103"/>
      <c r="L241" s="104">
        <v>3.2500000000000001E-2</v>
      </c>
      <c r="M241" s="105">
        <v>2.5000000000000001E-3</v>
      </c>
      <c r="N241" s="106">
        <f t="shared" si="25"/>
        <v>2950</v>
      </c>
    </row>
    <row r="242" spans="1:15" s="99" customFormat="1" x14ac:dyDescent="0.25">
      <c r="A242" s="98">
        <v>36734</v>
      </c>
      <c r="B242" s="99" t="s">
        <v>2</v>
      </c>
      <c r="C242" s="99" t="s">
        <v>35</v>
      </c>
      <c r="D242" s="99">
        <v>67</v>
      </c>
      <c r="E242" s="99" t="s">
        <v>11</v>
      </c>
      <c r="F242" s="100">
        <v>36770</v>
      </c>
      <c r="H242" s="101" t="s">
        <v>5</v>
      </c>
      <c r="I242" s="102">
        <v>5</v>
      </c>
      <c r="J242" s="101"/>
      <c r="K242" s="103"/>
      <c r="L242" s="104">
        <v>3.2500000000000001E-2</v>
      </c>
      <c r="M242" s="105">
        <v>2.5000000000000001E-3</v>
      </c>
      <c r="N242" s="106">
        <f t="shared" si="25"/>
        <v>1675</v>
      </c>
    </row>
    <row r="243" spans="1:15" s="37" customFormat="1" x14ac:dyDescent="0.25">
      <c r="A243" s="36">
        <v>36734</v>
      </c>
      <c r="B243" s="37" t="s">
        <v>2</v>
      </c>
      <c r="C243" s="37" t="s">
        <v>15</v>
      </c>
      <c r="D243" s="37">
        <v>130</v>
      </c>
      <c r="E243" s="37" t="s">
        <v>3</v>
      </c>
      <c r="F243" s="38">
        <v>36800</v>
      </c>
      <c r="H243" s="65" t="s">
        <v>5</v>
      </c>
      <c r="I243" s="67">
        <v>4.5</v>
      </c>
      <c r="J243" s="65"/>
      <c r="K243" s="68"/>
      <c r="L243" s="39">
        <v>0.19500000000000001</v>
      </c>
      <c r="M243" s="40">
        <v>0</v>
      </c>
      <c r="N243" s="41">
        <f t="shared" si="25"/>
        <v>0</v>
      </c>
      <c r="O243" s="37" t="s">
        <v>91</v>
      </c>
    </row>
    <row r="244" spans="1:15" s="37" customFormat="1" x14ac:dyDescent="0.25">
      <c r="A244" s="36">
        <v>36734</v>
      </c>
      <c r="B244" s="37" t="s">
        <v>2</v>
      </c>
      <c r="C244" s="37" t="s">
        <v>19</v>
      </c>
      <c r="D244" s="37">
        <v>235</v>
      </c>
      <c r="E244" s="37" t="s">
        <v>3</v>
      </c>
      <c r="F244" s="38">
        <v>36800</v>
      </c>
      <c r="H244" s="65" t="s">
        <v>5</v>
      </c>
      <c r="I244" s="67">
        <v>4.5</v>
      </c>
      <c r="J244" s="65"/>
      <c r="K244" s="68"/>
      <c r="L244" s="39">
        <v>0.19500000000000001</v>
      </c>
      <c r="M244" s="40">
        <v>0</v>
      </c>
      <c r="N244" s="41">
        <f t="shared" si="25"/>
        <v>0</v>
      </c>
    </row>
    <row r="245" spans="1:15" s="37" customFormat="1" x14ac:dyDescent="0.25">
      <c r="A245" s="36">
        <v>36734</v>
      </c>
      <c r="B245" s="37" t="s">
        <v>2</v>
      </c>
      <c r="C245" s="37" t="s">
        <v>35</v>
      </c>
      <c r="D245" s="37">
        <v>135</v>
      </c>
      <c r="E245" s="37" t="s">
        <v>3</v>
      </c>
      <c r="F245" s="38">
        <v>36800</v>
      </c>
      <c r="H245" s="65" t="s">
        <v>5</v>
      </c>
      <c r="I245" s="67">
        <v>4.5</v>
      </c>
      <c r="J245" s="65"/>
      <c r="K245" s="68"/>
      <c r="L245" s="39">
        <v>0.19500000000000001</v>
      </c>
      <c r="M245" s="40">
        <v>0</v>
      </c>
      <c r="N245" s="41">
        <f t="shared" si="25"/>
        <v>0</v>
      </c>
    </row>
    <row r="246" spans="1:15" s="37" customFormat="1" x14ac:dyDescent="0.25">
      <c r="A246" s="36">
        <v>36734</v>
      </c>
      <c r="B246" s="37" t="s">
        <v>2</v>
      </c>
      <c r="C246" s="37" t="s">
        <v>15</v>
      </c>
      <c r="D246" s="37">
        <v>65</v>
      </c>
      <c r="E246" s="37" t="s">
        <v>11</v>
      </c>
      <c r="F246" s="38">
        <v>36800</v>
      </c>
      <c r="H246" s="65"/>
      <c r="I246" s="67"/>
      <c r="J246" s="65" t="s">
        <v>6</v>
      </c>
      <c r="K246" s="67">
        <v>3.4</v>
      </c>
      <c r="L246" s="39">
        <v>0.155</v>
      </c>
      <c r="M246" s="40">
        <v>2.5000000000000001E-3</v>
      </c>
      <c r="N246" s="41">
        <f t="shared" si="25"/>
        <v>1625</v>
      </c>
    </row>
    <row r="247" spans="1:15" s="37" customFormat="1" x14ac:dyDescent="0.25">
      <c r="A247" s="36">
        <v>36734</v>
      </c>
      <c r="B247" s="37" t="s">
        <v>2</v>
      </c>
      <c r="C247" s="37" t="s">
        <v>19</v>
      </c>
      <c r="D247" s="37">
        <v>118</v>
      </c>
      <c r="E247" s="37" t="s">
        <v>11</v>
      </c>
      <c r="F247" s="38">
        <v>36800</v>
      </c>
      <c r="H247" s="65"/>
      <c r="I247" s="67"/>
      <c r="J247" s="65" t="s">
        <v>6</v>
      </c>
      <c r="K247" s="67">
        <v>3.4</v>
      </c>
      <c r="L247" s="39">
        <v>0.155</v>
      </c>
      <c r="M247" s="40">
        <v>2.5000000000000001E-3</v>
      </c>
      <c r="N247" s="41">
        <f t="shared" si="25"/>
        <v>2950</v>
      </c>
    </row>
    <row r="248" spans="1:15" s="37" customFormat="1" x14ac:dyDescent="0.25">
      <c r="A248" s="36">
        <v>36734</v>
      </c>
      <c r="B248" s="37" t="s">
        <v>2</v>
      </c>
      <c r="C248" s="37" t="s">
        <v>35</v>
      </c>
      <c r="D248" s="37">
        <v>67</v>
      </c>
      <c r="E248" s="37" t="s">
        <v>11</v>
      </c>
      <c r="F248" s="38">
        <v>36800</v>
      </c>
      <c r="H248" s="65"/>
      <c r="I248" s="67"/>
      <c r="J248" s="65" t="s">
        <v>6</v>
      </c>
      <c r="K248" s="67">
        <v>3.4</v>
      </c>
      <c r="L248" s="39">
        <v>0.155</v>
      </c>
      <c r="M248" s="40">
        <v>2.5000000000000001E-3</v>
      </c>
      <c r="N248" s="41">
        <f t="shared" si="25"/>
        <v>1675</v>
      </c>
    </row>
    <row r="249" spans="1:15" s="37" customFormat="1" x14ac:dyDescent="0.25">
      <c r="A249" s="36">
        <v>36734</v>
      </c>
      <c r="B249" s="37" t="s">
        <v>2</v>
      </c>
      <c r="C249" s="37" t="s">
        <v>15</v>
      </c>
      <c r="D249" s="37">
        <v>65</v>
      </c>
      <c r="E249" s="37" t="s">
        <v>3</v>
      </c>
      <c r="F249" s="38">
        <v>36800</v>
      </c>
      <c r="H249" s="65" t="s">
        <v>5</v>
      </c>
      <c r="I249" s="67">
        <v>4.5</v>
      </c>
      <c r="J249" s="65"/>
      <c r="K249" s="68"/>
      <c r="L249" s="39">
        <v>0.1825</v>
      </c>
      <c r="M249" s="40">
        <v>0</v>
      </c>
      <c r="N249" s="41">
        <f t="shared" si="25"/>
        <v>0</v>
      </c>
      <c r="O249" s="37" t="s">
        <v>90</v>
      </c>
    </row>
    <row r="250" spans="1:15" s="37" customFormat="1" x14ac:dyDescent="0.25">
      <c r="A250" s="36">
        <v>36734</v>
      </c>
      <c r="B250" s="37" t="s">
        <v>2</v>
      </c>
      <c r="C250" s="37" t="s">
        <v>19</v>
      </c>
      <c r="D250" s="37">
        <v>118</v>
      </c>
      <c r="E250" s="37" t="s">
        <v>3</v>
      </c>
      <c r="F250" s="38">
        <v>36800</v>
      </c>
      <c r="H250" s="65" t="s">
        <v>5</v>
      </c>
      <c r="I250" s="67">
        <v>4.5</v>
      </c>
      <c r="J250" s="65"/>
      <c r="K250" s="68"/>
      <c r="L250" s="39">
        <v>0.1825</v>
      </c>
      <c r="M250" s="40">
        <v>0</v>
      </c>
      <c r="N250" s="41">
        <f t="shared" si="25"/>
        <v>0</v>
      </c>
    </row>
    <row r="251" spans="1:15" s="37" customFormat="1" x14ac:dyDescent="0.25">
      <c r="A251" s="36">
        <v>36734</v>
      </c>
      <c r="B251" s="37" t="s">
        <v>2</v>
      </c>
      <c r="C251" s="37" t="s">
        <v>35</v>
      </c>
      <c r="D251" s="37">
        <v>67</v>
      </c>
      <c r="E251" s="37" t="s">
        <v>3</v>
      </c>
      <c r="F251" s="38">
        <v>36800</v>
      </c>
      <c r="H251" s="65" t="s">
        <v>5</v>
      </c>
      <c r="I251" s="67">
        <v>4.5</v>
      </c>
      <c r="J251" s="65"/>
      <c r="K251" s="68"/>
      <c r="L251" s="39">
        <v>0.1825</v>
      </c>
      <c r="M251" s="40">
        <v>0</v>
      </c>
      <c r="N251" s="41">
        <f t="shared" si="25"/>
        <v>0</v>
      </c>
    </row>
    <row r="252" spans="1:15" s="37" customFormat="1" x14ac:dyDescent="0.25">
      <c r="A252" s="36">
        <v>36735</v>
      </c>
      <c r="B252" s="37" t="s">
        <v>2</v>
      </c>
      <c r="C252" s="37" t="s">
        <v>15</v>
      </c>
      <c r="D252" s="37">
        <v>228</v>
      </c>
      <c r="E252" s="37" t="s">
        <v>75</v>
      </c>
      <c r="F252" s="38">
        <v>36982</v>
      </c>
      <c r="G252" s="37">
        <v>-0.48249999999999998</v>
      </c>
      <c r="H252" s="65"/>
      <c r="I252" s="67"/>
      <c r="J252" s="65"/>
      <c r="K252" s="68"/>
      <c r="L252" s="39"/>
      <c r="M252" s="40">
        <v>2.5000000000000001E-3</v>
      </c>
      <c r="N252" s="41">
        <f t="shared" si="25"/>
        <v>5700.0000000000009</v>
      </c>
      <c r="O252" s="37" t="s">
        <v>81</v>
      </c>
    </row>
    <row r="253" spans="1:15" s="37" customFormat="1" x14ac:dyDescent="0.25">
      <c r="A253" s="36">
        <v>36735</v>
      </c>
      <c r="B253" s="37" t="s">
        <v>2</v>
      </c>
      <c r="C253" s="37" t="s">
        <v>19</v>
      </c>
      <c r="D253" s="37">
        <v>400</v>
      </c>
      <c r="E253" s="37" t="s">
        <v>75</v>
      </c>
      <c r="F253" s="38">
        <v>36982</v>
      </c>
      <c r="G253" s="37">
        <v>-0.48249999999999998</v>
      </c>
      <c r="H253" s="65"/>
      <c r="I253" s="67"/>
      <c r="J253" s="65"/>
      <c r="K253" s="68"/>
      <c r="L253" s="39"/>
      <c r="M253" s="40">
        <v>2.5000000000000001E-3</v>
      </c>
      <c r="N253" s="41">
        <f t="shared" si="25"/>
        <v>10000</v>
      </c>
      <c r="O253" s="37" t="s">
        <v>81</v>
      </c>
    </row>
    <row r="254" spans="1:15" s="37" customFormat="1" x14ac:dyDescent="0.25">
      <c r="A254" s="36">
        <v>36735</v>
      </c>
      <c r="B254" s="37" t="s">
        <v>2</v>
      </c>
      <c r="C254" s="37" t="s">
        <v>35</v>
      </c>
      <c r="D254" s="37">
        <v>228</v>
      </c>
      <c r="E254" s="37" t="s">
        <v>75</v>
      </c>
      <c r="F254" s="38">
        <v>36982</v>
      </c>
      <c r="G254" s="37">
        <v>-0.48249999999999998</v>
      </c>
      <c r="H254" s="65"/>
      <c r="I254" s="67"/>
      <c r="J254" s="65"/>
      <c r="K254" s="68"/>
      <c r="L254" s="39"/>
      <c r="M254" s="40">
        <v>2.5000000000000001E-3</v>
      </c>
      <c r="N254" s="41">
        <f t="shared" si="25"/>
        <v>5700.0000000000009</v>
      </c>
      <c r="O254" s="37" t="s">
        <v>81</v>
      </c>
    </row>
    <row r="255" spans="1:15" s="37" customFormat="1" x14ac:dyDescent="0.25">
      <c r="A255" s="36">
        <v>36735</v>
      </c>
      <c r="B255" s="37" t="s">
        <v>2</v>
      </c>
      <c r="C255" s="37" t="s">
        <v>15</v>
      </c>
      <c r="D255" s="37">
        <v>65</v>
      </c>
      <c r="E255" s="37" t="s">
        <v>3</v>
      </c>
      <c r="F255" s="38">
        <v>36861</v>
      </c>
      <c r="G255" s="70">
        <v>4.09</v>
      </c>
      <c r="H255" s="65"/>
      <c r="I255" s="67"/>
      <c r="J255" s="65"/>
      <c r="K255" s="68"/>
      <c r="L255" s="39"/>
      <c r="M255" s="40">
        <v>1E-3</v>
      </c>
      <c r="N255" s="41">
        <f t="shared" si="25"/>
        <v>650</v>
      </c>
      <c r="O255" s="37" t="s">
        <v>92</v>
      </c>
    </row>
    <row r="256" spans="1:15" s="37" customFormat="1" x14ac:dyDescent="0.25">
      <c r="A256" s="36">
        <v>36735</v>
      </c>
      <c r="B256" s="37" t="s">
        <v>2</v>
      </c>
      <c r="C256" s="37" t="s">
        <v>19</v>
      </c>
      <c r="D256" s="37">
        <v>118</v>
      </c>
      <c r="E256" s="37" t="s">
        <v>3</v>
      </c>
      <c r="F256" s="38">
        <v>36861</v>
      </c>
      <c r="G256" s="70">
        <v>4.09</v>
      </c>
      <c r="H256" s="65"/>
      <c r="I256" s="67"/>
      <c r="J256" s="65"/>
      <c r="K256" s="68"/>
      <c r="L256" s="39"/>
      <c r="M256" s="40">
        <v>1E-3</v>
      </c>
      <c r="N256" s="41">
        <f t="shared" si="25"/>
        <v>1180</v>
      </c>
    </row>
    <row r="257" spans="1:15" s="37" customFormat="1" x14ac:dyDescent="0.25">
      <c r="A257" s="36">
        <v>36735</v>
      </c>
      <c r="B257" s="37" t="s">
        <v>2</v>
      </c>
      <c r="C257" s="37" t="s">
        <v>35</v>
      </c>
      <c r="D257" s="37">
        <v>67</v>
      </c>
      <c r="E257" s="37" t="s">
        <v>3</v>
      </c>
      <c r="F257" s="38">
        <v>36861</v>
      </c>
      <c r="G257" s="70">
        <v>4.09</v>
      </c>
      <c r="H257" s="65"/>
      <c r="I257" s="67"/>
      <c r="J257" s="65"/>
      <c r="K257" s="68"/>
      <c r="L257" s="39"/>
      <c r="M257" s="40">
        <v>1E-3</v>
      </c>
      <c r="N257" s="41">
        <f t="shared" si="25"/>
        <v>670</v>
      </c>
    </row>
    <row r="258" spans="1:15" s="37" customFormat="1" x14ac:dyDescent="0.25">
      <c r="A258" s="36">
        <v>36735</v>
      </c>
      <c r="B258" s="37" t="s">
        <v>2</v>
      </c>
      <c r="C258" s="37" t="s">
        <v>15</v>
      </c>
      <c r="D258" s="37">
        <v>65</v>
      </c>
      <c r="E258" s="37" t="s">
        <v>11</v>
      </c>
      <c r="F258" s="38">
        <v>36892</v>
      </c>
      <c r="G258" s="37">
        <v>4.085</v>
      </c>
      <c r="H258" s="65"/>
      <c r="I258" s="67"/>
      <c r="J258" s="65"/>
      <c r="K258" s="68"/>
      <c r="L258" s="39"/>
      <c r="M258" s="40">
        <v>0</v>
      </c>
      <c r="N258" s="41">
        <f t="shared" si="25"/>
        <v>0</v>
      </c>
    </row>
    <row r="259" spans="1:15" s="37" customFormat="1" x14ac:dyDescent="0.25">
      <c r="A259" s="36">
        <v>36735</v>
      </c>
      <c r="B259" s="37" t="s">
        <v>2</v>
      </c>
      <c r="C259" s="37" t="s">
        <v>19</v>
      </c>
      <c r="D259" s="37">
        <v>118</v>
      </c>
      <c r="E259" s="37" t="s">
        <v>11</v>
      </c>
      <c r="F259" s="38">
        <v>36892</v>
      </c>
      <c r="G259" s="37">
        <v>4.085</v>
      </c>
      <c r="H259" s="65"/>
      <c r="I259" s="67"/>
      <c r="J259" s="65"/>
      <c r="K259" s="68"/>
      <c r="L259" s="39"/>
      <c r="M259" s="40">
        <v>0</v>
      </c>
      <c r="N259" s="41">
        <f t="shared" si="25"/>
        <v>0</v>
      </c>
    </row>
    <row r="260" spans="1:15" s="37" customFormat="1" ht="12" customHeight="1" x14ac:dyDescent="0.25">
      <c r="A260" s="36">
        <v>36735</v>
      </c>
      <c r="B260" s="37" t="s">
        <v>2</v>
      </c>
      <c r="C260" s="37" t="s">
        <v>35</v>
      </c>
      <c r="D260" s="37">
        <v>67</v>
      </c>
      <c r="E260" s="37" t="s">
        <v>11</v>
      </c>
      <c r="F260" s="38">
        <v>36892</v>
      </c>
      <c r="G260" s="37">
        <v>4.085</v>
      </c>
      <c r="H260" s="65"/>
      <c r="I260" s="67"/>
      <c r="J260" s="65"/>
      <c r="K260" s="68"/>
      <c r="L260" s="39"/>
      <c r="M260" s="40">
        <v>0</v>
      </c>
      <c r="N260" s="41">
        <f t="shared" si="25"/>
        <v>0</v>
      </c>
    </row>
    <row r="261" spans="1:15" s="37" customFormat="1" x14ac:dyDescent="0.25">
      <c r="A261" s="36">
        <v>36738</v>
      </c>
      <c r="B261" s="37" t="s">
        <v>2</v>
      </c>
      <c r="C261" s="37" t="s">
        <v>15</v>
      </c>
      <c r="D261" s="37">
        <v>84</v>
      </c>
      <c r="E261" s="37" t="s">
        <v>74</v>
      </c>
      <c r="F261" s="38">
        <v>37257</v>
      </c>
      <c r="G261" s="37">
        <v>3.45</v>
      </c>
      <c r="H261" s="65"/>
      <c r="I261" s="67"/>
      <c r="J261" s="65"/>
      <c r="K261" s="68"/>
      <c r="L261" s="39"/>
      <c r="M261" s="40">
        <v>2.5000000000000001E-3</v>
      </c>
      <c r="N261" s="41">
        <f t="shared" si="25"/>
        <v>2100</v>
      </c>
      <c r="O261" s="37" t="s">
        <v>78</v>
      </c>
    </row>
    <row r="262" spans="1:15" s="37" customFormat="1" x14ac:dyDescent="0.25">
      <c r="A262" s="36">
        <v>36738</v>
      </c>
      <c r="B262" s="37" t="s">
        <v>2</v>
      </c>
      <c r="C262" s="37" t="s">
        <v>19</v>
      </c>
      <c r="D262" s="37">
        <v>144</v>
      </c>
      <c r="E262" s="37" t="s">
        <v>74</v>
      </c>
      <c r="F262" s="38">
        <v>37257</v>
      </c>
      <c r="G262" s="37">
        <v>3.45</v>
      </c>
      <c r="H262" s="65"/>
      <c r="I262" s="67"/>
      <c r="J262" s="65"/>
      <c r="K262" s="68"/>
      <c r="L262" s="39"/>
      <c r="M262" s="40">
        <v>2.5000000000000001E-3</v>
      </c>
      <c r="N262" s="41">
        <f t="shared" si="25"/>
        <v>3600</v>
      </c>
      <c r="O262" s="37" t="s">
        <v>79</v>
      </c>
    </row>
    <row r="263" spans="1:15" s="37" customFormat="1" x14ac:dyDescent="0.25">
      <c r="A263" s="36">
        <v>36738</v>
      </c>
      <c r="B263" s="37" t="s">
        <v>2</v>
      </c>
      <c r="C263" s="37" t="s">
        <v>35</v>
      </c>
      <c r="D263" s="37">
        <v>72</v>
      </c>
      <c r="E263" s="37" t="s">
        <v>74</v>
      </c>
      <c r="F263" s="38">
        <v>37257</v>
      </c>
      <c r="G263" s="37">
        <v>3.45</v>
      </c>
      <c r="H263" s="65"/>
      <c r="I263" s="67"/>
      <c r="J263" s="65"/>
      <c r="K263" s="68"/>
      <c r="L263" s="39"/>
      <c r="M263" s="40">
        <v>2.5000000000000001E-3</v>
      </c>
      <c r="N263" s="41">
        <f t="shared" si="25"/>
        <v>1800</v>
      </c>
      <c r="O263" s="37" t="s">
        <v>80</v>
      </c>
    </row>
    <row r="264" spans="1:15" s="72" customFormat="1" x14ac:dyDescent="0.25">
      <c r="A264" s="71">
        <v>36739</v>
      </c>
      <c r="B264" s="72" t="s">
        <v>2</v>
      </c>
      <c r="C264" s="72" t="s">
        <v>15</v>
      </c>
      <c r="D264" s="72">
        <v>130</v>
      </c>
      <c r="E264" s="72" t="s">
        <v>11</v>
      </c>
      <c r="F264" s="73">
        <v>36770</v>
      </c>
      <c r="H264" s="74"/>
      <c r="I264" s="75"/>
      <c r="J264" s="74" t="s">
        <v>6</v>
      </c>
      <c r="K264" s="75">
        <v>3.5</v>
      </c>
      <c r="L264" s="77">
        <v>5.7500000000000002E-2</v>
      </c>
      <c r="M264" s="78">
        <v>1E-3</v>
      </c>
      <c r="N264" s="79">
        <f t="shared" ref="N264:N269" si="26">M264*D264*10000</f>
        <v>1300</v>
      </c>
    </row>
    <row r="265" spans="1:15" s="72" customFormat="1" x14ac:dyDescent="0.25">
      <c r="A265" s="71">
        <v>36739</v>
      </c>
      <c r="B265" s="72" t="s">
        <v>2</v>
      </c>
      <c r="C265" s="72" t="s">
        <v>19</v>
      </c>
      <c r="D265" s="72">
        <v>235</v>
      </c>
      <c r="E265" s="72" t="s">
        <v>11</v>
      </c>
      <c r="F265" s="73">
        <v>36770</v>
      </c>
      <c r="H265" s="74"/>
      <c r="I265" s="75"/>
      <c r="J265" s="74" t="s">
        <v>6</v>
      </c>
      <c r="K265" s="75">
        <v>3.5</v>
      </c>
      <c r="L265" s="77">
        <v>5.7500000000000002E-2</v>
      </c>
      <c r="M265" s="78">
        <v>1E-3</v>
      </c>
      <c r="N265" s="79">
        <f t="shared" si="26"/>
        <v>2350</v>
      </c>
    </row>
    <row r="266" spans="1:15" s="72" customFormat="1" x14ac:dyDescent="0.25">
      <c r="A266" s="71">
        <v>36739</v>
      </c>
      <c r="B266" s="72" t="s">
        <v>2</v>
      </c>
      <c r="C266" s="72" t="s">
        <v>35</v>
      </c>
      <c r="D266" s="72">
        <v>135</v>
      </c>
      <c r="E266" s="72" t="s">
        <v>11</v>
      </c>
      <c r="F266" s="73">
        <v>36770</v>
      </c>
      <c r="H266" s="74"/>
      <c r="I266" s="75"/>
      <c r="J266" s="74" t="s">
        <v>6</v>
      </c>
      <c r="K266" s="75">
        <v>3.5</v>
      </c>
      <c r="L266" s="77">
        <v>5.7500000000000002E-2</v>
      </c>
      <c r="M266" s="78">
        <v>1E-3</v>
      </c>
      <c r="N266" s="79">
        <f t="shared" si="26"/>
        <v>1350</v>
      </c>
    </row>
    <row r="267" spans="1:15" s="37" customFormat="1" x14ac:dyDescent="0.25">
      <c r="A267" s="36">
        <v>36740</v>
      </c>
      <c r="B267" s="37" t="s">
        <v>2</v>
      </c>
      <c r="C267" s="37" t="s">
        <v>15</v>
      </c>
      <c r="D267" s="37">
        <v>84</v>
      </c>
      <c r="E267" s="37" t="s">
        <v>74</v>
      </c>
      <c r="F267" s="38">
        <v>37257</v>
      </c>
      <c r="G267" s="37">
        <v>3.5024999999999999</v>
      </c>
      <c r="H267" s="65"/>
      <c r="I267" s="67"/>
      <c r="J267" s="65"/>
      <c r="K267" s="68"/>
      <c r="L267" s="39"/>
      <c r="M267" s="40">
        <v>2.5000000000000001E-3</v>
      </c>
      <c r="N267" s="41">
        <f t="shared" si="26"/>
        <v>2100</v>
      </c>
      <c r="O267" s="37" t="s">
        <v>78</v>
      </c>
    </row>
    <row r="268" spans="1:15" s="37" customFormat="1" x14ac:dyDescent="0.25">
      <c r="A268" s="36">
        <v>36740</v>
      </c>
      <c r="B268" s="37" t="s">
        <v>2</v>
      </c>
      <c r="C268" s="37" t="s">
        <v>19</v>
      </c>
      <c r="D268" s="37">
        <v>144</v>
      </c>
      <c r="E268" s="37" t="s">
        <v>74</v>
      </c>
      <c r="F268" s="38">
        <v>37257</v>
      </c>
      <c r="G268" s="37">
        <v>3.5024999999999999</v>
      </c>
      <c r="H268" s="65"/>
      <c r="I268" s="67"/>
      <c r="J268" s="65"/>
      <c r="K268" s="68"/>
      <c r="L268" s="39"/>
      <c r="M268" s="40">
        <v>2.5000000000000001E-3</v>
      </c>
      <c r="N268" s="41">
        <f t="shared" si="26"/>
        <v>3600</v>
      </c>
      <c r="O268" s="37" t="s">
        <v>79</v>
      </c>
    </row>
    <row r="269" spans="1:15" s="37" customFormat="1" x14ac:dyDescent="0.25">
      <c r="A269" s="36">
        <v>36740</v>
      </c>
      <c r="B269" s="37" t="s">
        <v>2</v>
      </c>
      <c r="C269" s="37" t="s">
        <v>35</v>
      </c>
      <c r="D269" s="37">
        <v>72</v>
      </c>
      <c r="E269" s="37" t="s">
        <v>74</v>
      </c>
      <c r="F269" s="38">
        <v>37257</v>
      </c>
      <c r="G269" s="37">
        <v>3.5024999999999999</v>
      </c>
      <c r="H269" s="65"/>
      <c r="I269" s="67"/>
      <c r="J269" s="65"/>
      <c r="K269" s="68"/>
      <c r="L269" s="39"/>
      <c r="M269" s="40">
        <v>2.5000000000000001E-3</v>
      </c>
      <c r="N269" s="41">
        <f t="shared" si="26"/>
        <v>1800</v>
      </c>
      <c r="O269" s="37" t="s">
        <v>80</v>
      </c>
    </row>
    <row r="270" spans="1:15" s="37" customFormat="1" x14ac:dyDescent="0.25">
      <c r="A270" s="36">
        <v>36740</v>
      </c>
      <c r="B270" s="37" t="s">
        <v>2</v>
      </c>
      <c r="C270" s="37" t="s">
        <v>15</v>
      </c>
      <c r="D270" s="37">
        <v>156</v>
      </c>
      <c r="E270" s="37" t="s">
        <v>74</v>
      </c>
      <c r="F270" s="38">
        <v>37257</v>
      </c>
      <c r="H270" s="65"/>
      <c r="I270" s="67"/>
      <c r="J270" s="65" t="s">
        <v>6</v>
      </c>
      <c r="K270" s="68">
        <v>2.8</v>
      </c>
      <c r="L270" s="39">
        <v>0.2475</v>
      </c>
      <c r="M270" s="40">
        <v>2.5000000000000001E-3</v>
      </c>
      <c r="N270" s="41">
        <f>M270*D270*10000</f>
        <v>3900</v>
      </c>
      <c r="O270" s="37" t="s">
        <v>85</v>
      </c>
    </row>
    <row r="271" spans="1:15" s="37" customFormat="1" x14ac:dyDescent="0.25">
      <c r="A271" s="36">
        <v>36740</v>
      </c>
      <c r="B271" s="37" t="s">
        <v>2</v>
      </c>
      <c r="C271" s="37" t="s">
        <v>19</v>
      </c>
      <c r="D271" s="37">
        <v>288</v>
      </c>
      <c r="E271" s="37" t="s">
        <v>74</v>
      </c>
      <c r="F271" s="38">
        <v>37257</v>
      </c>
      <c r="H271" s="65"/>
      <c r="I271" s="67"/>
      <c r="J271" s="65" t="s">
        <v>6</v>
      </c>
      <c r="K271" s="68">
        <v>2.8</v>
      </c>
      <c r="L271" s="39">
        <v>0.2475</v>
      </c>
      <c r="M271" s="40">
        <v>2.5000000000000001E-3</v>
      </c>
      <c r="N271" s="41">
        <f>M271*D271*10000</f>
        <v>7200</v>
      </c>
      <c r="O271" s="37" t="s">
        <v>86</v>
      </c>
    </row>
    <row r="272" spans="1:15" s="37" customFormat="1" x14ac:dyDescent="0.25">
      <c r="A272" s="36">
        <v>36740</v>
      </c>
      <c r="B272" s="37" t="s">
        <v>2</v>
      </c>
      <c r="C272" s="37" t="s">
        <v>35</v>
      </c>
      <c r="D272" s="37">
        <v>156</v>
      </c>
      <c r="E272" s="37" t="s">
        <v>74</v>
      </c>
      <c r="F272" s="38">
        <v>37257</v>
      </c>
      <c r="H272" s="65"/>
      <c r="I272" s="67"/>
      <c r="J272" s="65" t="s">
        <v>6</v>
      </c>
      <c r="K272" s="68">
        <v>2.8</v>
      </c>
      <c r="L272" s="39">
        <v>0.2475</v>
      </c>
      <c r="M272" s="40">
        <v>2.5000000000000001E-3</v>
      </c>
      <c r="N272" s="41">
        <f>M272*D272*10000</f>
        <v>3900</v>
      </c>
      <c r="O272" s="37" t="s">
        <v>85</v>
      </c>
    </row>
    <row r="273" spans="1:15" s="37" customFormat="1" x14ac:dyDescent="0.25">
      <c r="A273" s="36">
        <v>36740</v>
      </c>
      <c r="B273" s="37" t="s">
        <v>2</v>
      </c>
      <c r="C273" s="37" t="s">
        <v>15</v>
      </c>
      <c r="D273" s="37">
        <v>84</v>
      </c>
      <c r="E273" s="37" t="s">
        <v>74</v>
      </c>
      <c r="F273" s="38">
        <v>37257</v>
      </c>
      <c r="H273" s="65"/>
      <c r="I273" s="67"/>
      <c r="J273" s="65" t="s">
        <v>6</v>
      </c>
      <c r="K273" s="68">
        <v>2.8</v>
      </c>
      <c r="L273" s="39">
        <v>0.23499999999999999</v>
      </c>
      <c r="M273" s="40">
        <v>2.5000000000000001E-3</v>
      </c>
      <c r="N273" s="41">
        <f t="shared" ref="N273:N281" si="27">M273*D273*10000</f>
        <v>2100</v>
      </c>
      <c r="O273" s="37" t="s">
        <v>78</v>
      </c>
    </row>
    <row r="274" spans="1:15" s="37" customFormat="1" x14ac:dyDescent="0.25">
      <c r="A274" s="36">
        <v>36740</v>
      </c>
      <c r="B274" s="37" t="s">
        <v>2</v>
      </c>
      <c r="C274" s="37" t="s">
        <v>19</v>
      </c>
      <c r="D274" s="37">
        <v>144</v>
      </c>
      <c r="E274" s="37" t="s">
        <v>74</v>
      </c>
      <c r="F274" s="38">
        <v>37257</v>
      </c>
      <c r="H274" s="65"/>
      <c r="I274" s="67"/>
      <c r="J274" s="65" t="s">
        <v>6</v>
      </c>
      <c r="K274" s="68">
        <v>2.8</v>
      </c>
      <c r="L274" s="39">
        <v>0.23499999999999999</v>
      </c>
      <c r="M274" s="40">
        <v>2.5000000000000001E-3</v>
      </c>
      <c r="N274" s="41">
        <f t="shared" si="27"/>
        <v>3600</v>
      </c>
      <c r="O274" s="37" t="s">
        <v>79</v>
      </c>
    </row>
    <row r="275" spans="1:15" s="37" customFormat="1" x14ac:dyDescent="0.25">
      <c r="A275" s="36">
        <v>36740</v>
      </c>
      <c r="B275" s="37" t="s">
        <v>2</v>
      </c>
      <c r="C275" s="37" t="s">
        <v>35</v>
      </c>
      <c r="D275" s="37">
        <v>72</v>
      </c>
      <c r="E275" s="37" t="s">
        <v>74</v>
      </c>
      <c r="F275" s="38">
        <v>37257</v>
      </c>
      <c r="H275" s="65"/>
      <c r="I275" s="67"/>
      <c r="J275" s="65" t="s">
        <v>6</v>
      </c>
      <c r="K275" s="68">
        <v>2.8</v>
      </c>
      <c r="L275" s="39">
        <v>0.23499999999999999</v>
      </c>
      <c r="M275" s="40">
        <v>2.5000000000000001E-3</v>
      </c>
      <c r="N275" s="41">
        <f t="shared" si="27"/>
        <v>1800</v>
      </c>
      <c r="O275" s="37" t="s">
        <v>80</v>
      </c>
    </row>
    <row r="276" spans="1:15" s="37" customFormat="1" x14ac:dyDescent="0.25">
      <c r="A276" s="36">
        <v>36740</v>
      </c>
      <c r="B276" s="37" t="s">
        <v>2</v>
      </c>
      <c r="C276" s="37" t="s">
        <v>15</v>
      </c>
      <c r="D276" s="37">
        <v>65</v>
      </c>
      <c r="E276" s="37" t="s">
        <v>11</v>
      </c>
      <c r="F276" s="38">
        <v>36800</v>
      </c>
      <c r="H276" s="65" t="s">
        <v>5</v>
      </c>
      <c r="I276" s="67">
        <v>4.5</v>
      </c>
      <c r="J276" s="65"/>
      <c r="K276" s="68"/>
      <c r="L276" s="39">
        <v>0.25</v>
      </c>
      <c r="M276" s="40">
        <v>2.5000000000000001E-3</v>
      </c>
      <c r="N276" s="41">
        <f t="shared" si="27"/>
        <v>1625</v>
      </c>
      <c r="O276" s="37" t="s">
        <v>89</v>
      </c>
    </row>
    <row r="277" spans="1:15" s="37" customFormat="1" x14ac:dyDescent="0.25">
      <c r="A277" s="36">
        <v>36740</v>
      </c>
      <c r="B277" s="37" t="s">
        <v>2</v>
      </c>
      <c r="C277" s="37" t="s">
        <v>19</v>
      </c>
      <c r="D277" s="37">
        <v>118</v>
      </c>
      <c r="E277" s="37" t="s">
        <v>11</v>
      </c>
      <c r="F277" s="38">
        <v>36800</v>
      </c>
      <c r="H277" s="65" t="s">
        <v>5</v>
      </c>
      <c r="I277" s="67">
        <v>4.5</v>
      </c>
      <c r="J277" s="65"/>
      <c r="K277" s="68"/>
      <c r="L277" s="39">
        <v>0.25</v>
      </c>
      <c r="M277" s="40">
        <v>2.5000000000000001E-3</v>
      </c>
      <c r="N277" s="41">
        <f t="shared" si="27"/>
        <v>2950</v>
      </c>
    </row>
    <row r="278" spans="1:15" s="37" customFormat="1" x14ac:dyDescent="0.25">
      <c r="A278" s="36">
        <v>36740</v>
      </c>
      <c r="B278" s="37" t="s">
        <v>2</v>
      </c>
      <c r="C278" s="37" t="s">
        <v>35</v>
      </c>
      <c r="D278" s="37">
        <v>67</v>
      </c>
      <c r="E278" s="37" t="s">
        <v>11</v>
      </c>
      <c r="F278" s="38">
        <v>36800</v>
      </c>
      <c r="H278" s="65" t="s">
        <v>5</v>
      </c>
      <c r="I278" s="67">
        <v>4.5</v>
      </c>
      <c r="J278" s="65"/>
      <c r="K278" s="68"/>
      <c r="L278" s="39">
        <v>0.25</v>
      </c>
      <c r="M278" s="40">
        <v>2.5000000000000001E-3</v>
      </c>
      <c r="N278" s="41">
        <f t="shared" si="27"/>
        <v>1675</v>
      </c>
    </row>
    <row r="279" spans="1:15" s="30" customFormat="1" x14ac:dyDescent="0.25">
      <c r="A279" s="29">
        <v>36741</v>
      </c>
      <c r="B279" s="30" t="s">
        <v>2</v>
      </c>
      <c r="C279" s="30" t="s">
        <v>15</v>
      </c>
      <c r="D279" s="30">
        <v>26</v>
      </c>
      <c r="E279" s="30" t="s">
        <v>3</v>
      </c>
      <c r="F279" s="31">
        <v>36770</v>
      </c>
      <c r="G279" s="32">
        <v>4.2300000000000004</v>
      </c>
      <c r="H279" s="107"/>
      <c r="I279" s="108"/>
      <c r="J279" s="107"/>
      <c r="K279" s="118"/>
      <c r="L279" s="33"/>
      <c r="M279" s="34">
        <v>0</v>
      </c>
      <c r="N279" s="35">
        <f t="shared" si="27"/>
        <v>0</v>
      </c>
    </row>
    <row r="280" spans="1:15" s="30" customFormat="1" x14ac:dyDescent="0.25">
      <c r="A280" s="29">
        <v>36741</v>
      </c>
      <c r="B280" s="30" t="s">
        <v>2</v>
      </c>
      <c r="C280" s="30" t="s">
        <v>19</v>
      </c>
      <c r="D280" s="30">
        <v>47</v>
      </c>
      <c r="E280" s="30" t="s">
        <v>3</v>
      </c>
      <c r="F280" s="31">
        <v>36770</v>
      </c>
      <c r="G280" s="32">
        <v>4.2300000000000004</v>
      </c>
      <c r="H280" s="107"/>
      <c r="I280" s="108"/>
      <c r="J280" s="107"/>
      <c r="K280" s="118"/>
      <c r="L280" s="33"/>
      <c r="M280" s="34">
        <v>0</v>
      </c>
      <c r="N280" s="35">
        <f t="shared" si="27"/>
        <v>0</v>
      </c>
    </row>
    <row r="281" spans="1:15" s="30" customFormat="1" x14ac:dyDescent="0.25">
      <c r="A281" s="29">
        <v>36741</v>
      </c>
      <c r="B281" s="30" t="s">
        <v>2</v>
      </c>
      <c r="C281" s="30" t="s">
        <v>35</v>
      </c>
      <c r="D281" s="30">
        <v>27</v>
      </c>
      <c r="E281" s="30" t="s">
        <v>3</v>
      </c>
      <c r="F281" s="31">
        <v>36770</v>
      </c>
      <c r="G281" s="32">
        <v>4.2300000000000004</v>
      </c>
      <c r="H281" s="107"/>
      <c r="I281" s="108"/>
      <c r="J281" s="107"/>
      <c r="K281" s="118"/>
      <c r="L281" s="33"/>
      <c r="M281" s="34">
        <v>0</v>
      </c>
      <c r="N281" s="35">
        <f t="shared" si="27"/>
        <v>0</v>
      </c>
    </row>
    <row r="282" spans="1:15" s="30" customFormat="1" x14ac:dyDescent="0.25">
      <c r="A282" s="29">
        <v>36741</v>
      </c>
      <c r="B282" s="30" t="s">
        <v>2</v>
      </c>
      <c r="C282" s="30" t="s">
        <v>15</v>
      </c>
      <c r="D282" s="30">
        <v>13</v>
      </c>
      <c r="E282" s="30" t="s">
        <v>3</v>
      </c>
      <c r="F282" s="31">
        <v>36770</v>
      </c>
      <c r="G282" s="30">
        <v>4.2324999999999999</v>
      </c>
      <c r="H282" s="107"/>
      <c r="I282" s="108"/>
      <c r="J282" s="107"/>
      <c r="K282" s="118"/>
      <c r="L282" s="33"/>
      <c r="M282" s="34">
        <v>2.5000000000000001E-3</v>
      </c>
      <c r="N282" s="35">
        <f t="shared" ref="N282:N302" si="28">M282*D282*10000</f>
        <v>325</v>
      </c>
    </row>
    <row r="283" spans="1:15" s="30" customFormat="1" x14ac:dyDescent="0.25">
      <c r="A283" s="29">
        <v>36741</v>
      </c>
      <c r="B283" s="30" t="s">
        <v>2</v>
      </c>
      <c r="C283" s="30" t="s">
        <v>19</v>
      </c>
      <c r="D283" s="30">
        <v>24</v>
      </c>
      <c r="E283" s="30" t="s">
        <v>3</v>
      </c>
      <c r="F283" s="31">
        <v>36770</v>
      </c>
      <c r="G283" s="30">
        <v>4.2324999999999999</v>
      </c>
      <c r="H283" s="107"/>
      <c r="I283" s="108"/>
      <c r="J283" s="107"/>
      <c r="K283" s="118"/>
      <c r="L283" s="33"/>
      <c r="M283" s="34">
        <v>2.5000000000000001E-3</v>
      </c>
      <c r="N283" s="35">
        <f t="shared" si="28"/>
        <v>600</v>
      </c>
    </row>
    <row r="284" spans="1:15" s="30" customFormat="1" x14ac:dyDescent="0.25">
      <c r="A284" s="29">
        <v>36741</v>
      </c>
      <c r="B284" s="30" t="s">
        <v>2</v>
      </c>
      <c r="C284" s="30" t="s">
        <v>35</v>
      </c>
      <c r="D284" s="30">
        <v>13</v>
      </c>
      <c r="E284" s="30" t="s">
        <v>3</v>
      </c>
      <c r="F284" s="31">
        <v>36770</v>
      </c>
      <c r="G284" s="30">
        <v>4.2324999999999999</v>
      </c>
      <c r="H284" s="107"/>
      <c r="I284" s="108"/>
      <c r="J284" s="107"/>
      <c r="K284" s="118"/>
      <c r="L284" s="33"/>
      <c r="M284" s="34">
        <v>2.5000000000000001E-3</v>
      </c>
      <c r="N284" s="35">
        <f t="shared" si="28"/>
        <v>325</v>
      </c>
    </row>
    <row r="285" spans="1:15" s="30" customFormat="1" x14ac:dyDescent="0.25">
      <c r="A285" s="29">
        <v>36742</v>
      </c>
      <c r="B285" s="30" t="s">
        <v>2</v>
      </c>
      <c r="C285" s="30" t="s">
        <v>15</v>
      </c>
      <c r="D285" s="30">
        <v>39</v>
      </c>
      <c r="E285" s="30" t="s">
        <v>3</v>
      </c>
      <c r="F285" s="31">
        <v>36770</v>
      </c>
      <c r="G285" s="30">
        <v>4.335</v>
      </c>
      <c r="H285" s="107"/>
      <c r="I285" s="108"/>
      <c r="J285" s="107"/>
      <c r="K285" s="118"/>
      <c r="L285" s="33"/>
      <c r="M285" s="34">
        <v>0</v>
      </c>
      <c r="N285" s="35">
        <f t="shared" si="28"/>
        <v>0</v>
      </c>
    </row>
    <row r="286" spans="1:15" s="30" customFormat="1" x14ac:dyDescent="0.25">
      <c r="A286" s="29">
        <v>36742</v>
      </c>
      <c r="B286" s="30" t="s">
        <v>2</v>
      </c>
      <c r="C286" s="30" t="s">
        <v>19</v>
      </c>
      <c r="D286" s="30">
        <v>70</v>
      </c>
      <c r="E286" s="30" t="s">
        <v>3</v>
      </c>
      <c r="F286" s="31">
        <v>36770</v>
      </c>
      <c r="G286" s="30">
        <v>4.335</v>
      </c>
      <c r="H286" s="107"/>
      <c r="I286" s="108"/>
      <c r="J286" s="107"/>
      <c r="K286" s="118"/>
      <c r="L286" s="33"/>
      <c r="M286" s="34">
        <v>0</v>
      </c>
      <c r="N286" s="35">
        <f t="shared" si="28"/>
        <v>0</v>
      </c>
    </row>
    <row r="287" spans="1:15" s="30" customFormat="1" x14ac:dyDescent="0.25">
      <c r="A287" s="29">
        <v>36742</v>
      </c>
      <c r="B287" s="30" t="s">
        <v>2</v>
      </c>
      <c r="C287" s="30" t="s">
        <v>35</v>
      </c>
      <c r="D287" s="30">
        <v>41</v>
      </c>
      <c r="E287" s="30" t="s">
        <v>3</v>
      </c>
      <c r="F287" s="31">
        <v>36770</v>
      </c>
      <c r="G287" s="30">
        <v>4.335</v>
      </c>
      <c r="H287" s="107"/>
      <c r="I287" s="108"/>
      <c r="J287" s="107"/>
      <c r="K287" s="118"/>
      <c r="L287" s="33"/>
      <c r="M287" s="34">
        <v>0</v>
      </c>
      <c r="N287" s="35">
        <f t="shared" si="28"/>
        <v>0</v>
      </c>
    </row>
    <row r="288" spans="1:15" s="30" customFormat="1" x14ac:dyDescent="0.25">
      <c r="A288" s="29">
        <v>36742</v>
      </c>
      <c r="B288" s="30" t="s">
        <v>2</v>
      </c>
      <c r="C288" s="30" t="s">
        <v>15</v>
      </c>
      <c r="D288" s="30">
        <v>52</v>
      </c>
      <c r="E288" s="30" t="s">
        <v>3</v>
      </c>
      <c r="F288" s="31">
        <v>36770</v>
      </c>
      <c r="G288" s="30">
        <v>4.3475000000000001</v>
      </c>
      <c r="H288" s="107"/>
      <c r="I288" s="108"/>
      <c r="J288" s="107"/>
      <c r="K288" s="118"/>
      <c r="L288" s="33"/>
      <c r="M288" s="34">
        <v>2.5000000000000001E-3</v>
      </c>
      <c r="N288" s="35">
        <f t="shared" si="28"/>
        <v>1300</v>
      </c>
    </row>
    <row r="289" spans="1:15" s="30" customFormat="1" x14ac:dyDescent="0.25">
      <c r="A289" s="29">
        <v>36742</v>
      </c>
      <c r="B289" s="30" t="s">
        <v>2</v>
      </c>
      <c r="C289" s="30" t="s">
        <v>19</v>
      </c>
      <c r="D289" s="30">
        <v>94</v>
      </c>
      <c r="E289" s="30" t="s">
        <v>3</v>
      </c>
      <c r="F289" s="31">
        <v>36770</v>
      </c>
      <c r="G289" s="30">
        <v>4.3475000000000001</v>
      </c>
      <c r="H289" s="107"/>
      <c r="I289" s="108"/>
      <c r="J289" s="107"/>
      <c r="K289" s="118"/>
      <c r="L289" s="33"/>
      <c r="M289" s="34">
        <v>2.5000000000000001E-3</v>
      </c>
      <c r="N289" s="35">
        <f t="shared" si="28"/>
        <v>2350</v>
      </c>
    </row>
    <row r="290" spans="1:15" s="30" customFormat="1" x14ac:dyDescent="0.25">
      <c r="A290" s="29">
        <v>36742</v>
      </c>
      <c r="B290" s="30" t="s">
        <v>2</v>
      </c>
      <c r="C290" s="30" t="s">
        <v>35</v>
      </c>
      <c r="D290" s="30">
        <v>54</v>
      </c>
      <c r="E290" s="30" t="s">
        <v>3</v>
      </c>
      <c r="F290" s="31">
        <v>36770</v>
      </c>
      <c r="G290" s="30">
        <v>4.3475000000000001</v>
      </c>
      <c r="H290" s="107"/>
      <c r="I290" s="108"/>
      <c r="J290" s="107"/>
      <c r="K290" s="118"/>
      <c r="L290" s="33"/>
      <c r="M290" s="34">
        <v>2.5000000000000001E-3</v>
      </c>
      <c r="N290" s="35">
        <f t="shared" si="28"/>
        <v>1350</v>
      </c>
    </row>
    <row r="291" spans="1:15" s="37" customFormat="1" x14ac:dyDescent="0.25">
      <c r="A291" s="36">
        <v>36742</v>
      </c>
      <c r="B291" s="37" t="s">
        <v>2</v>
      </c>
      <c r="C291" s="37" t="s">
        <v>15</v>
      </c>
      <c r="D291" s="37">
        <v>52</v>
      </c>
      <c r="E291" s="37" t="s">
        <v>11</v>
      </c>
      <c r="F291" s="38">
        <v>36800</v>
      </c>
      <c r="H291" s="65" t="s">
        <v>5</v>
      </c>
      <c r="I291" s="67">
        <v>4.5</v>
      </c>
      <c r="J291" s="65"/>
      <c r="K291" s="68"/>
      <c r="L291" s="39">
        <v>0.315</v>
      </c>
      <c r="M291" s="40">
        <v>0</v>
      </c>
      <c r="N291" s="41">
        <f t="shared" si="28"/>
        <v>0</v>
      </c>
      <c r="O291" s="37" t="s">
        <v>88</v>
      </c>
    </row>
    <row r="292" spans="1:15" s="37" customFormat="1" x14ac:dyDescent="0.25">
      <c r="A292" s="36">
        <v>36742</v>
      </c>
      <c r="B292" s="37" t="s">
        <v>2</v>
      </c>
      <c r="C292" s="37" t="s">
        <v>19</v>
      </c>
      <c r="D292" s="37">
        <v>94</v>
      </c>
      <c r="E292" s="37" t="s">
        <v>11</v>
      </c>
      <c r="F292" s="38">
        <v>36800</v>
      </c>
      <c r="H292" s="65" t="s">
        <v>5</v>
      </c>
      <c r="I292" s="67">
        <v>4.5</v>
      </c>
      <c r="J292" s="65"/>
      <c r="K292" s="68"/>
      <c r="L292" s="39">
        <v>0.315</v>
      </c>
      <c r="M292" s="40">
        <v>0</v>
      </c>
      <c r="N292" s="41">
        <f t="shared" si="28"/>
        <v>0</v>
      </c>
    </row>
    <row r="293" spans="1:15" s="37" customFormat="1" x14ac:dyDescent="0.25">
      <c r="A293" s="36">
        <v>36742</v>
      </c>
      <c r="B293" s="37" t="s">
        <v>2</v>
      </c>
      <c r="C293" s="37" t="s">
        <v>35</v>
      </c>
      <c r="D293" s="37">
        <v>54</v>
      </c>
      <c r="E293" s="37" t="s">
        <v>11</v>
      </c>
      <c r="F293" s="38">
        <v>36800</v>
      </c>
      <c r="H293" s="65" t="s">
        <v>5</v>
      </c>
      <c r="I293" s="67">
        <v>4.5</v>
      </c>
      <c r="J293" s="65"/>
      <c r="K293" s="68"/>
      <c r="L293" s="39">
        <v>0.315</v>
      </c>
      <c r="M293" s="40">
        <v>0</v>
      </c>
      <c r="N293" s="41">
        <f t="shared" si="28"/>
        <v>0</v>
      </c>
    </row>
    <row r="294" spans="1:15" s="72" customFormat="1" x14ac:dyDescent="0.25">
      <c r="A294" s="71">
        <v>36742</v>
      </c>
      <c r="B294" s="72" t="s">
        <v>2</v>
      </c>
      <c r="C294" s="72" t="s">
        <v>15</v>
      </c>
      <c r="D294" s="72">
        <v>52</v>
      </c>
      <c r="E294" s="72" t="s">
        <v>11</v>
      </c>
      <c r="F294" s="73">
        <v>36800</v>
      </c>
      <c r="H294" s="74"/>
      <c r="I294" s="75"/>
      <c r="J294" s="74" t="s">
        <v>6</v>
      </c>
      <c r="K294" s="76">
        <v>3.5</v>
      </c>
      <c r="L294" s="77">
        <v>7.0000000000000007E-2</v>
      </c>
      <c r="M294" s="78">
        <v>2.5000000000000001E-3</v>
      </c>
      <c r="N294" s="79">
        <f t="shared" si="28"/>
        <v>1300</v>
      </c>
    </row>
    <row r="295" spans="1:15" s="72" customFormat="1" x14ac:dyDescent="0.25">
      <c r="A295" s="71">
        <v>36742</v>
      </c>
      <c r="B295" s="72" t="s">
        <v>2</v>
      </c>
      <c r="C295" s="72" t="s">
        <v>19</v>
      </c>
      <c r="D295" s="72">
        <v>94</v>
      </c>
      <c r="E295" s="72" t="s">
        <v>11</v>
      </c>
      <c r="F295" s="73">
        <v>36800</v>
      </c>
      <c r="H295" s="74"/>
      <c r="I295" s="75"/>
      <c r="J295" s="74" t="s">
        <v>6</v>
      </c>
      <c r="K295" s="76">
        <v>3.5</v>
      </c>
      <c r="L295" s="77">
        <v>7.0000000000000007E-2</v>
      </c>
      <c r="M295" s="78">
        <v>2.5000000000000001E-3</v>
      </c>
      <c r="N295" s="79">
        <f t="shared" si="28"/>
        <v>2350</v>
      </c>
    </row>
    <row r="296" spans="1:15" s="72" customFormat="1" x14ac:dyDescent="0.25">
      <c r="A296" s="71">
        <v>36742</v>
      </c>
      <c r="B296" s="72" t="s">
        <v>2</v>
      </c>
      <c r="C296" s="72" t="s">
        <v>35</v>
      </c>
      <c r="D296" s="72">
        <v>54</v>
      </c>
      <c r="E296" s="72" t="s">
        <v>11</v>
      </c>
      <c r="F296" s="73">
        <v>36800</v>
      </c>
      <c r="H296" s="74"/>
      <c r="I296" s="75"/>
      <c r="J296" s="74" t="s">
        <v>6</v>
      </c>
      <c r="K296" s="76">
        <v>3.5</v>
      </c>
      <c r="L296" s="77">
        <v>7.0000000000000007E-2</v>
      </c>
      <c r="M296" s="78">
        <v>2.5000000000000001E-3</v>
      </c>
      <c r="N296" s="79">
        <f t="shared" si="28"/>
        <v>1350</v>
      </c>
    </row>
    <row r="297" spans="1:15" s="37" customFormat="1" x14ac:dyDescent="0.25">
      <c r="A297" s="36">
        <v>36746</v>
      </c>
      <c r="B297" s="37" t="s">
        <v>2</v>
      </c>
      <c r="C297" s="37" t="s">
        <v>15</v>
      </c>
      <c r="D297" s="37">
        <v>84</v>
      </c>
      <c r="E297" s="37" t="s">
        <v>87</v>
      </c>
      <c r="F297" s="38">
        <v>37257</v>
      </c>
      <c r="G297" s="37">
        <v>3.3275000000000001</v>
      </c>
      <c r="H297" s="65"/>
      <c r="I297" s="67"/>
      <c r="J297" s="65"/>
      <c r="K297" s="68"/>
      <c r="L297" s="39"/>
      <c r="M297" s="40">
        <v>2.5000000000000001E-3</v>
      </c>
      <c r="N297" s="41">
        <f t="shared" si="28"/>
        <v>2100</v>
      </c>
      <c r="O297" s="37" t="s">
        <v>78</v>
      </c>
    </row>
    <row r="298" spans="1:15" s="37" customFormat="1" x14ac:dyDescent="0.25">
      <c r="A298" s="36">
        <v>36746</v>
      </c>
      <c r="B298" s="37" t="s">
        <v>2</v>
      </c>
      <c r="C298" s="37" t="s">
        <v>19</v>
      </c>
      <c r="D298" s="37">
        <v>144</v>
      </c>
      <c r="E298" s="37" t="s">
        <v>87</v>
      </c>
      <c r="F298" s="38">
        <v>37257</v>
      </c>
      <c r="G298" s="37">
        <v>3.3275000000000001</v>
      </c>
      <c r="H298" s="65"/>
      <c r="I298" s="67"/>
      <c r="J298" s="65"/>
      <c r="K298" s="68"/>
      <c r="L298" s="39"/>
      <c r="M298" s="40">
        <v>2.5000000000000001E-3</v>
      </c>
      <c r="N298" s="41">
        <f t="shared" si="28"/>
        <v>3600</v>
      </c>
      <c r="O298" s="37" t="s">
        <v>79</v>
      </c>
    </row>
    <row r="299" spans="1:15" s="37" customFormat="1" x14ac:dyDescent="0.25">
      <c r="A299" s="36">
        <v>36746</v>
      </c>
      <c r="B299" s="37" t="s">
        <v>2</v>
      </c>
      <c r="C299" s="37" t="s">
        <v>35</v>
      </c>
      <c r="D299" s="37">
        <v>72</v>
      </c>
      <c r="E299" s="37" t="s">
        <v>87</v>
      </c>
      <c r="F299" s="38">
        <v>37257</v>
      </c>
      <c r="G299" s="37">
        <v>3.3275000000000001</v>
      </c>
      <c r="H299" s="65"/>
      <c r="I299" s="67"/>
      <c r="J299" s="65"/>
      <c r="K299" s="68"/>
      <c r="L299" s="39"/>
      <c r="M299" s="40">
        <v>2.5000000000000001E-3</v>
      </c>
      <c r="N299" s="41">
        <f t="shared" si="28"/>
        <v>1800</v>
      </c>
      <c r="O299" s="37" t="s">
        <v>80</v>
      </c>
    </row>
    <row r="300" spans="1:15" s="30" customFormat="1" x14ac:dyDescent="0.25">
      <c r="A300" s="29">
        <v>36746</v>
      </c>
      <c r="B300" s="30" t="s">
        <v>2</v>
      </c>
      <c r="C300" s="30" t="s">
        <v>15</v>
      </c>
      <c r="D300" s="30">
        <v>65</v>
      </c>
      <c r="E300" s="30" t="s">
        <v>3</v>
      </c>
      <c r="F300" s="31">
        <v>36770</v>
      </c>
      <c r="H300" s="107"/>
      <c r="I300" s="108"/>
      <c r="J300" s="107" t="s">
        <v>6</v>
      </c>
      <c r="K300" s="108">
        <v>3.3</v>
      </c>
      <c r="L300" s="33">
        <v>6.0000000000000001E-3</v>
      </c>
      <c r="M300" s="34">
        <v>1E-3</v>
      </c>
      <c r="N300" s="35">
        <f t="shared" si="28"/>
        <v>650</v>
      </c>
    </row>
    <row r="301" spans="1:15" s="30" customFormat="1" x14ac:dyDescent="0.25">
      <c r="A301" s="29">
        <v>36746</v>
      </c>
      <c r="B301" s="30" t="s">
        <v>2</v>
      </c>
      <c r="C301" s="30" t="s">
        <v>19</v>
      </c>
      <c r="D301" s="30">
        <v>118</v>
      </c>
      <c r="E301" s="30" t="s">
        <v>3</v>
      </c>
      <c r="F301" s="31">
        <v>36770</v>
      </c>
      <c r="H301" s="107"/>
      <c r="I301" s="108"/>
      <c r="J301" s="107" t="s">
        <v>6</v>
      </c>
      <c r="K301" s="108">
        <v>3.3</v>
      </c>
      <c r="L301" s="33">
        <v>6.0000000000000001E-3</v>
      </c>
      <c r="M301" s="34">
        <v>1E-3</v>
      </c>
      <c r="N301" s="35">
        <f t="shared" si="28"/>
        <v>1180</v>
      </c>
    </row>
    <row r="302" spans="1:15" s="30" customFormat="1" x14ac:dyDescent="0.25">
      <c r="A302" s="29">
        <v>36746</v>
      </c>
      <c r="B302" s="30" t="s">
        <v>2</v>
      </c>
      <c r="C302" s="30" t="s">
        <v>35</v>
      </c>
      <c r="D302" s="30">
        <v>67</v>
      </c>
      <c r="E302" s="30" t="s">
        <v>3</v>
      </c>
      <c r="F302" s="31">
        <v>36770</v>
      </c>
      <c r="H302" s="107"/>
      <c r="I302" s="108"/>
      <c r="J302" s="107" t="s">
        <v>6</v>
      </c>
      <c r="K302" s="108">
        <v>3.3</v>
      </c>
      <c r="L302" s="33">
        <v>6.0000000000000001E-3</v>
      </c>
      <c r="M302" s="34">
        <v>1E-3</v>
      </c>
      <c r="N302" s="35">
        <f t="shared" si="28"/>
        <v>670</v>
      </c>
    </row>
    <row r="303" spans="1:15" s="30" customFormat="1" x14ac:dyDescent="0.25">
      <c r="A303" s="29">
        <v>36746</v>
      </c>
      <c r="B303" s="30" t="s">
        <v>2</v>
      </c>
      <c r="C303" s="30" t="s">
        <v>15</v>
      </c>
      <c r="D303" s="30">
        <v>65</v>
      </c>
      <c r="E303" s="30" t="s">
        <v>3</v>
      </c>
      <c r="F303" s="31">
        <v>36770</v>
      </c>
      <c r="H303" s="107"/>
      <c r="I303" s="108"/>
      <c r="J303" s="107" t="s">
        <v>6</v>
      </c>
      <c r="K303" s="108">
        <v>3.4</v>
      </c>
      <c r="L303" s="33">
        <v>0.01</v>
      </c>
      <c r="M303" s="34">
        <v>1E-3</v>
      </c>
      <c r="N303" s="35">
        <f>M303*D303*10000</f>
        <v>650</v>
      </c>
    </row>
    <row r="304" spans="1:15" s="30" customFormat="1" x14ac:dyDescent="0.25">
      <c r="A304" s="29">
        <v>36746</v>
      </c>
      <c r="B304" s="30" t="s">
        <v>2</v>
      </c>
      <c r="C304" s="30" t="s">
        <v>19</v>
      </c>
      <c r="D304" s="30">
        <v>118</v>
      </c>
      <c r="E304" s="30" t="s">
        <v>3</v>
      </c>
      <c r="F304" s="31">
        <v>36770</v>
      </c>
      <c r="H304" s="107"/>
      <c r="I304" s="108"/>
      <c r="J304" s="107" t="s">
        <v>6</v>
      </c>
      <c r="K304" s="108">
        <v>3.4</v>
      </c>
      <c r="L304" s="33">
        <v>0.01</v>
      </c>
      <c r="M304" s="34">
        <v>1E-3</v>
      </c>
      <c r="N304" s="35">
        <f>M304*D304*10000</f>
        <v>1180</v>
      </c>
    </row>
    <row r="305" spans="1:15" s="30" customFormat="1" x14ac:dyDescent="0.25">
      <c r="A305" s="29">
        <v>36746</v>
      </c>
      <c r="B305" s="30" t="s">
        <v>2</v>
      </c>
      <c r="C305" s="30" t="s">
        <v>35</v>
      </c>
      <c r="D305" s="30">
        <v>67</v>
      </c>
      <c r="E305" s="30" t="s">
        <v>3</v>
      </c>
      <c r="F305" s="31">
        <v>36770</v>
      </c>
      <c r="H305" s="107"/>
      <c r="I305" s="108"/>
      <c r="J305" s="107" t="s">
        <v>6</v>
      </c>
      <c r="K305" s="108">
        <v>3.4</v>
      </c>
      <c r="L305" s="33">
        <v>0.01</v>
      </c>
      <c r="M305" s="34">
        <v>1E-3</v>
      </c>
      <c r="N305" s="35">
        <f>M305*D305*10000</f>
        <v>670</v>
      </c>
    </row>
    <row r="306" spans="1:15" s="30" customFormat="1" x14ac:dyDescent="0.25">
      <c r="A306" s="29">
        <v>36747</v>
      </c>
      <c r="B306" s="30" t="s">
        <v>2</v>
      </c>
      <c r="C306" s="30" t="s">
        <v>15</v>
      </c>
      <c r="D306" s="30">
        <v>1000</v>
      </c>
      <c r="E306" s="30" t="s">
        <v>3</v>
      </c>
      <c r="F306" s="31">
        <v>36770</v>
      </c>
      <c r="H306" s="107"/>
      <c r="I306" s="108"/>
      <c r="J306" s="107" t="s">
        <v>6</v>
      </c>
      <c r="K306" s="108">
        <v>3.5</v>
      </c>
      <c r="L306" s="33">
        <v>0.01</v>
      </c>
      <c r="M306" s="34">
        <v>1E-3</v>
      </c>
      <c r="N306" s="35">
        <f t="shared" ref="N306:N314" si="29">M306*D306*10000</f>
        <v>10000</v>
      </c>
    </row>
    <row r="307" spans="1:15" s="30" customFormat="1" x14ac:dyDescent="0.25">
      <c r="A307" s="29">
        <v>36747</v>
      </c>
      <c r="B307" s="30" t="s">
        <v>2</v>
      </c>
      <c r="C307" s="30" t="s">
        <v>19</v>
      </c>
      <c r="D307" s="30">
        <v>0</v>
      </c>
      <c r="E307" s="30" t="s">
        <v>3</v>
      </c>
      <c r="F307" s="31">
        <v>36770</v>
      </c>
      <c r="H307" s="107"/>
      <c r="I307" s="108"/>
      <c r="J307" s="107" t="s">
        <v>6</v>
      </c>
      <c r="K307" s="108">
        <v>3.5</v>
      </c>
      <c r="L307" s="33">
        <v>0.01</v>
      </c>
      <c r="M307" s="34">
        <v>1E-3</v>
      </c>
      <c r="N307" s="35">
        <f t="shared" si="29"/>
        <v>0</v>
      </c>
    </row>
    <row r="308" spans="1:15" s="30" customFormat="1" x14ac:dyDescent="0.25">
      <c r="A308" s="29">
        <v>36747</v>
      </c>
      <c r="B308" s="30" t="s">
        <v>2</v>
      </c>
      <c r="C308" s="30" t="s">
        <v>35</v>
      </c>
      <c r="D308" s="30">
        <v>0</v>
      </c>
      <c r="E308" s="30" t="s">
        <v>3</v>
      </c>
      <c r="F308" s="31">
        <v>36770</v>
      </c>
      <c r="H308" s="107"/>
      <c r="I308" s="108"/>
      <c r="J308" s="107" t="s">
        <v>6</v>
      </c>
      <c r="K308" s="108">
        <v>3.5</v>
      </c>
      <c r="L308" s="33">
        <v>0.01</v>
      </c>
      <c r="M308" s="34">
        <v>1E-3</v>
      </c>
      <c r="N308" s="35">
        <f t="shared" si="29"/>
        <v>0</v>
      </c>
    </row>
    <row r="309" spans="1:15" s="37" customFormat="1" x14ac:dyDescent="0.25">
      <c r="A309" s="36">
        <v>36747</v>
      </c>
      <c r="B309" s="37" t="s">
        <v>2</v>
      </c>
      <c r="C309" s="37" t="s">
        <v>15</v>
      </c>
      <c r="D309" s="37">
        <v>84</v>
      </c>
      <c r="E309" s="37" t="s">
        <v>87</v>
      </c>
      <c r="F309" s="38">
        <v>37257</v>
      </c>
      <c r="G309" s="37">
        <v>3.3125</v>
      </c>
      <c r="H309" s="65"/>
      <c r="I309" s="67"/>
      <c r="J309" s="65"/>
      <c r="K309" s="68"/>
      <c r="L309" s="39"/>
      <c r="M309" s="40">
        <v>2.5000000000000001E-3</v>
      </c>
      <c r="N309" s="41">
        <f t="shared" si="29"/>
        <v>2100</v>
      </c>
      <c r="O309" s="37" t="s">
        <v>78</v>
      </c>
    </row>
    <row r="310" spans="1:15" s="37" customFormat="1" x14ac:dyDescent="0.25">
      <c r="A310" s="36">
        <v>36747</v>
      </c>
      <c r="B310" s="37" t="s">
        <v>2</v>
      </c>
      <c r="C310" s="37" t="s">
        <v>19</v>
      </c>
      <c r="D310" s="37">
        <v>144</v>
      </c>
      <c r="E310" s="37" t="s">
        <v>87</v>
      </c>
      <c r="F310" s="38">
        <v>37257</v>
      </c>
      <c r="G310" s="37">
        <v>3.3125</v>
      </c>
      <c r="H310" s="65"/>
      <c r="I310" s="67"/>
      <c r="J310" s="65"/>
      <c r="K310" s="68"/>
      <c r="L310" s="39"/>
      <c r="M310" s="40">
        <v>2.5000000000000001E-3</v>
      </c>
      <c r="N310" s="41">
        <f t="shared" si="29"/>
        <v>3600</v>
      </c>
      <c r="O310" s="37" t="s">
        <v>79</v>
      </c>
    </row>
    <row r="311" spans="1:15" s="37" customFormat="1" x14ac:dyDescent="0.25">
      <c r="A311" s="36">
        <v>36747</v>
      </c>
      <c r="B311" s="37" t="s">
        <v>2</v>
      </c>
      <c r="C311" s="37" t="s">
        <v>35</v>
      </c>
      <c r="D311" s="37">
        <v>72</v>
      </c>
      <c r="E311" s="37" t="s">
        <v>87</v>
      </c>
      <c r="F311" s="38">
        <v>37257</v>
      </c>
      <c r="G311" s="37">
        <v>3.3125</v>
      </c>
      <c r="H311" s="65"/>
      <c r="I311" s="67"/>
      <c r="J311" s="65"/>
      <c r="K311" s="68"/>
      <c r="L311" s="39"/>
      <c r="M311" s="40">
        <v>2.5000000000000001E-3</v>
      </c>
      <c r="N311" s="41">
        <f t="shared" si="29"/>
        <v>1800</v>
      </c>
      <c r="O311" s="37" t="s">
        <v>80</v>
      </c>
    </row>
    <row r="312" spans="1:15" s="37" customFormat="1" x14ac:dyDescent="0.25">
      <c r="A312" s="36">
        <v>36747</v>
      </c>
      <c r="B312" s="37" t="s">
        <v>2</v>
      </c>
      <c r="C312" s="37" t="s">
        <v>15</v>
      </c>
      <c r="D312" s="37">
        <v>84</v>
      </c>
      <c r="E312" s="37" t="s">
        <v>74</v>
      </c>
      <c r="F312" s="38">
        <v>37257</v>
      </c>
      <c r="H312" s="65"/>
      <c r="I312" s="67"/>
      <c r="J312" s="65" t="s">
        <v>6</v>
      </c>
      <c r="K312" s="68">
        <v>2.8</v>
      </c>
      <c r="L312" s="39">
        <v>0.26</v>
      </c>
      <c r="M312" s="40">
        <v>2.5000000000000001E-3</v>
      </c>
      <c r="N312" s="41">
        <f t="shared" si="29"/>
        <v>2100</v>
      </c>
      <c r="O312" s="37" t="s">
        <v>78</v>
      </c>
    </row>
    <row r="313" spans="1:15" s="37" customFormat="1" x14ac:dyDescent="0.25">
      <c r="A313" s="36">
        <v>36747</v>
      </c>
      <c r="B313" s="37" t="s">
        <v>2</v>
      </c>
      <c r="C313" s="37" t="s">
        <v>19</v>
      </c>
      <c r="D313" s="37">
        <v>144</v>
      </c>
      <c r="E313" s="37" t="s">
        <v>74</v>
      </c>
      <c r="F313" s="38">
        <v>37257</v>
      </c>
      <c r="H313" s="65"/>
      <c r="I313" s="67"/>
      <c r="J313" s="65" t="s">
        <v>6</v>
      </c>
      <c r="K313" s="68">
        <v>2.8</v>
      </c>
      <c r="L313" s="39">
        <v>0.26</v>
      </c>
      <c r="M313" s="40">
        <v>2.5000000000000001E-3</v>
      </c>
      <c r="N313" s="41">
        <f t="shared" si="29"/>
        <v>3600</v>
      </c>
      <c r="O313" s="37" t="s">
        <v>79</v>
      </c>
    </row>
    <row r="314" spans="1:15" s="37" customFormat="1" x14ac:dyDescent="0.25">
      <c r="A314" s="36">
        <v>36747</v>
      </c>
      <c r="B314" s="37" t="s">
        <v>2</v>
      </c>
      <c r="C314" s="37" t="s">
        <v>35</v>
      </c>
      <c r="D314" s="37">
        <v>72</v>
      </c>
      <c r="E314" s="37" t="s">
        <v>74</v>
      </c>
      <c r="F314" s="38">
        <v>37257</v>
      </c>
      <c r="H314" s="65"/>
      <c r="I314" s="67"/>
      <c r="J314" s="65" t="s">
        <v>6</v>
      </c>
      <c r="K314" s="68">
        <v>2.8</v>
      </c>
      <c r="L314" s="39">
        <v>0.26</v>
      </c>
      <c r="M314" s="40">
        <v>2.5000000000000001E-3</v>
      </c>
      <c r="N314" s="41">
        <f t="shared" si="29"/>
        <v>1800</v>
      </c>
      <c r="O314" s="37" t="s">
        <v>80</v>
      </c>
    </row>
    <row r="315" spans="1:15" s="37" customFormat="1" x14ac:dyDescent="0.25">
      <c r="A315" s="36">
        <v>36748</v>
      </c>
      <c r="B315" s="37" t="s">
        <v>2</v>
      </c>
      <c r="C315" s="37" t="s">
        <v>15</v>
      </c>
      <c r="D315" s="37">
        <v>84</v>
      </c>
      <c r="E315" s="37" t="s">
        <v>87</v>
      </c>
      <c r="F315" s="38">
        <v>37257</v>
      </c>
      <c r="G315" s="37">
        <v>3.26</v>
      </c>
      <c r="H315" s="65"/>
      <c r="I315" s="67"/>
      <c r="J315" s="65"/>
      <c r="K315" s="68"/>
      <c r="L315" s="39"/>
      <c r="M315" s="40">
        <v>2.5000000000000001E-3</v>
      </c>
      <c r="N315" s="41">
        <f>M315*D315*10000</f>
        <v>2100</v>
      </c>
      <c r="O315" s="37" t="s">
        <v>78</v>
      </c>
    </row>
    <row r="316" spans="1:15" s="37" customFormat="1" x14ac:dyDescent="0.25">
      <c r="A316" s="36">
        <v>36748</v>
      </c>
      <c r="B316" s="37" t="s">
        <v>2</v>
      </c>
      <c r="C316" s="37" t="s">
        <v>19</v>
      </c>
      <c r="D316" s="37">
        <v>144</v>
      </c>
      <c r="E316" s="37" t="s">
        <v>87</v>
      </c>
      <c r="F316" s="38">
        <v>37257</v>
      </c>
      <c r="G316" s="37">
        <v>3.26</v>
      </c>
      <c r="H316" s="65"/>
      <c r="I316" s="67"/>
      <c r="J316" s="65"/>
      <c r="K316" s="68"/>
      <c r="L316" s="39"/>
      <c r="M316" s="40">
        <v>2.5000000000000001E-3</v>
      </c>
      <c r="N316" s="41">
        <f>M316*D316*10000</f>
        <v>3600</v>
      </c>
      <c r="O316" s="37" t="s">
        <v>79</v>
      </c>
    </row>
    <row r="317" spans="1:15" s="37" customFormat="1" x14ac:dyDescent="0.25">
      <c r="A317" s="36">
        <v>36748</v>
      </c>
      <c r="B317" s="37" t="s">
        <v>2</v>
      </c>
      <c r="C317" s="37" t="s">
        <v>35</v>
      </c>
      <c r="D317" s="37">
        <v>72</v>
      </c>
      <c r="E317" s="37" t="s">
        <v>87</v>
      </c>
      <c r="F317" s="38">
        <v>37257</v>
      </c>
      <c r="G317" s="37">
        <v>3.26</v>
      </c>
      <c r="H317" s="65"/>
      <c r="I317" s="67"/>
      <c r="J317" s="65"/>
      <c r="K317" s="68"/>
      <c r="L317" s="39"/>
      <c r="M317" s="40">
        <v>2.5000000000000001E-3</v>
      </c>
      <c r="N317" s="41">
        <f>M317*D317*10000</f>
        <v>1800</v>
      </c>
      <c r="O317" s="37" t="s">
        <v>80</v>
      </c>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workbookViewId="0">
      <selection activeCell="A3" sqref="A3:IV5"/>
    </sheetView>
  </sheetViews>
  <sheetFormatPr defaultRowHeight="13.2" x14ac:dyDescent="0.25"/>
  <cols>
    <col min="1" max="1" width="9.33203125" bestFit="1" customWidth="1"/>
    <col min="7" max="7" width="9.109375" style="4" customWidth="1"/>
    <col min="14" max="14" width="13.5546875" customWidth="1"/>
  </cols>
  <sheetData>
    <row r="1" spans="1:15" x14ac:dyDescent="0.25">
      <c r="A1" t="s">
        <v>24</v>
      </c>
    </row>
    <row r="3" spans="1:15" x14ac:dyDescent="0.25">
      <c r="G3" s="4" t="s">
        <v>29</v>
      </c>
      <c r="N3" s="5">
        <f>SUM(N5:N16)</f>
        <v>112000</v>
      </c>
    </row>
    <row r="4" spans="1:15" x14ac:dyDescent="0.25">
      <c r="B4" t="s">
        <v>13</v>
      </c>
      <c r="C4" t="s">
        <v>14</v>
      </c>
      <c r="D4" t="s">
        <v>0</v>
      </c>
      <c r="E4" t="s">
        <v>1</v>
      </c>
      <c r="F4" t="s">
        <v>17</v>
      </c>
      <c r="G4" s="4" t="s">
        <v>4</v>
      </c>
      <c r="H4" t="s">
        <v>5</v>
      </c>
      <c r="I4" s="4" t="s">
        <v>9</v>
      </c>
      <c r="J4" t="s">
        <v>6</v>
      </c>
      <c r="K4" t="s">
        <v>9</v>
      </c>
      <c r="L4" s="2" t="s">
        <v>7</v>
      </c>
      <c r="M4" s="6" t="s">
        <v>8</v>
      </c>
      <c r="N4" s="5" t="s">
        <v>20</v>
      </c>
      <c r="O4" t="s">
        <v>22</v>
      </c>
    </row>
    <row r="5" spans="1:15" x14ac:dyDescent="0.25">
      <c r="A5" s="1">
        <v>36500</v>
      </c>
      <c r="B5" t="s">
        <v>30</v>
      </c>
      <c r="C5" t="s">
        <v>26</v>
      </c>
      <c r="D5" s="7">
        <v>200000</v>
      </c>
      <c r="E5" t="s">
        <v>3</v>
      </c>
      <c r="F5" s="3">
        <v>36678</v>
      </c>
      <c r="G5" s="4">
        <v>22.32</v>
      </c>
      <c r="M5">
        <v>0.01</v>
      </c>
      <c r="N5" s="5">
        <f>M5*D5</f>
        <v>2000</v>
      </c>
    </row>
    <row r="6" spans="1:15" x14ac:dyDescent="0.25">
      <c r="A6" s="1">
        <v>36500</v>
      </c>
      <c r="B6" t="s">
        <v>30</v>
      </c>
      <c r="C6" t="s">
        <v>26</v>
      </c>
      <c r="D6" s="7">
        <v>200000</v>
      </c>
      <c r="E6" t="s">
        <v>11</v>
      </c>
      <c r="F6" s="3">
        <v>36861</v>
      </c>
      <c r="G6" s="4">
        <v>19.89</v>
      </c>
      <c r="M6">
        <v>0</v>
      </c>
      <c r="N6" s="5">
        <f>M6*D6</f>
        <v>0</v>
      </c>
    </row>
    <row r="7" spans="1:15" x14ac:dyDescent="0.25">
      <c r="A7" s="1">
        <v>36501</v>
      </c>
      <c r="B7" t="s">
        <v>30</v>
      </c>
      <c r="C7" t="s">
        <v>26</v>
      </c>
      <c r="D7" s="7">
        <v>200000</v>
      </c>
      <c r="E7" t="s">
        <v>3</v>
      </c>
      <c r="F7" s="3">
        <v>36678</v>
      </c>
      <c r="G7" s="4">
        <v>22.32</v>
      </c>
      <c r="M7">
        <v>0.01</v>
      </c>
      <c r="N7" s="5">
        <f t="shared" ref="N7:N12" si="0">M7*D7</f>
        <v>2000</v>
      </c>
    </row>
    <row r="8" spans="1:15" x14ac:dyDescent="0.25">
      <c r="A8" s="1">
        <v>36501</v>
      </c>
      <c r="B8" t="s">
        <v>30</v>
      </c>
      <c r="C8" t="s">
        <v>26</v>
      </c>
      <c r="D8" s="7">
        <v>200000</v>
      </c>
      <c r="E8" t="s">
        <v>11</v>
      </c>
      <c r="F8" s="3">
        <v>36861</v>
      </c>
      <c r="G8" s="4">
        <v>19.89</v>
      </c>
      <c r="M8">
        <v>0</v>
      </c>
      <c r="N8" s="5">
        <f t="shared" si="0"/>
        <v>0</v>
      </c>
    </row>
    <row r="9" spans="1:15" x14ac:dyDescent="0.25">
      <c r="A9" s="1">
        <v>36530</v>
      </c>
      <c r="B9" t="s">
        <v>28</v>
      </c>
      <c r="C9" t="s">
        <v>26</v>
      </c>
      <c r="D9" s="7">
        <v>600000</v>
      </c>
      <c r="E9" t="s">
        <v>3</v>
      </c>
      <c r="F9" s="3">
        <v>36526</v>
      </c>
      <c r="G9" s="4">
        <v>1.2</v>
      </c>
      <c r="M9">
        <v>0.01</v>
      </c>
      <c r="N9" s="5">
        <f t="shared" si="0"/>
        <v>6000</v>
      </c>
    </row>
    <row r="10" spans="1:15" x14ac:dyDescent="0.25">
      <c r="A10" s="1">
        <v>36530</v>
      </c>
      <c r="B10" t="s">
        <v>28</v>
      </c>
      <c r="C10" t="s">
        <v>26</v>
      </c>
      <c r="D10" s="7">
        <v>600000</v>
      </c>
      <c r="E10" t="s">
        <v>3</v>
      </c>
      <c r="F10" t="s">
        <v>27</v>
      </c>
      <c r="G10" s="4">
        <v>1.38</v>
      </c>
      <c r="M10">
        <v>0</v>
      </c>
      <c r="N10" s="5">
        <f t="shared" si="0"/>
        <v>0</v>
      </c>
    </row>
    <row r="11" spans="1:15" x14ac:dyDescent="0.25">
      <c r="A11" s="1">
        <v>36531</v>
      </c>
      <c r="B11" t="s">
        <v>28</v>
      </c>
      <c r="C11" t="s">
        <v>26</v>
      </c>
      <c r="D11" s="7">
        <v>600000</v>
      </c>
      <c r="E11" t="s">
        <v>3</v>
      </c>
      <c r="F11" s="3">
        <v>36526</v>
      </c>
      <c r="G11" s="4">
        <v>1.2</v>
      </c>
      <c r="M11">
        <v>0.01</v>
      </c>
      <c r="N11" s="5">
        <f>M11*D11</f>
        <v>6000</v>
      </c>
    </row>
    <row r="12" spans="1:15" x14ac:dyDescent="0.25">
      <c r="A12" s="1">
        <v>36531</v>
      </c>
      <c r="B12" t="s">
        <v>28</v>
      </c>
      <c r="C12" t="s">
        <v>26</v>
      </c>
      <c r="D12" s="7">
        <v>600000</v>
      </c>
      <c r="E12" t="s">
        <v>3</v>
      </c>
      <c r="F12" t="s">
        <v>27</v>
      </c>
      <c r="G12" s="4">
        <v>1.38</v>
      </c>
      <c r="M12">
        <v>0</v>
      </c>
      <c r="N12" s="5">
        <f t="shared" si="0"/>
        <v>0</v>
      </c>
    </row>
    <row r="13" spans="1:15" x14ac:dyDescent="0.25">
      <c r="A13" s="1">
        <v>36593</v>
      </c>
      <c r="B13" t="s">
        <v>25</v>
      </c>
      <c r="C13" t="s">
        <v>26</v>
      </c>
      <c r="D13" s="7">
        <v>1200000</v>
      </c>
      <c r="E13" t="s">
        <v>3</v>
      </c>
      <c r="F13" s="3" t="s">
        <v>27</v>
      </c>
      <c r="G13" s="4">
        <v>27.61</v>
      </c>
      <c r="I13" s="4"/>
      <c r="L13" s="2"/>
      <c r="M13" s="6">
        <v>0.04</v>
      </c>
      <c r="N13" s="5">
        <f>M13*D13</f>
        <v>48000</v>
      </c>
    </row>
    <row r="14" spans="1:15" x14ac:dyDescent="0.25">
      <c r="A14" s="1">
        <v>36614</v>
      </c>
      <c r="B14" t="s">
        <v>30</v>
      </c>
      <c r="C14" t="s">
        <v>26</v>
      </c>
      <c r="D14" s="7">
        <v>1200000</v>
      </c>
      <c r="E14" t="s">
        <v>31</v>
      </c>
      <c r="F14" s="3" t="s">
        <v>27</v>
      </c>
      <c r="G14" s="4">
        <v>27.61</v>
      </c>
      <c r="I14" s="4"/>
      <c r="L14" s="2"/>
      <c r="M14" s="6">
        <v>0.03</v>
      </c>
      <c r="N14" s="5">
        <f>M14*D14</f>
        <v>36000</v>
      </c>
    </row>
    <row r="15" spans="1:15" x14ac:dyDescent="0.25">
      <c r="A15" s="1">
        <v>36615</v>
      </c>
      <c r="B15" t="s">
        <v>30</v>
      </c>
      <c r="C15" t="s">
        <v>26</v>
      </c>
      <c r="D15" s="7">
        <v>400000</v>
      </c>
      <c r="E15" t="s">
        <v>11</v>
      </c>
      <c r="F15" s="3">
        <v>36678</v>
      </c>
      <c r="G15" s="4">
        <v>25.85</v>
      </c>
      <c r="M15">
        <v>0.03</v>
      </c>
      <c r="N15" s="5">
        <f>M15*D15</f>
        <v>12000</v>
      </c>
      <c r="O15" t="s">
        <v>32</v>
      </c>
    </row>
    <row r="16" spans="1:15" x14ac:dyDescent="0.25">
      <c r="A16" s="1">
        <v>36615</v>
      </c>
      <c r="B16" t="s">
        <v>30</v>
      </c>
      <c r="C16" t="s">
        <v>26</v>
      </c>
      <c r="D16" s="7">
        <v>400000</v>
      </c>
      <c r="E16" t="s">
        <v>3</v>
      </c>
      <c r="F16" s="3">
        <v>36861</v>
      </c>
      <c r="G16" s="4">
        <v>24.18</v>
      </c>
      <c r="M16">
        <v>0</v>
      </c>
      <c r="N16" s="5">
        <f>M16*D16</f>
        <v>0</v>
      </c>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workbookViewId="0">
      <selection activeCell="E15" sqref="E15"/>
    </sheetView>
  </sheetViews>
  <sheetFormatPr defaultRowHeight="13.2" x14ac:dyDescent="0.25"/>
  <cols>
    <col min="1" max="1" width="9.6640625" bestFit="1" customWidth="1"/>
  </cols>
  <sheetData>
    <row r="1" spans="1:15" x14ac:dyDescent="0.25">
      <c r="A1" t="s">
        <v>46</v>
      </c>
    </row>
    <row r="3" spans="1:15" x14ac:dyDescent="0.25">
      <c r="G3" s="4" t="s">
        <v>29</v>
      </c>
      <c r="N3" s="5">
        <f>SUM(N5:N16)</f>
        <v>4950</v>
      </c>
    </row>
    <row r="4" spans="1:15" x14ac:dyDescent="0.25">
      <c r="B4" t="s">
        <v>13</v>
      </c>
      <c r="C4" t="s">
        <v>14</v>
      </c>
      <c r="D4" t="s">
        <v>0</v>
      </c>
      <c r="E4" t="s">
        <v>1</v>
      </c>
      <c r="F4" t="s">
        <v>17</v>
      </c>
      <c r="G4" s="4" t="s">
        <v>4</v>
      </c>
      <c r="H4" t="s">
        <v>5</v>
      </c>
      <c r="I4" s="4" t="s">
        <v>9</v>
      </c>
      <c r="J4" t="s">
        <v>6</v>
      </c>
      <c r="K4" t="s">
        <v>9</v>
      </c>
      <c r="L4" s="2" t="s">
        <v>7</v>
      </c>
      <c r="M4" s="6" t="s">
        <v>8</v>
      </c>
      <c r="N4" s="5" t="s">
        <v>20</v>
      </c>
      <c r="O4" t="s">
        <v>22</v>
      </c>
    </row>
    <row r="5" spans="1:15" x14ac:dyDescent="0.25">
      <c r="A5" s="1">
        <v>36658</v>
      </c>
      <c r="B5" t="s">
        <v>2</v>
      </c>
      <c r="C5" t="s">
        <v>47</v>
      </c>
      <c r="D5" s="7">
        <v>198</v>
      </c>
      <c r="E5" t="s">
        <v>11</v>
      </c>
      <c r="F5" s="3">
        <v>36557</v>
      </c>
      <c r="G5" s="4">
        <v>3.0750000000000002</v>
      </c>
      <c r="M5">
        <v>2.5000000000000001E-3</v>
      </c>
      <c r="N5" s="5">
        <f>M5*D5*10000</f>
        <v>4950</v>
      </c>
      <c r="O5" t="s">
        <v>48</v>
      </c>
    </row>
    <row r="18" spans="3:9" x14ac:dyDescent="0.25">
      <c r="D18" t="s">
        <v>83</v>
      </c>
      <c r="E18" t="s">
        <v>83</v>
      </c>
      <c r="H18" t="s">
        <v>84</v>
      </c>
    </row>
    <row r="19" spans="3:9" x14ac:dyDescent="0.25">
      <c r="C19">
        <v>4.5</v>
      </c>
      <c r="D19">
        <v>500</v>
      </c>
      <c r="E19">
        <v>0.09</v>
      </c>
      <c r="F19">
        <f>D19*E19*10000</f>
        <v>450000</v>
      </c>
      <c r="H19">
        <v>0.19500000000000001</v>
      </c>
      <c r="I19">
        <f>F19/H19/10000</f>
        <v>230.76923076923075</v>
      </c>
    </row>
    <row r="20" spans="3:9" x14ac:dyDescent="0.25">
      <c r="C20">
        <v>4.75</v>
      </c>
      <c r="D20">
        <v>750</v>
      </c>
      <c r="E20">
        <v>5.5E-2</v>
      </c>
      <c r="F20">
        <f>D20*E20*10000</f>
        <v>412500</v>
      </c>
      <c r="H20">
        <v>0.15</v>
      </c>
      <c r="I20">
        <f>F20/H20/10000</f>
        <v>275</v>
      </c>
    </row>
    <row r="21" spans="3:9" x14ac:dyDescent="0.25">
      <c r="C21">
        <v>5</v>
      </c>
      <c r="D21">
        <v>250</v>
      </c>
      <c r="E21">
        <v>3.2500000000000001E-2</v>
      </c>
      <c r="F21">
        <f>D21*E21*10000</f>
        <v>81250</v>
      </c>
      <c r="H21">
        <v>0.1125</v>
      </c>
      <c r="I21">
        <f>F21/H21/10000</f>
        <v>72.222222222222229</v>
      </c>
    </row>
    <row r="22" spans="3:9" x14ac:dyDescent="0.25">
      <c r="F22">
        <f>SUM(F19:F21)</f>
        <v>943750</v>
      </c>
      <c r="G22">
        <v>0.19500000000000001</v>
      </c>
      <c r="H22">
        <f>F22/G22/10000</f>
        <v>483.97435897435901</v>
      </c>
      <c r="I22">
        <f>SUM(I19:I21)</f>
        <v>577.99145299145289</v>
      </c>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tabSelected="1" workbookViewId="0">
      <selection activeCell="A13" sqref="A13"/>
    </sheetView>
  </sheetViews>
  <sheetFormatPr defaultRowHeight="13.2" x14ac:dyDescent="0.25"/>
  <cols>
    <col min="1" max="1" width="16.33203125" customWidth="1"/>
    <col min="2" max="2" width="19.44140625" customWidth="1"/>
    <col min="3" max="3" width="65.33203125" customWidth="1"/>
    <col min="4" max="4" width="40.5546875" customWidth="1"/>
  </cols>
  <sheetData>
    <row r="1" spans="1:4" x14ac:dyDescent="0.25">
      <c r="A1" t="s">
        <v>14</v>
      </c>
      <c r="B1" t="s">
        <v>96</v>
      </c>
      <c r="C1" t="s">
        <v>95</v>
      </c>
      <c r="D1" t="s">
        <v>97</v>
      </c>
    </row>
    <row r="2" spans="1:4" x14ac:dyDescent="0.25">
      <c r="A2" t="s">
        <v>98</v>
      </c>
      <c r="B2" t="s">
        <v>99</v>
      </c>
      <c r="C2" t="s">
        <v>100</v>
      </c>
      <c r="D2" t="s">
        <v>101</v>
      </c>
    </row>
    <row r="3" spans="1:4" x14ac:dyDescent="0.25">
      <c r="A3" t="s">
        <v>102</v>
      </c>
      <c r="B3" t="s">
        <v>103</v>
      </c>
      <c r="C3" t="s">
        <v>104</v>
      </c>
      <c r="D3" t="s">
        <v>105</v>
      </c>
    </row>
    <row r="4" spans="1:4" x14ac:dyDescent="0.25">
      <c r="A4" t="s">
        <v>106</v>
      </c>
      <c r="B4" t="s">
        <v>107</v>
      </c>
      <c r="C4" t="s">
        <v>108</v>
      </c>
      <c r="D4" t="s">
        <v>109</v>
      </c>
    </row>
    <row r="5" spans="1:4" x14ac:dyDescent="0.25">
      <c r="A5" t="s">
        <v>110</v>
      </c>
      <c r="B5" t="s">
        <v>111</v>
      </c>
      <c r="C5" t="s">
        <v>113</v>
      </c>
      <c r="D5" t="s">
        <v>112</v>
      </c>
    </row>
    <row r="6" spans="1:4" x14ac:dyDescent="0.25">
      <c r="A6" t="s">
        <v>114</v>
      </c>
      <c r="B6" t="s">
        <v>115</v>
      </c>
      <c r="C6" t="s">
        <v>116</v>
      </c>
      <c r="D6" t="s">
        <v>117</v>
      </c>
    </row>
    <row r="7" spans="1:4" x14ac:dyDescent="0.25">
      <c r="A7" t="s">
        <v>118</v>
      </c>
      <c r="B7" t="s">
        <v>119</v>
      </c>
      <c r="C7" t="s">
        <v>120</v>
      </c>
      <c r="D7" t="s">
        <v>121</v>
      </c>
    </row>
    <row r="8" spans="1:4" x14ac:dyDescent="0.25">
      <c r="A8" t="s">
        <v>122</v>
      </c>
      <c r="B8" t="s">
        <v>123</v>
      </c>
      <c r="C8" t="s">
        <v>124</v>
      </c>
      <c r="D8" t="s">
        <v>125</v>
      </c>
    </row>
    <row r="9" spans="1:4" x14ac:dyDescent="0.25">
      <c r="A9" t="s">
        <v>126</v>
      </c>
      <c r="B9" t="s">
        <v>127</v>
      </c>
      <c r="C9" t="s">
        <v>128</v>
      </c>
      <c r="D9" t="s">
        <v>129</v>
      </c>
    </row>
    <row r="10" spans="1:4" x14ac:dyDescent="0.25">
      <c r="A10" t="s">
        <v>130</v>
      </c>
      <c r="B10" t="s">
        <v>133</v>
      </c>
      <c r="C10" t="s">
        <v>131</v>
      </c>
      <c r="D10" t="s">
        <v>132</v>
      </c>
    </row>
    <row r="11" spans="1:4" x14ac:dyDescent="0.25">
      <c r="A11" t="s">
        <v>134</v>
      </c>
      <c r="B11" t="s">
        <v>107</v>
      </c>
      <c r="C11" t="s">
        <v>135</v>
      </c>
      <c r="D11" t="s">
        <v>136</v>
      </c>
    </row>
    <row r="12" spans="1:4" x14ac:dyDescent="0.25">
      <c r="A12" t="s">
        <v>137</v>
      </c>
      <c r="B12" t="s">
        <v>138</v>
      </c>
      <c r="C12" t="s">
        <v>139</v>
      </c>
      <c r="D12" t="s">
        <v>140</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Deal Summary</vt:lpstr>
      <vt:lpstr>Tudor-Jim</vt:lpstr>
      <vt:lpstr>Tudor-Dwight</vt:lpstr>
      <vt:lpstr>Tiger</vt:lpstr>
      <vt:lpstr>CBK</vt:lpstr>
      <vt:lpstr>Work-in-Progress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 A. Sekse</dc:creator>
  <cp:lastModifiedBy>Havlíček Jan</cp:lastModifiedBy>
  <dcterms:created xsi:type="dcterms:W3CDTF">2000-04-14T14:44:25Z</dcterms:created>
  <dcterms:modified xsi:type="dcterms:W3CDTF">2023-09-10T11:46:54Z</dcterms:modified>
</cp:coreProperties>
</file>