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PEAK" sheetId="1" r:id="rId1"/>
    <sheet name="OFF PEAK" sheetId="4" r:id="rId2"/>
  </sheets>
  <calcPr calcId="0"/>
</workbook>
</file>

<file path=xl/calcChain.xml><?xml version="1.0" encoding="utf-8"?>
<calcChain xmlns="http://schemas.openxmlformats.org/spreadsheetml/2006/main">
  <c r="C19" i="4" l="1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D34" i="4"/>
  <c r="E34" i="4"/>
  <c r="F34" i="4"/>
  <c r="G34" i="4"/>
  <c r="H34" i="4"/>
  <c r="I34" i="4"/>
  <c r="J34" i="4"/>
  <c r="K34" i="4"/>
  <c r="L34" i="4"/>
  <c r="M34" i="4"/>
  <c r="N34" i="4"/>
  <c r="D35" i="4"/>
  <c r="E35" i="4"/>
  <c r="F35" i="4"/>
  <c r="G35" i="4"/>
  <c r="H35" i="4"/>
  <c r="I35" i="4"/>
  <c r="J35" i="4"/>
  <c r="K35" i="4"/>
  <c r="L35" i="4"/>
  <c r="M35" i="4"/>
  <c r="N35" i="4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D38" i="1"/>
  <c r="E38" i="1"/>
  <c r="F38" i="1"/>
  <c r="G38" i="1"/>
  <c r="H38" i="1"/>
  <c r="I38" i="1"/>
  <c r="J38" i="1"/>
  <c r="K38" i="1"/>
  <c r="L38" i="1"/>
  <c r="M38" i="1"/>
  <c r="N38" i="1"/>
  <c r="D39" i="1"/>
  <c r="E39" i="1"/>
  <c r="F39" i="1"/>
  <c r="G39" i="1"/>
  <c r="H39" i="1"/>
  <c r="I39" i="1"/>
  <c r="J39" i="1"/>
  <c r="K39" i="1"/>
  <c r="L39" i="1"/>
  <c r="M39" i="1"/>
  <c r="N39" i="1"/>
</calcChain>
</file>

<file path=xl/sharedStrings.xml><?xml version="1.0" encoding="utf-8"?>
<sst xmlns="http://schemas.openxmlformats.org/spreadsheetml/2006/main" count="102" uniqueCount="27">
  <si>
    <t>PEAK</t>
  </si>
  <si>
    <t>LT Cali</t>
  </si>
  <si>
    <t>LT NW</t>
  </si>
  <si>
    <t>LT SW</t>
  </si>
  <si>
    <t>LT West Mgt</t>
  </si>
  <si>
    <t>ST Cali</t>
  </si>
  <si>
    <t>ST NW</t>
  </si>
  <si>
    <t>ST SW</t>
  </si>
  <si>
    <t>WEST TOTAL</t>
  </si>
  <si>
    <t>OFF PEAK</t>
  </si>
  <si>
    <t>NP</t>
  </si>
  <si>
    <t>SP</t>
  </si>
  <si>
    <t>new nw</t>
  </si>
  <si>
    <t>new sw</t>
  </si>
  <si>
    <t>Current Pos.</t>
  </si>
  <si>
    <t>1/22 Curve</t>
  </si>
  <si>
    <t>Last Trade</t>
  </si>
  <si>
    <t>Offer</t>
  </si>
  <si>
    <t>Note</t>
  </si>
  <si>
    <t>1. Last trade done today.  EOL bid hit at $258 earlier today.</t>
  </si>
  <si>
    <t>2. Maintain consistent spread to February and Q2</t>
  </si>
  <si>
    <t>3.  Last trade done on Bloomberg today.  Kept shape from previous curve file.</t>
  </si>
  <si>
    <t>4.  Last trade done today.  Kept shape from previous curve file.</t>
  </si>
  <si>
    <t>5.  Current market is 163/178</t>
  </si>
  <si>
    <t>6.  We would be happy to keep the position at this price.</t>
  </si>
  <si>
    <t>7.  Last trade was in NP15 Q2.  Keeping the spread consistent.</t>
  </si>
  <si>
    <t>8.  Last trade was $260.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</si>
</sst>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3" fillId="0" borderId="0" xfId="0" applyFont="1"/>
    <xf numFmtId="1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23576690120833E-2"/>
          <c:y val="8.6956583274303154E-2"/>
          <c:w val="0.82625521568043403"/>
          <c:h val="0.77101503836548801"/>
        </c:manualLayout>
      </c:layout>
      <c:barChart>
        <c:barDir val="col"/>
        <c:grouping val="clustered"/>
        <c:varyColors val="0"/>
        <c:ser>
          <c:idx val="1"/>
          <c:order val="0"/>
          <c:tx>
            <c:v>SPoffer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PEAK!$C$20:$N$20</c:f>
              <c:numCache>
                <c:formatCode>General</c:formatCode>
                <c:ptCount val="12"/>
                <c:pt idx="0">
                  <c:v>0</c:v>
                </c:pt>
                <c:pt idx="1">
                  <c:v>325</c:v>
                </c:pt>
                <c:pt idx="2">
                  <c:v>125</c:v>
                </c:pt>
                <c:pt idx="3">
                  <c:v>315</c:v>
                </c:pt>
                <c:pt idx="4">
                  <c:v>315</c:v>
                </c:pt>
                <c:pt idx="5">
                  <c:v>340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E-4D36-AAA4-9245D8113C4A}"/>
            </c:ext>
          </c:extLst>
        </c:ser>
        <c:ser>
          <c:idx val="2"/>
          <c:order val="1"/>
          <c:tx>
            <c:v>SPEnron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PEAK!$C$38:$N$38</c:f>
              <c:numCache>
                <c:formatCode>0</c:formatCode>
                <c:ptCount val="12"/>
                <c:pt idx="1">
                  <c:v>238.13044578958124</c:v>
                </c:pt>
                <c:pt idx="2">
                  <c:v>39.947898473398418</c:v>
                </c:pt>
                <c:pt idx="3">
                  <c:v>427.73699906201222</c:v>
                </c:pt>
                <c:pt idx="4">
                  <c:v>421.32177620686593</c:v>
                </c:pt>
                <c:pt idx="5">
                  <c:v>390.63360732832484</c:v>
                </c:pt>
                <c:pt idx="6">
                  <c:v>79.496151278956461</c:v>
                </c:pt>
                <c:pt idx="7">
                  <c:v>74.952549243997595</c:v>
                </c:pt>
                <c:pt idx="8">
                  <c:v>82.674366443630717</c:v>
                </c:pt>
                <c:pt idx="9">
                  <c:v>251.99566413378534</c:v>
                </c:pt>
                <c:pt idx="10">
                  <c:v>259.20628626812606</c:v>
                </c:pt>
                <c:pt idx="11">
                  <c:v>269.27601816675445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E-4D36-AAA4-9245D811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55904"/>
        <c:axId val="1"/>
      </c:barChart>
      <c:dateAx>
        <c:axId val="15915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5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05834633767691"/>
          <c:y val="0.40869594138922488"/>
          <c:w val="7.5289610774618987E-2"/>
          <c:h val="0.130434874911454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73112072897329E-2"/>
          <c:y val="8.6455513895993055E-2"/>
          <c:w val="0.82675746797442229"/>
          <c:h val="0.77233592413753804"/>
        </c:manualLayout>
      </c:layout>
      <c:barChart>
        <c:barDir val="col"/>
        <c:grouping val="clustered"/>
        <c:varyColors val="0"/>
        <c:ser>
          <c:idx val="0"/>
          <c:order val="0"/>
          <c:tx>
            <c:v>NPoffer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PEAK!$C$19:$N$19</c:f>
              <c:numCache>
                <c:formatCode>General</c:formatCode>
                <c:ptCount val="12"/>
                <c:pt idx="0">
                  <c:v>0</c:v>
                </c:pt>
                <c:pt idx="1">
                  <c:v>142</c:v>
                </c:pt>
                <c:pt idx="2">
                  <c:v>62</c:v>
                </c:pt>
                <c:pt idx="3">
                  <c:v>225</c:v>
                </c:pt>
                <c:pt idx="4">
                  <c:v>208</c:v>
                </c:pt>
                <c:pt idx="5">
                  <c:v>354</c:v>
                </c:pt>
                <c:pt idx="6">
                  <c:v>89</c:v>
                </c:pt>
                <c:pt idx="7">
                  <c:v>89</c:v>
                </c:pt>
                <c:pt idx="8">
                  <c:v>189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E-4071-A6E6-1A102F3F8D89}"/>
            </c:ext>
          </c:extLst>
        </c:ser>
        <c:ser>
          <c:idx val="3"/>
          <c:order val="1"/>
          <c:tx>
            <c:v>NPEnron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PEAK!$C$39:$N$39</c:f>
              <c:numCache>
                <c:formatCode>0</c:formatCode>
                <c:ptCount val="12"/>
                <c:pt idx="1">
                  <c:v>170.3044919548837</c:v>
                </c:pt>
                <c:pt idx="2">
                  <c:v>283.94122701005614</c:v>
                </c:pt>
                <c:pt idx="3">
                  <c:v>312.72098978393234</c:v>
                </c:pt>
                <c:pt idx="4">
                  <c:v>280.38663512151356</c:v>
                </c:pt>
                <c:pt idx="5">
                  <c:v>375.96383178633033</c:v>
                </c:pt>
                <c:pt idx="6">
                  <c:v>89.23335027829107</c:v>
                </c:pt>
                <c:pt idx="7">
                  <c:v>86.922062481799884</c:v>
                </c:pt>
                <c:pt idx="8">
                  <c:v>136.58258635763517</c:v>
                </c:pt>
                <c:pt idx="9">
                  <c:v>162.81667183008776</c:v>
                </c:pt>
                <c:pt idx="10">
                  <c:v>201.25163893086884</c:v>
                </c:pt>
                <c:pt idx="11">
                  <c:v>218.41785272193522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E-4071-A6E6-1A102F3F8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35168"/>
        <c:axId val="1"/>
      </c:barChart>
      <c:dateAx>
        <c:axId val="15983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35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30425150602523"/>
          <c:y val="0.40922276577436717"/>
          <c:w val="7.5072272994185035E-2"/>
          <c:h val="0.1296832708439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25013510389583E-2"/>
          <c:y val="0.10139877451440688"/>
          <c:w val="0.82395854287682679"/>
          <c:h val="0.73077047839693232"/>
        </c:manualLayout>
      </c:layout>
      <c:barChart>
        <c:barDir val="col"/>
        <c:grouping val="clustered"/>
        <c:varyColors val="0"/>
        <c:ser>
          <c:idx val="1"/>
          <c:order val="0"/>
          <c:tx>
            <c:v>SPoffer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PEAK!$C$20:$N$20</c:f>
              <c:numCache>
                <c:formatCode>General</c:formatCode>
                <c:ptCount val="12"/>
                <c:pt idx="0">
                  <c:v>0</c:v>
                </c:pt>
                <c:pt idx="1">
                  <c:v>325</c:v>
                </c:pt>
                <c:pt idx="2">
                  <c:v>125</c:v>
                </c:pt>
                <c:pt idx="3">
                  <c:v>315</c:v>
                </c:pt>
                <c:pt idx="4">
                  <c:v>315</c:v>
                </c:pt>
                <c:pt idx="5">
                  <c:v>340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4-4BE2-8636-740A2DD63DB7}"/>
            </c:ext>
          </c:extLst>
        </c:ser>
        <c:ser>
          <c:idx val="2"/>
          <c:order val="1"/>
          <c:tx>
            <c:v>SPEnron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PEAK'!$C$34:$N$34</c:f>
              <c:numCache>
                <c:formatCode>0</c:formatCode>
                <c:ptCount val="12"/>
                <c:pt idx="1">
                  <c:v>28.820705880154858</c:v>
                </c:pt>
                <c:pt idx="2">
                  <c:v>10.605638687991474</c:v>
                </c:pt>
                <c:pt idx="3">
                  <c:v>172.63306061337116</c:v>
                </c:pt>
                <c:pt idx="4">
                  <c:v>168.9485973724189</c:v>
                </c:pt>
                <c:pt idx="5">
                  <c:v>170.97907372741349</c:v>
                </c:pt>
                <c:pt idx="6">
                  <c:v>271.9155411567599</c:v>
                </c:pt>
                <c:pt idx="7">
                  <c:v>280.01824808045387</c:v>
                </c:pt>
                <c:pt idx="8">
                  <c:v>271.9920757433116</c:v>
                </c:pt>
                <c:pt idx="9">
                  <c:v>210.86658307088945</c:v>
                </c:pt>
                <c:pt idx="10">
                  <c:v>203.63539067581343</c:v>
                </c:pt>
                <c:pt idx="11">
                  <c:v>202.49113089300783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4-4BE2-8636-740A2DD6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38176"/>
        <c:axId val="1"/>
      </c:barChart>
      <c:dateAx>
        <c:axId val="159638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3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58356592396206"/>
          <c:y val="0.39160906019357139"/>
          <c:w val="7.5000019073491173E-2"/>
          <c:h val="0.150349907038603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33344989355727E-2"/>
          <c:y val="0.10104555403475311"/>
          <c:w val="0.83125021139786059"/>
          <c:h val="0.73170918438959154"/>
        </c:manualLayout>
      </c:layout>
      <c:barChart>
        <c:barDir val="col"/>
        <c:grouping val="clustered"/>
        <c:varyColors val="0"/>
        <c:ser>
          <c:idx val="0"/>
          <c:order val="0"/>
          <c:tx>
            <c:v>NPoffer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PEAK'!$C$19:$N$19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52</c:v>
                </c:pt>
                <c:pt idx="4">
                  <c:v>32</c:v>
                </c:pt>
                <c:pt idx="5">
                  <c:v>25</c:v>
                </c:pt>
                <c:pt idx="6">
                  <c:v>81</c:v>
                </c:pt>
                <c:pt idx="7">
                  <c:v>6</c:v>
                </c:pt>
                <c:pt idx="8">
                  <c:v>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3-4799-B584-86EA62CBA890}"/>
            </c:ext>
          </c:extLst>
        </c:ser>
        <c:ser>
          <c:idx val="3"/>
          <c:order val="1"/>
          <c:tx>
            <c:v>NPEnron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PEAK'!$C$35:$N$35</c:f>
              <c:numCache>
                <c:formatCode>0</c:formatCode>
                <c:ptCount val="12"/>
                <c:pt idx="1">
                  <c:v>-26.988508522684167</c:v>
                </c:pt>
                <c:pt idx="2">
                  <c:v>-3.1462911677288687</c:v>
                </c:pt>
                <c:pt idx="3">
                  <c:v>41.932594420645771</c:v>
                </c:pt>
                <c:pt idx="4">
                  <c:v>22.169336924276525</c:v>
                </c:pt>
                <c:pt idx="5">
                  <c:v>7.6773060741589463</c:v>
                </c:pt>
                <c:pt idx="6">
                  <c:v>50.318753801878493</c:v>
                </c:pt>
                <c:pt idx="7">
                  <c:v>15.339066269428335</c:v>
                </c:pt>
                <c:pt idx="8">
                  <c:v>39.137464756599698</c:v>
                </c:pt>
                <c:pt idx="9">
                  <c:v>-15.250813910298563</c:v>
                </c:pt>
                <c:pt idx="10">
                  <c:v>-2.8751536944435658</c:v>
                </c:pt>
                <c:pt idx="11">
                  <c:v>10.255449705702471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3-4799-B584-86EA62CB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16080"/>
        <c:axId val="1"/>
      </c:barChart>
      <c:dateAx>
        <c:axId val="159716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1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58356592396206"/>
          <c:y val="0.39372922779058972"/>
          <c:w val="7.5000019073491173E-2"/>
          <c:h val="0.14982616632739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40</xdr:row>
      <xdr:rowOff>30480</xdr:rowOff>
    </xdr:from>
    <xdr:to>
      <xdr:col>14</xdr:col>
      <xdr:colOff>0</xdr:colOff>
      <xdr:row>55</xdr:row>
      <xdr:rowOff>144780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56</xdr:row>
      <xdr:rowOff>60960</xdr:rowOff>
    </xdr:from>
    <xdr:to>
      <xdr:col>14</xdr:col>
      <xdr:colOff>22860</xdr:colOff>
      <xdr:row>72</xdr:row>
      <xdr:rowOff>22860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76200</xdr:rowOff>
    </xdr:from>
    <xdr:to>
      <xdr:col>14</xdr:col>
      <xdr:colOff>0</xdr:colOff>
      <xdr:row>48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49</xdr:row>
      <xdr:rowOff>30480</xdr:rowOff>
    </xdr:from>
    <xdr:to>
      <xdr:col>14</xdr:col>
      <xdr:colOff>0</xdr:colOff>
      <xdr:row>62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abSelected="1" zoomScale="80" workbookViewId="0">
      <selection activeCell="C19" sqref="C19"/>
    </sheetView>
  </sheetViews>
  <sheetFormatPr defaultRowHeight="13.2" x14ac:dyDescent="0.25"/>
  <cols>
    <col min="1" max="1" width="13.109375" bestFit="1" customWidth="1"/>
    <col min="2" max="2" width="3.5546875" bestFit="1" customWidth="1"/>
    <col min="3" max="14" width="9.33203125" bestFit="1" customWidth="1"/>
  </cols>
  <sheetData>
    <row r="1" spans="1:14" ht="15.6" x14ac:dyDescent="0.3">
      <c r="A1" s="15" t="s">
        <v>0</v>
      </c>
      <c r="B1" s="1"/>
    </row>
    <row r="2" spans="1:14" x14ac:dyDescent="0.25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5">
      <c r="A3" s="3" t="s">
        <v>1</v>
      </c>
      <c r="B3" s="11" t="s">
        <v>10</v>
      </c>
      <c r="C3" s="7"/>
      <c r="D3" s="7">
        <v>92</v>
      </c>
      <c r="E3" s="7">
        <v>12</v>
      </c>
      <c r="F3" s="7"/>
      <c r="G3" s="7"/>
      <c r="H3" s="7"/>
      <c r="I3" s="7">
        <v>14</v>
      </c>
      <c r="J3" s="7">
        <v>14</v>
      </c>
      <c r="K3" s="7">
        <v>39</v>
      </c>
      <c r="L3" s="7">
        <v>10</v>
      </c>
      <c r="M3" s="7">
        <v>10</v>
      </c>
      <c r="N3" s="8">
        <v>10</v>
      </c>
    </row>
    <row r="4" spans="1:14" x14ac:dyDescent="0.25">
      <c r="A4" s="2"/>
      <c r="B4" s="12" t="s">
        <v>11</v>
      </c>
      <c r="C4" s="5"/>
      <c r="D4" s="5"/>
      <c r="E4" s="5"/>
      <c r="F4" s="5">
        <v>15</v>
      </c>
      <c r="G4" s="5">
        <v>15</v>
      </c>
      <c r="H4" s="5">
        <v>15</v>
      </c>
      <c r="I4" s="5"/>
      <c r="J4" s="5"/>
      <c r="K4" s="5"/>
      <c r="L4" s="5">
        <v>50</v>
      </c>
      <c r="M4" s="5">
        <v>50</v>
      </c>
      <c r="N4" s="9">
        <v>50</v>
      </c>
    </row>
    <row r="5" spans="1:14" x14ac:dyDescent="0.25">
      <c r="A5" s="3" t="s">
        <v>2</v>
      </c>
      <c r="B5" s="11" t="s">
        <v>10</v>
      </c>
      <c r="C5" s="7"/>
      <c r="D5" s="7"/>
      <c r="E5" s="7">
        <v>50</v>
      </c>
      <c r="F5" s="7">
        <v>150</v>
      </c>
      <c r="G5" s="7">
        <v>133</v>
      </c>
      <c r="H5" s="7">
        <v>204</v>
      </c>
      <c r="I5" s="7">
        <v>25</v>
      </c>
      <c r="J5" s="7">
        <v>25</v>
      </c>
      <c r="K5" s="7">
        <v>25</v>
      </c>
      <c r="L5" s="7"/>
      <c r="M5" s="7"/>
      <c r="N5" s="8"/>
    </row>
    <row r="6" spans="1:14" x14ac:dyDescent="0.25">
      <c r="A6" s="2"/>
      <c r="B6" s="12" t="s">
        <v>11</v>
      </c>
      <c r="C6" s="5"/>
      <c r="D6" s="5">
        <v>25</v>
      </c>
      <c r="E6" s="5">
        <v>25</v>
      </c>
      <c r="F6" s="5">
        <v>100</v>
      </c>
      <c r="G6" s="5">
        <v>100</v>
      </c>
      <c r="H6" s="5">
        <v>100</v>
      </c>
      <c r="I6" s="5">
        <v>50</v>
      </c>
      <c r="J6" s="5">
        <v>50</v>
      </c>
      <c r="K6" s="5">
        <v>50</v>
      </c>
      <c r="L6" s="5">
        <v>100</v>
      </c>
      <c r="M6" s="5">
        <v>100</v>
      </c>
      <c r="N6" s="9">
        <v>100</v>
      </c>
    </row>
    <row r="7" spans="1:14" x14ac:dyDescent="0.25">
      <c r="A7" s="3" t="s">
        <v>3</v>
      </c>
      <c r="B7" s="11" t="s">
        <v>10</v>
      </c>
      <c r="C7" s="7"/>
      <c r="D7" s="7"/>
      <c r="E7" s="7"/>
      <c r="F7" s="7">
        <v>25</v>
      </c>
      <c r="G7" s="7">
        <v>25</v>
      </c>
      <c r="H7" s="7">
        <v>100</v>
      </c>
      <c r="I7" s="7">
        <v>50</v>
      </c>
      <c r="J7" s="7">
        <v>50</v>
      </c>
      <c r="K7" s="7">
        <v>125</v>
      </c>
      <c r="L7" s="7">
        <v>50</v>
      </c>
      <c r="M7" s="7">
        <v>50</v>
      </c>
      <c r="N7" s="8">
        <v>50</v>
      </c>
    </row>
    <row r="8" spans="1:14" x14ac:dyDescent="0.25">
      <c r="A8" s="2"/>
      <c r="B8" s="12" t="s">
        <v>11</v>
      </c>
      <c r="C8" s="5"/>
      <c r="D8" s="5">
        <v>175</v>
      </c>
      <c r="E8" s="5">
        <v>75</v>
      </c>
      <c r="F8" s="5">
        <v>200</v>
      </c>
      <c r="G8" s="5">
        <v>200</v>
      </c>
      <c r="H8" s="5">
        <v>225</v>
      </c>
      <c r="I8" s="5"/>
      <c r="J8" s="5"/>
      <c r="K8" s="5"/>
      <c r="L8" s="5">
        <v>150</v>
      </c>
      <c r="M8" s="5">
        <v>150</v>
      </c>
      <c r="N8" s="9">
        <v>150</v>
      </c>
    </row>
    <row r="9" spans="1:14" x14ac:dyDescent="0.25">
      <c r="A9" s="14" t="s">
        <v>4</v>
      </c>
      <c r="B9" s="11" t="s">
        <v>10</v>
      </c>
      <c r="C9" s="7"/>
      <c r="D9" s="7"/>
      <c r="E9" s="7"/>
      <c r="F9" s="7"/>
      <c r="G9" s="7"/>
      <c r="H9" s="7"/>
      <c r="I9" s="7"/>
      <c r="J9" s="7"/>
      <c r="K9" s="7"/>
      <c r="L9" s="7">
        <v>25</v>
      </c>
      <c r="M9" s="7">
        <v>25</v>
      </c>
      <c r="N9" s="8">
        <v>25</v>
      </c>
    </row>
    <row r="10" spans="1:14" x14ac:dyDescent="0.25">
      <c r="A10" s="3"/>
      <c r="B10" s="1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>
        <v>25</v>
      </c>
      <c r="M10" s="5">
        <v>25</v>
      </c>
      <c r="N10" s="9">
        <v>25</v>
      </c>
    </row>
    <row r="11" spans="1:14" x14ac:dyDescent="0.25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3" t="s">
        <v>5</v>
      </c>
      <c r="B12" s="11" t="s">
        <v>10</v>
      </c>
      <c r="C12" s="7"/>
      <c r="D12" s="7">
        <v>50</v>
      </c>
      <c r="E12" s="7"/>
      <c r="F12" s="7">
        <v>25</v>
      </c>
      <c r="G12" s="7">
        <v>25</v>
      </c>
      <c r="H12" s="7">
        <v>25</v>
      </c>
      <c r="I12" s="7"/>
      <c r="J12" s="7"/>
      <c r="K12" s="7"/>
      <c r="L12" s="7"/>
      <c r="M12" s="7"/>
      <c r="N12" s="8"/>
    </row>
    <row r="13" spans="1:14" x14ac:dyDescent="0.25">
      <c r="A13" s="2"/>
      <c r="B13" s="12" t="s">
        <v>11</v>
      </c>
      <c r="C13" s="5"/>
      <c r="D13" s="5">
        <v>75</v>
      </c>
      <c r="E13" s="5">
        <v>25</v>
      </c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5">
      <c r="A14" s="3" t="s">
        <v>6</v>
      </c>
      <c r="B14" s="11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5">
      <c r="A15" s="2"/>
      <c r="B15" s="1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5">
      <c r="A16" s="14" t="s">
        <v>7</v>
      </c>
      <c r="B16" s="11" t="s">
        <v>10</v>
      </c>
      <c r="C16" s="7"/>
      <c r="D16" s="7"/>
      <c r="E16" s="7"/>
      <c r="F16" s="7">
        <v>25</v>
      </c>
      <c r="G16" s="7">
        <v>25</v>
      </c>
      <c r="H16" s="7">
        <v>25</v>
      </c>
      <c r="I16" s="7"/>
      <c r="J16" s="7"/>
      <c r="K16" s="7"/>
      <c r="L16" s="7"/>
      <c r="M16" s="7"/>
      <c r="N16" s="8"/>
    </row>
    <row r="17" spans="1:15" x14ac:dyDescent="0.25">
      <c r="A17" s="6"/>
      <c r="B17" s="12" t="s">
        <v>11</v>
      </c>
      <c r="C17" s="5"/>
      <c r="D17" s="5">
        <v>50</v>
      </c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8" thickBot="1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5">
      <c r="A19" s="3" t="s">
        <v>8</v>
      </c>
      <c r="B19" s="1" t="s">
        <v>10</v>
      </c>
      <c r="C19" s="17">
        <f>C3+C5+C7+C9+C12+C14+C16</f>
        <v>0</v>
      </c>
      <c r="D19" s="18">
        <f>D3+D5+D7+D9+D12+D14+D16</f>
        <v>142</v>
      </c>
      <c r="E19" s="18">
        <f t="shared" ref="E19:N19" si="0">E3+E5+E7+E9+E12+E14+E16</f>
        <v>62</v>
      </c>
      <c r="F19" s="18">
        <f t="shared" si="0"/>
        <v>225</v>
      </c>
      <c r="G19" s="18">
        <f t="shared" si="0"/>
        <v>208</v>
      </c>
      <c r="H19" s="18">
        <f t="shared" si="0"/>
        <v>354</v>
      </c>
      <c r="I19" s="18">
        <f t="shared" si="0"/>
        <v>89</v>
      </c>
      <c r="J19" s="18">
        <f t="shared" si="0"/>
        <v>89</v>
      </c>
      <c r="K19" s="18">
        <f t="shared" si="0"/>
        <v>189</v>
      </c>
      <c r="L19" s="18">
        <f t="shared" si="0"/>
        <v>85</v>
      </c>
      <c r="M19" s="18">
        <f t="shared" si="0"/>
        <v>85</v>
      </c>
      <c r="N19" s="19">
        <f t="shared" si="0"/>
        <v>85</v>
      </c>
      <c r="O19">
        <f>SUM(C19:N19)</f>
        <v>1613</v>
      </c>
    </row>
    <row r="20" spans="1:15" ht="13.8" thickBot="1" x14ac:dyDescent="0.3">
      <c r="B20" s="1" t="s">
        <v>11</v>
      </c>
      <c r="C20" s="20">
        <f>C4+C6+C8+C10+C13+C15+C17</f>
        <v>0</v>
      </c>
      <c r="D20" s="21">
        <f>D4+D6+D8+D10+D13+D15+D17</f>
        <v>325</v>
      </c>
      <c r="E20" s="21">
        <f t="shared" ref="E20:N20" si="1">E4+E6+E8+E10+E13+E15+E17</f>
        <v>125</v>
      </c>
      <c r="F20" s="21">
        <f>F4+F6+F8+F10+F13+F15+F17</f>
        <v>315</v>
      </c>
      <c r="G20" s="21">
        <f t="shared" si="1"/>
        <v>315</v>
      </c>
      <c r="H20" s="21">
        <f t="shared" si="1"/>
        <v>340</v>
      </c>
      <c r="I20" s="21">
        <f t="shared" si="1"/>
        <v>50</v>
      </c>
      <c r="J20" s="21">
        <f t="shared" si="1"/>
        <v>50</v>
      </c>
      <c r="K20" s="21">
        <f t="shared" si="1"/>
        <v>50</v>
      </c>
      <c r="L20" s="21">
        <f t="shared" si="1"/>
        <v>325</v>
      </c>
      <c r="M20" s="21">
        <f t="shared" si="1"/>
        <v>325</v>
      </c>
      <c r="N20" s="22">
        <f t="shared" si="1"/>
        <v>325</v>
      </c>
      <c r="O20">
        <f>SUM(C20:N20)</f>
        <v>2545</v>
      </c>
    </row>
    <row r="21" spans="1:15" x14ac:dyDescent="0.25">
      <c r="C21" s="4">
        <f>C19+C20</f>
        <v>0</v>
      </c>
      <c r="D21" s="4">
        <f t="shared" ref="D21:N21" si="2">D19+D20</f>
        <v>467</v>
      </c>
      <c r="E21" s="4">
        <f t="shared" si="2"/>
        <v>187</v>
      </c>
      <c r="F21" s="4">
        <f t="shared" si="2"/>
        <v>540</v>
      </c>
      <c r="G21" s="4">
        <f t="shared" si="2"/>
        <v>523</v>
      </c>
      <c r="H21" s="4">
        <f t="shared" si="2"/>
        <v>694</v>
      </c>
      <c r="I21" s="4">
        <f t="shared" si="2"/>
        <v>139</v>
      </c>
      <c r="J21" s="4">
        <f t="shared" si="2"/>
        <v>139</v>
      </c>
      <c r="K21" s="4">
        <f t="shared" si="2"/>
        <v>239</v>
      </c>
      <c r="L21" s="4">
        <f t="shared" si="2"/>
        <v>410</v>
      </c>
      <c r="M21" s="4">
        <f t="shared" si="2"/>
        <v>410</v>
      </c>
      <c r="N21" s="4">
        <f t="shared" si="2"/>
        <v>410</v>
      </c>
      <c r="O21">
        <f>SUM(O19:O20)</f>
        <v>4158</v>
      </c>
    </row>
    <row r="22" spans="1:15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5">
      <c r="A23" t="s">
        <v>15</v>
      </c>
      <c r="B23" t="s">
        <v>10</v>
      </c>
      <c r="C23" s="4"/>
      <c r="D23" s="4">
        <v>250</v>
      </c>
      <c r="E23" s="4">
        <v>215</v>
      </c>
      <c r="F23" s="4">
        <v>185</v>
      </c>
      <c r="G23" s="4">
        <v>185</v>
      </c>
      <c r="H23" s="4">
        <v>200</v>
      </c>
      <c r="I23" s="4">
        <v>215</v>
      </c>
      <c r="J23" s="4">
        <v>240</v>
      </c>
      <c r="K23" s="4">
        <v>215</v>
      </c>
      <c r="L23" s="4">
        <v>146</v>
      </c>
      <c r="M23" s="4">
        <v>130</v>
      </c>
      <c r="N23" s="4">
        <v>135</v>
      </c>
    </row>
    <row r="24" spans="1:15" x14ac:dyDescent="0.25">
      <c r="A24" t="s">
        <v>16</v>
      </c>
      <c r="B24" t="s">
        <v>10</v>
      </c>
      <c r="C24" s="4"/>
      <c r="D24" s="4">
        <v>261</v>
      </c>
      <c r="E24" s="4">
        <v>235</v>
      </c>
      <c r="F24" s="4">
        <v>230</v>
      </c>
      <c r="G24" s="4">
        <v>230</v>
      </c>
      <c r="H24" s="4">
        <v>230</v>
      </c>
      <c r="I24" s="4">
        <v>250</v>
      </c>
      <c r="J24" s="4">
        <v>250</v>
      </c>
      <c r="K24" s="4">
        <v>250</v>
      </c>
      <c r="L24" s="4"/>
      <c r="M24" s="4"/>
      <c r="N24" s="4"/>
    </row>
    <row r="25" spans="1:15" x14ac:dyDescent="0.25">
      <c r="A25" t="s">
        <v>17</v>
      </c>
      <c r="B25" t="s">
        <v>10</v>
      </c>
      <c r="C25" s="4"/>
      <c r="D25" s="4">
        <v>258</v>
      </c>
      <c r="E25" s="4">
        <v>235</v>
      </c>
      <c r="F25" s="4">
        <v>225</v>
      </c>
      <c r="G25" s="4">
        <v>225</v>
      </c>
      <c r="H25" s="4">
        <v>240</v>
      </c>
      <c r="I25" s="4">
        <v>240</v>
      </c>
      <c r="J25" s="4">
        <v>270</v>
      </c>
      <c r="K25" s="4">
        <v>240</v>
      </c>
      <c r="L25" s="4">
        <v>165</v>
      </c>
      <c r="M25" s="4">
        <v>165</v>
      </c>
      <c r="N25" s="4">
        <v>165</v>
      </c>
    </row>
    <row r="26" spans="1:15" x14ac:dyDescent="0.25">
      <c r="A26" t="s">
        <v>18</v>
      </c>
      <c r="C26" s="4"/>
      <c r="D26" s="4">
        <v>1</v>
      </c>
      <c r="E26" s="4">
        <v>2</v>
      </c>
      <c r="F26" s="4">
        <v>3</v>
      </c>
      <c r="G26" s="4">
        <v>3</v>
      </c>
      <c r="H26" s="4">
        <v>3</v>
      </c>
      <c r="I26" s="4">
        <v>4</v>
      </c>
      <c r="J26" s="4">
        <v>4</v>
      </c>
      <c r="K26" s="4">
        <v>4</v>
      </c>
      <c r="L26" s="4">
        <v>5</v>
      </c>
      <c r="M26" s="4">
        <v>5</v>
      </c>
      <c r="N26" s="4">
        <v>5</v>
      </c>
    </row>
    <row r="27" spans="1:15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5" x14ac:dyDescent="0.25">
      <c r="A28" t="s">
        <v>15</v>
      </c>
      <c r="B28" t="s">
        <v>11</v>
      </c>
      <c r="C28" s="4"/>
      <c r="D28" s="4">
        <v>240</v>
      </c>
      <c r="E28" s="4">
        <v>210</v>
      </c>
      <c r="F28" s="4">
        <v>193</v>
      </c>
      <c r="G28" s="4">
        <v>203</v>
      </c>
      <c r="H28" s="4">
        <v>238</v>
      </c>
      <c r="I28" s="4">
        <v>240</v>
      </c>
      <c r="J28" s="4">
        <v>265</v>
      </c>
      <c r="K28" s="4">
        <v>225</v>
      </c>
      <c r="L28" s="4">
        <v>143</v>
      </c>
      <c r="M28" s="4">
        <v>128</v>
      </c>
      <c r="N28" s="4">
        <v>119</v>
      </c>
    </row>
    <row r="29" spans="1:15" x14ac:dyDescent="0.25">
      <c r="A29" t="s">
        <v>16</v>
      </c>
      <c r="B29" t="s">
        <v>11</v>
      </c>
      <c r="C29" s="4"/>
      <c r="D29" s="4">
        <v>255</v>
      </c>
      <c r="E29" s="4"/>
      <c r="F29" s="4">
        <v>250</v>
      </c>
      <c r="G29" s="4">
        <v>250</v>
      </c>
      <c r="H29" s="4">
        <v>250</v>
      </c>
      <c r="I29" s="4">
        <v>260</v>
      </c>
      <c r="J29" s="4">
        <v>260</v>
      </c>
      <c r="K29" s="4">
        <v>260</v>
      </c>
      <c r="L29" s="4"/>
      <c r="M29" s="4"/>
      <c r="N29" s="4"/>
    </row>
    <row r="30" spans="1:15" x14ac:dyDescent="0.25">
      <c r="A30" t="s">
        <v>17</v>
      </c>
      <c r="B30" t="s">
        <v>11</v>
      </c>
      <c r="C30" s="4"/>
      <c r="D30" s="4">
        <v>253</v>
      </c>
      <c r="E30" s="4">
        <v>225</v>
      </c>
      <c r="F30" s="4">
        <v>250</v>
      </c>
      <c r="G30" s="4">
        <v>250</v>
      </c>
      <c r="H30" s="4">
        <v>250</v>
      </c>
      <c r="I30" s="4">
        <v>260</v>
      </c>
      <c r="J30" s="4">
        <v>260</v>
      </c>
      <c r="K30" s="4">
        <v>260</v>
      </c>
      <c r="L30" s="4">
        <v>165</v>
      </c>
      <c r="M30" s="4">
        <v>165</v>
      </c>
      <c r="N30" s="4">
        <v>165</v>
      </c>
    </row>
    <row r="31" spans="1:15" x14ac:dyDescent="0.25">
      <c r="A31" t="s">
        <v>18</v>
      </c>
      <c r="C31" s="4"/>
      <c r="D31" s="4">
        <v>6</v>
      </c>
      <c r="E31" s="4">
        <v>6</v>
      </c>
      <c r="F31" s="4">
        <v>7</v>
      </c>
      <c r="G31" s="4">
        <v>7</v>
      </c>
      <c r="H31" s="4">
        <v>7</v>
      </c>
      <c r="I31" s="4">
        <v>8</v>
      </c>
      <c r="J31" s="4">
        <v>8</v>
      </c>
      <c r="K31" s="4">
        <v>8</v>
      </c>
      <c r="L31" s="4">
        <v>5</v>
      </c>
      <c r="M31" s="4">
        <v>5</v>
      </c>
      <c r="N31" s="4">
        <v>5</v>
      </c>
    </row>
    <row r="32" spans="1:15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4" spans="1:14" ht="13.5" customHeight="1" x14ac:dyDescent="0.25">
      <c r="B34" t="s">
        <v>11</v>
      </c>
      <c r="C34" s="16">
        <v>-11624.845870618405</v>
      </c>
      <c r="D34" s="16">
        <v>62642.091183199198</v>
      </c>
      <c r="E34" s="16">
        <v>17257.492140508115</v>
      </c>
      <c r="F34" s="16">
        <v>41094.799624804888</v>
      </c>
      <c r="G34" s="16">
        <v>40069.858902056221</v>
      </c>
      <c r="H34" s="16">
        <v>27303.580648583142</v>
      </c>
      <c r="I34" s="16">
        <v>-8201.5394884174166</v>
      </c>
      <c r="J34" s="16">
        <v>-10820.498726593039</v>
      </c>
      <c r="K34" s="16">
        <v>-6653.0432856458028</v>
      </c>
      <c r="L34" s="16">
        <v>44062.126905795274</v>
      </c>
      <c r="M34" s="16">
        <v>43682.514507250438</v>
      </c>
      <c r="N34" s="16">
        <v>47710.407266701775</v>
      </c>
    </row>
    <row r="35" spans="1:14" ht="15" customHeight="1" x14ac:dyDescent="0.25">
      <c r="B35" t="s">
        <v>10</v>
      </c>
      <c r="C35" s="16">
        <v>6853.4488956625646</v>
      </c>
      <c r="D35" s="16">
        <v>65396.924910675341</v>
      </c>
      <c r="E35" s="16">
        <v>122662.61006834425</v>
      </c>
      <c r="F35" s="16">
        <v>95088.395913572938</v>
      </c>
      <c r="G35" s="16">
        <v>85440.84021054965</v>
      </c>
      <c r="H35" s="16">
        <v>62800.954023113423</v>
      </c>
      <c r="I35" s="16">
        <v>35693.340111316429</v>
      </c>
      <c r="J35" s="16">
        <v>37550.330992137548</v>
      </c>
      <c r="K35" s="16">
        <v>52447.7131613319</v>
      </c>
      <c r="L35" s="16">
        <v>70336.80223059791</v>
      </c>
      <c r="M35" s="16">
        <v>80500.655572347532</v>
      </c>
      <c r="N35" s="16">
        <v>87367.141088774093</v>
      </c>
    </row>
    <row r="36" spans="1:14" ht="11.25" customHeight="1" x14ac:dyDescent="0.25">
      <c r="C36" s="16"/>
      <c r="D36" s="16">
        <v>384</v>
      </c>
      <c r="E36" s="16">
        <v>432</v>
      </c>
      <c r="F36" s="16">
        <v>400</v>
      </c>
      <c r="G36" s="16">
        <v>416</v>
      </c>
      <c r="H36" s="16">
        <v>416</v>
      </c>
      <c r="I36" s="16">
        <v>400</v>
      </c>
      <c r="J36" s="16">
        <v>432</v>
      </c>
      <c r="K36" s="16">
        <v>384</v>
      </c>
      <c r="L36" s="16">
        <v>432</v>
      </c>
      <c r="M36" s="16">
        <v>400</v>
      </c>
      <c r="N36" s="16">
        <v>400</v>
      </c>
    </row>
    <row r="38" spans="1:14" x14ac:dyDescent="0.25">
      <c r="A38" t="s">
        <v>14</v>
      </c>
      <c r="B38" s="1" t="s">
        <v>11</v>
      </c>
      <c r="C38" s="4"/>
      <c r="D38" s="16">
        <f>(D34/D36)+D41+D44</f>
        <v>238.13044578958124</v>
      </c>
      <c r="E38" s="16">
        <f t="shared" ref="E38:N38" si="3">(E34/E36)+E41+E44</f>
        <v>39.947898473398418</v>
      </c>
      <c r="F38" s="16">
        <f t="shared" si="3"/>
        <v>427.73699906201222</v>
      </c>
      <c r="G38" s="16">
        <f t="shared" si="3"/>
        <v>421.32177620686593</v>
      </c>
      <c r="H38" s="16">
        <f t="shared" si="3"/>
        <v>390.63360732832484</v>
      </c>
      <c r="I38" s="16">
        <f t="shared" si="3"/>
        <v>79.496151278956461</v>
      </c>
      <c r="J38" s="16">
        <f t="shared" si="3"/>
        <v>74.952549243997595</v>
      </c>
      <c r="K38" s="16">
        <f t="shared" si="3"/>
        <v>82.674366443630717</v>
      </c>
      <c r="L38" s="16">
        <f t="shared" si="3"/>
        <v>251.99566413378534</v>
      </c>
      <c r="M38" s="16">
        <f t="shared" si="3"/>
        <v>259.20628626812606</v>
      </c>
      <c r="N38" s="16">
        <f t="shared" si="3"/>
        <v>269.27601816675445</v>
      </c>
    </row>
    <row r="39" spans="1:14" x14ac:dyDescent="0.25">
      <c r="B39" s="1" t="s">
        <v>10</v>
      </c>
      <c r="D39" s="16">
        <f>(D35/D36)+D42+D45</f>
        <v>170.3044919548837</v>
      </c>
      <c r="E39" s="16">
        <f t="shared" ref="E39:N39" si="4">(E35/E36)+E42+E45</f>
        <v>283.94122701005614</v>
      </c>
      <c r="F39" s="16">
        <f t="shared" si="4"/>
        <v>312.72098978393234</v>
      </c>
      <c r="G39" s="16">
        <f t="shared" si="4"/>
        <v>280.38663512151356</v>
      </c>
      <c r="H39" s="16">
        <f t="shared" si="4"/>
        <v>375.96383178633033</v>
      </c>
      <c r="I39" s="16">
        <f t="shared" si="4"/>
        <v>89.23335027829107</v>
      </c>
      <c r="J39" s="16">
        <f t="shared" si="4"/>
        <v>86.922062481799884</v>
      </c>
      <c r="K39" s="16">
        <f t="shared" si="4"/>
        <v>136.58258635763517</v>
      </c>
      <c r="L39" s="16">
        <f t="shared" si="4"/>
        <v>162.81667183008776</v>
      </c>
      <c r="M39" s="16">
        <f t="shared" si="4"/>
        <v>201.25163893086884</v>
      </c>
      <c r="N39" s="16">
        <f t="shared" si="4"/>
        <v>218.41785272193522</v>
      </c>
    </row>
    <row r="40" spans="1:14" x14ac:dyDescent="0.25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4" x14ac:dyDescent="0.25">
      <c r="A41" t="s">
        <v>12</v>
      </c>
      <c r="B41" t="s">
        <v>11</v>
      </c>
      <c r="D41" s="16"/>
      <c r="E41" s="16"/>
      <c r="F41" s="16">
        <v>112.5</v>
      </c>
      <c r="G41" s="16">
        <v>112.5</v>
      </c>
      <c r="H41" s="16">
        <v>112.5</v>
      </c>
      <c r="I41" s="16">
        <v>25</v>
      </c>
      <c r="J41" s="16">
        <v>25</v>
      </c>
      <c r="K41" s="16">
        <v>25</v>
      </c>
      <c r="L41" s="16">
        <v>75</v>
      </c>
      <c r="M41" s="16">
        <v>75</v>
      </c>
      <c r="N41" s="16">
        <v>75</v>
      </c>
    </row>
    <row r="42" spans="1:14" x14ac:dyDescent="0.25">
      <c r="B42" t="s">
        <v>10</v>
      </c>
      <c r="F42">
        <v>50</v>
      </c>
      <c r="G42">
        <v>50</v>
      </c>
      <c r="H42">
        <v>100</v>
      </c>
    </row>
    <row r="44" spans="1:14" x14ac:dyDescent="0.25">
      <c r="A44" t="s">
        <v>13</v>
      </c>
      <c r="B44" t="s">
        <v>11</v>
      </c>
      <c r="D44">
        <v>75</v>
      </c>
      <c r="F44">
        <v>212.5</v>
      </c>
      <c r="G44">
        <v>212.5</v>
      </c>
      <c r="H44">
        <v>212.5</v>
      </c>
      <c r="I44">
        <v>75</v>
      </c>
      <c r="J44">
        <v>75</v>
      </c>
      <c r="K44">
        <v>75</v>
      </c>
      <c r="L44">
        <v>75</v>
      </c>
      <c r="M44">
        <v>75</v>
      </c>
      <c r="N44">
        <v>75</v>
      </c>
    </row>
    <row r="45" spans="1:14" x14ac:dyDescent="0.25">
      <c r="B45" t="s">
        <v>10</v>
      </c>
      <c r="F45">
        <v>25</v>
      </c>
      <c r="G45">
        <v>25</v>
      </c>
      <c r="H45">
        <v>125</v>
      </c>
    </row>
    <row r="77" spans="3:3" x14ac:dyDescent="0.25">
      <c r="C77" t="s">
        <v>19</v>
      </c>
    </row>
    <row r="78" spans="3:3" x14ac:dyDescent="0.25">
      <c r="C78" t="s">
        <v>20</v>
      </c>
    </row>
    <row r="79" spans="3:3" x14ac:dyDescent="0.25">
      <c r="C79" t="s">
        <v>21</v>
      </c>
    </row>
    <row r="80" spans="3:3" x14ac:dyDescent="0.25">
      <c r="C80" t="s">
        <v>22</v>
      </c>
    </row>
    <row r="81" spans="3:3" x14ac:dyDescent="0.25">
      <c r="C81" t="s">
        <v>23</v>
      </c>
    </row>
    <row r="82" spans="3:3" x14ac:dyDescent="0.25">
      <c r="C82" t="s">
        <v>24</v>
      </c>
    </row>
    <row r="83" spans="3:3" x14ac:dyDescent="0.25">
      <c r="C83" t="s">
        <v>25</v>
      </c>
    </row>
    <row r="84" spans="3:3" x14ac:dyDescent="0.25">
      <c r="C84" t="s">
        <v>26</v>
      </c>
    </row>
  </sheetData>
  <pageMargins left="0.75" right="0.75" top="1" bottom="1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zoomScale="80" workbookViewId="0">
      <selection activeCell="C26" sqref="C26"/>
    </sheetView>
  </sheetViews>
  <sheetFormatPr defaultRowHeight="13.2" x14ac:dyDescent="0.25"/>
  <cols>
    <col min="1" max="1" width="13.109375" bestFit="1" customWidth="1"/>
    <col min="2" max="2" width="3.5546875" bestFit="1" customWidth="1"/>
  </cols>
  <sheetData>
    <row r="1" spans="1:14" ht="15.6" x14ac:dyDescent="0.3">
      <c r="A1" s="15" t="s">
        <v>9</v>
      </c>
      <c r="B1" s="1"/>
    </row>
    <row r="2" spans="1:14" x14ac:dyDescent="0.25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5">
      <c r="A3" s="3" t="s">
        <v>1</v>
      </c>
      <c r="B3" s="11" t="s">
        <v>10</v>
      </c>
      <c r="C3" s="7"/>
      <c r="D3" s="7"/>
      <c r="E3" s="7"/>
      <c r="F3" s="7">
        <v>27</v>
      </c>
      <c r="G3" s="7">
        <v>7</v>
      </c>
      <c r="H3" s="7"/>
      <c r="I3" s="7">
        <v>6</v>
      </c>
      <c r="J3" s="7">
        <v>6</v>
      </c>
      <c r="K3" s="7">
        <v>41</v>
      </c>
      <c r="L3" s="7"/>
      <c r="M3" s="7"/>
      <c r="N3" s="8"/>
    </row>
    <row r="4" spans="1:14" x14ac:dyDescent="0.25">
      <c r="A4" s="2"/>
      <c r="B4" s="12" t="s">
        <v>11</v>
      </c>
      <c r="C4" s="5"/>
      <c r="D4" s="5"/>
      <c r="E4" s="5"/>
      <c r="F4" s="5">
        <v>25</v>
      </c>
      <c r="G4" s="5">
        <v>25</v>
      </c>
      <c r="H4" s="5">
        <v>25</v>
      </c>
      <c r="I4" s="5">
        <v>25</v>
      </c>
      <c r="J4" s="5">
        <v>25</v>
      </c>
      <c r="K4" s="5">
        <v>25</v>
      </c>
      <c r="L4" s="5">
        <v>75</v>
      </c>
      <c r="M4" s="5">
        <v>75</v>
      </c>
      <c r="N4" s="9">
        <v>75</v>
      </c>
    </row>
    <row r="5" spans="1:14" x14ac:dyDescent="0.25">
      <c r="A5" s="3" t="s">
        <v>2</v>
      </c>
      <c r="B5" s="11" t="s">
        <v>10</v>
      </c>
      <c r="C5" s="7"/>
      <c r="D5" s="7"/>
      <c r="E5" s="7"/>
      <c r="F5" s="7"/>
      <c r="G5" s="7"/>
      <c r="H5" s="7"/>
      <c r="I5" s="7">
        <v>75</v>
      </c>
      <c r="J5" s="7"/>
      <c r="K5" s="7"/>
      <c r="L5" s="7"/>
      <c r="M5" s="7"/>
      <c r="N5" s="8"/>
    </row>
    <row r="6" spans="1:14" x14ac:dyDescent="0.25">
      <c r="A6" s="2"/>
      <c r="B6" s="12" t="s">
        <v>11</v>
      </c>
      <c r="C6" s="5"/>
      <c r="D6" s="5"/>
      <c r="E6" s="5"/>
      <c r="F6" s="5"/>
      <c r="G6" s="5">
        <v>50</v>
      </c>
      <c r="H6" s="5">
        <v>50</v>
      </c>
      <c r="I6" s="5">
        <v>100</v>
      </c>
      <c r="J6" s="5">
        <v>100</v>
      </c>
      <c r="K6" s="5">
        <v>100</v>
      </c>
      <c r="L6" s="5">
        <v>50</v>
      </c>
      <c r="M6" s="5">
        <v>50</v>
      </c>
      <c r="N6" s="9">
        <v>50</v>
      </c>
    </row>
    <row r="7" spans="1:14" x14ac:dyDescent="0.25">
      <c r="A7" s="3" t="s">
        <v>3</v>
      </c>
      <c r="B7" s="11" t="s">
        <v>10</v>
      </c>
      <c r="C7" s="7"/>
      <c r="D7" s="7"/>
      <c r="E7" s="7"/>
      <c r="F7" s="7">
        <v>25</v>
      </c>
      <c r="G7" s="7">
        <v>25</v>
      </c>
      <c r="H7" s="7">
        <v>25</v>
      </c>
      <c r="I7" s="7"/>
      <c r="J7" s="7"/>
      <c r="K7" s="7"/>
      <c r="L7" s="7"/>
      <c r="M7" s="7"/>
      <c r="N7" s="8"/>
    </row>
    <row r="8" spans="1:14" x14ac:dyDescent="0.25">
      <c r="A8" s="2"/>
      <c r="B8" s="12" t="s">
        <v>11</v>
      </c>
      <c r="C8" s="5"/>
      <c r="D8" s="5">
        <v>25</v>
      </c>
      <c r="E8" s="5"/>
      <c r="F8" s="5">
        <v>50</v>
      </c>
      <c r="G8" s="5">
        <v>50</v>
      </c>
      <c r="H8" s="5"/>
      <c r="I8" s="5">
        <v>100</v>
      </c>
      <c r="J8" s="5">
        <v>100</v>
      </c>
      <c r="K8" s="5">
        <v>100</v>
      </c>
      <c r="L8" s="5">
        <v>25</v>
      </c>
      <c r="M8" s="5">
        <v>25</v>
      </c>
      <c r="N8" s="9">
        <v>25</v>
      </c>
    </row>
    <row r="9" spans="1:14" x14ac:dyDescent="0.25">
      <c r="A9" s="14" t="s">
        <v>4</v>
      </c>
      <c r="B9" s="11" t="s">
        <v>10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4" x14ac:dyDescent="0.25">
      <c r="A10" s="3"/>
      <c r="B10" s="1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"/>
    </row>
    <row r="11" spans="1:14" x14ac:dyDescent="0.25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3" t="s">
        <v>5</v>
      </c>
      <c r="B12" s="11" t="s">
        <v>10</v>
      </c>
      <c r="C12" s="7"/>
      <c r="D12" s="7">
        <v>25</v>
      </c>
      <c r="E12" s="7"/>
      <c r="F12" s="7"/>
      <c r="G12" s="7"/>
      <c r="H12" s="7"/>
      <c r="I12" s="7"/>
      <c r="J12" s="7"/>
      <c r="K12" s="7"/>
      <c r="L12" s="7"/>
      <c r="M12" s="7"/>
      <c r="N12" s="8"/>
    </row>
    <row r="13" spans="1:14" x14ac:dyDescent="0.25">
      <c r="A13" s="2"/>
      <c r="B13" s="12" t="s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5">
      <c r="A14" s="3" t="s">
        <v>6</v>
      </c>
      <c r="B14" s="11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5">
      <c r="A15" s="2"/>
      <c r="B15" s="1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5">
      <c r="A16" s="14" t="s">
        <v>7</v>
      </c>
      <c r="B16" s="11" t="s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1:15" x14ac:dyDescent="0.25">
      <c r="A17" s="6"/>
      <c r="B17" s="12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8" thickBot="1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5">
      <c r="A19" s="1" t="s">
        <v>8</v>
      </c>
      <c r="B19" s="1" t="s">
        <v>10</v>
      </c>
      <c r="C19" s="17">
        <f t="shared" ref="C19:N19" si="0">C3+C5+C7+C9+C12+C14+C16</f>
        <v>0</v>
      </c>
      <c r="D19" s="18">
        <f t="shared" si="0"/>
        <v>25</v>
      </c>
      <c r="E19" s="18">
        <f t="shared" si="0"/>
        <v>0</v>
      </c>
      <c r="F19" s="18">
        <f t="shared" si="0"/>
        <v>52</v>
      </c>
      <c r="G19" s="18">
        <f t="shared" si="0"/>
        <v>32</v>
      </c>
      <c r="H19" s="18">
        <f t="shared" si="0"/>
        <v>25</v>
      </c>
      <c r="I19" s="18">
        <f t="shared" si="0"/>
        <v>81</v>
      </c>
      <c r="J19" s="18">
        <f t="shared" si="0"/>
        <v>6</v>
      </c>
      <c r="K19" s="18">
        <f t="shared" si="0"/>
        <v>41</v>
      </c>
      <c r="L19" s="18">
        <f t="shared" si="0"/>
        <v>0</v>
      </c>
      <c r="M19" s="18">
        <f t="shared" si="0"/>
        <v>0</v>
      </c>
      <c r="N19" s="19">
        <f t="shared" si="0"/>
        <v>0</v>
      </c>
      <c r="O19">
        <f>SUM(C19:N19)</f>
        <v>262</v>
      </c>
    </row>
    <row r="20" spans="1:15" ht="13.8" thickBot="1" x14ac:dyDescent="0.3">
      <c r="B20" s="1" t="s">
        <v>11</v>
      </c>
      <c r="C20" s="20">
        <f t="shared" ref="C20:N20" si="1">C4+C6+C8+C10+C13+C15+C17</f>
        <v>0</v>
      </c>
      <c r="D20" s="21">
        <f t="shared" si="1"/>
        <v>25</v>
      </c>
      <c r="E20" s="21">
        <f t="shared" si="1"/>
        <v>0</v>
      </c>
      <c r="F20" s="21">
        <f t="shared" si="1"/>
        <v>75</v>
      </c>
      <c r="G20" s="21">
        <f t="shared" si="1"/>
        <v>125</v>
      </c>
      <c r="H20" s="21">
        <f t="shared" si="1"/>
        <v>75</v>
      </c>
      <c r="I20" s="21">
        <f t="shared" si="1"/>
        <v>225</v>
      </c>
      <c r="J20" s="21">
        <f t="shared" si="1"/>
        <v>225</v>
      </c>
      <c r="K20" s="21">
        <f t="shared" si="1"/>
        <v>225</v>
      </c>
      <c r="L20" s="21">
        <f t="shared" si="1"/>
        <v>150</v>
      </c>
      <c r="M20" s="21">
        <f t="shared" si="1"/>
        <v>150</v>
      </c>
      <c r="N20" s="22">
        <f t="shared" si="1"/>
        <v>150</v>
      </c>
      <c r="O20">
        <f>SUM(C20:N20)</f>
        <v>1425</v>
      </c>
    </row>
    <row r="21" spans="1:15" x14ac:dyDescent="0.25">
      <c r="C21" s="4">
        <f>C19+C20</f>
        <v>0</v>
      </c>
      <c r="D21" s="4">
        <f t="shared" ref="D21:N21" si="2">D19+D20</f>
        <v>50</v>
      </c>
      <c r="E21" s="4">
        <f t="shared" si="2"/>
        <v>0</v>
      </c>
      <c r="F21" s="4">
        <f t="shared" si="2"/>
        <v>127</v>
      </c>
      <c r="G21" s="4">
        <f t="shared" si="2"/>
        <v>157</v>
      </c>
      <c r="H21" s="4">
        <f t="shared" si="2"/>
        <v>100</v>
      </c>
      <c r="I21" s="4">
        <f t="shared" si="2"/>
        <v>306</v>
      </c>
      <c r="J21" s="4">
        <f t="shared" si="2"/>
        <v>231</v>
      </c>
      <c r="K21" s="4">
        <f t="shared" si="2"/>
        <v>266</v>
      </c>
      <c r="L21" s="4">
        <f t="shared" si="2"/>
        <v>150</v>
      </c>
      <c r="M21" s="4">
        <f t="shared" si="2"/>
        <v>150</v>
      </c>
      <c r="N21" s="4">
        <f t="shared" si="2"/>
        <v>150</v>
      </c>
      <c r="O21">
        <f>SUM(O19:O20)</f>
        <v>1687</v>
      </c>
    </row>
    <row r="22" spans="1:15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5">
      <c r="A23" t="s">
        <v>15</v>
      </c>
      <c r="B23" t="s">
        <v>10</v>
      </c>
      <c r="C23" s="4"/>
      <c r="D23" s="4">
        <v>170</v>
      </c>
      <c r="E23" s="4">
        <v>160</v>
      </c>
      <c r="F23" s="4">
        <v>115</v>
      </c>
      <c r="G23" s="4">
        <v>120</v>
      </c>
      <c r="H23" s="4">
        <v>122</v>
      </c>
      <c r="I23" s="4">
        <v>123</v>
      </c>
      <c r="J23" s="4">
        <v>131</v>
      </c>
      <c r="K23" s="4">
        <v>121</v>
      </c>
      <c r="L23" s="4">
        <v>112</v>
      </c>
      <c r="M23" s="4">
        <v>109</v>
      </c>
      <c r="N23" s="4">
        <v>108</v>
      </c>
    </row>
    <row r="24" spans="1:15" x14ac:dyDescent="0.25">
      <c r="A24" t="s">
        <v>17</v>
      </c>
      <c r="B24" t="s">
        <v>10</v>
      </c>
      <c r="C24" s="4"/>
      <c r="D24" s="4">
        <v>150</v>
      </c>
      <c r="E24" s="4"/>
      <c r="F24" s="4">
        <v>145</v>
      </c>
      <c r="G24" s="4">
        <v>140</v>
      </c>
      <c r="H24" s="4">
        <v>150</v>
      </c>
      <c r="I24" s="4">
        <v>155</v>
      </c>
      <c r="J24" s="4">
        <v>160</v>
      </c>
      <c r="K24" s="4">
        <v>150</v>
      </c>
      <c r="L24" s="4"/>
      <c r="M24" s="4"/>
      <c r="N24" s="4"/>
    </row>
    <row r="25" spans="1:15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5" x14ac:dyDescent="0.25">
      <c r="A26" t="s">
        <v>15</v>
      </c>
      <c r="B26" t="s">
        <v>11</v>
      </c>
      <c r="C26" s="4"/>
      <c r="D26" s="4">
        <v>115</v>
      </c>
      <c r="E26" s="4">
        <v>105</v>
      </c>
      <c r="F26" s="4">
        <v>110</v>
      </c>
      <c r="G26" s="4">
        <v>105</v>
      </c>
      <c r="H26" s="4">
        <v>115</v>
      </c>
      <c r="I26" s="4">
        <v>122</v>
      </c>
      <c r="J26" s="4">
        <v>123</v>
      </c>
      <c r="K26" s="4">
        <v>117</v>
      </c>
      <c r="L26" s="4">
        <v>101</v>
      </c>
      <c r="M26" s="4">
        <v>100</v>
      </c>
      <c r="N26" s="4">
        <v>100</v>
      </c>
    </row>
    <row r="27" spans="1:15" x14ac:dyDescent="0.25">
      <c r="A27" t="s">
        <v>17</v>
      </c>
      <c r="B27" t="s">
        <v>11</v>
      </c>
      <c r="C27" s="4"/>
      <c r="D27" s="4">
        <v>150</v>
      </c>
      <c r="E27" s="4"/>
      <c r="F27" s="4">
        <v>140</v>
      </c>
      <c r="G27" s="4">
        <v>135</v>
      </c>
      <c r="H27" s="4">
        <v>145</v>
      </c>
      <c r="I27" s="4">
        <v>145</v>
      </c>
      <c r="J27" s="4">
        <v>155</v>
      </c>
      <c r="K27" s="4">
        <v>145</v>
      </c>
      <c r="L27" s="4">
        <v>115</v>
      </c>
      <c r="M27" s="4">
        <v>100</v>
      </c>
      <c r="N27" s="4">
        <v>105</v>
      </c>
    </row>
    <row r="28" spans="1:15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30" spans="1:15" x14ac:dyDescent="0.25">
      <c r="B30" t="s">
        <v>11</v>
      </c>
      <c r="C30" s="16">
        <v>-4051.8990535514499</v>
      </c>
      <c r="D30" s="16">
        <v>8300.3632934845991</v>
      </c>
      <c r="E30" s="16">
        <v>3308.9592706533399</v>
      </c>
      <c r="F30" s="16">
        <v>55069.946335665401</v>
      </c>
      <c r="G30" s="16">
        <v>55415.139938153399</v>
      </c>
      <c r="H30" s="16">
        <v>51977.638413133704</v>
      </c>
      <c r="I30" s="16">
        <v>41938.946157925398</v>
      </c>
      <c r="J30" s="16">
        <v>40565.693401101598</v>
      </c>
      <c r="K30" s="16">
        <v>40989.337449752697</v>
      </c>
      <c r="L30" s="16">
        <v>66001.240501188397</v>
      </c>
      <c r="M30" s="16">
        <v>65163.3250162603</v>
      </c>
      <c r="N30" s="16">
        <v>69656.9490271947</v>
      </c>
    </row>
    <row r="31" spans="1:15" x14ac:dyDescent="0.25">
      <c r="B31" t="s">
        <v>10</v>
      </c>
      <c r="C31" s="16">
        <v>13519.1059278796</v>
      </c>
      <c r="D31" s="16">
        <v>-7772.6904545330399</v>
      </c>
      <c r="E31" s="16">
        <v>-981.64284433140699</v>
      </c>
      <c r="F31" s="16">
        <v>13376.497620186001</v>
      </c>
      <c r="G31" s="16">
        <v>7271.5425111627001</v>
      </c>
      <c r="H31" s="16">
        <v>2333.9010465443198</v>
      </c>
      <c r="I31" s="16">
        <v>17309.651307846201</v>
      </c>
      <c r="J31" s="16">
        <v>4785.7886760616402</v>
      </c>
      <c r="K31" s="16">
        <v>13150.188158217499</v>
      </c>
      <c r="L31" s="16">
        <v>-4773.5047539234502</v>
      </c>
      <c r="M31" s="16">
        <v>-920.04918222194101</v>
      </c>
      <c r="N31" s="16">
        <v>3527.8746987616501</v>
      </c>
    </row>
    <row r="32" spans="1:15" ht="17.25" customHeight="1" x14ac:dyDescent="0.25">
      <c r="C32" s="16"/>
      <c r="D32" s="16">
        <v>288</v>
      </c>
      <c r="E32" s="16">
        <v>312</v>
      </c>
      <c r="F32" s="16">
        <v>319</v>
      </c>
      <c r="G32" s="16">
        <v>328</v>
      </c>
      <c r="H32" s="16">
        <v>304</v>
      </c>
      <c r="I32" s="16">
        <v>344</v>
      </c>
      <c r="J32" s="16">
        <v>312</v>
      </c>
      <c r="K32" s="16">
        <v>336</v>
      </c>
      <c r="L32" s="16">
        <v>313</v>
      </c>
      <c r="M32" s="16">
        <v>320</v>
      </c>
      <c r="N32" s="16">
        <v>344</v>
      </c>
    </row>
    <row r="34" spans="1:14" x14ac:dyDescent="0.25">
      <c r="A34" t="s">
        <v>14</v>
      </c>
      <c r="B34" s="1" t="s">
        <v>11</v>
      </c>
      <c r="C34" s="4"/>
      <c r="D34" s="16">
        <f>(D30/D32)+D37+D40</f>
        <v>28.820705880154858</v>
      </c>
      <c r="E34" s="16">
        <f t="shared" ref="E34:N34" si="3">(E30/E32)+E37+E40</f>
        <v>10.605638687991474</v>
      </c>
      <c r="F34" s="16">
        <f t="shared" si="3"/>
        <v>172.63306061337116</v>
      </c>
      <c r="G34" s="16">
        <f t="shared" si="3"/>
        <v>168.9485973724189</v>
      </c>
      <c r="H34" s="16">
        <f t="shared" si="3"/>
        <v>170.97907372741349</v>
      </c>
      <c r="I34" s="16">
        <f t="shared" si="3"/>
        <v>271.9155411567599</v>
      </c>
      <c r="J34" s="16">
        <f t="shared" si="3"/>
        <v>280.01824808045387</v>
      </c>
      <c r="K34" s="16">
        <f t="shared" si="3"/>
        <v>271.9920757433116</v>
      </c>
      <c r="L34" s="16">
        <f t="shared" si="3"/>
        <v>210.86658307088945</v>
      </c>
      <c r="M34" s="16">
        <f t="shared" si="3"/>
        <v>203.63539067581343</v>
      </c>
      <c r="N34" s="16">
        <f t="shared" si="3"/>
        <v>202.49113089300783</v>
      </c>
    </row>
    <row r="35" spans="1:14" x14ac:dyDescent="0.25">
      <c r="B35" s="1" t="s">
        <v>10</v>
      </c>
      <c r="D35" s="16">
        <f>(D31/D32)+D38+D41</f>
        <v>-26.988508522684167</v>
      </c>
      <c r="E35" s="16">
        <f t="shared" ref="E35:N35" si="4">(E31/E32)+E38+E41</f>
        <v>-3.1462911677288687</v>
      </c>
      <c r="F35" s="16">
        <f t="shared" si="4"/>
        <v>41.932594420645771</v>
      </c>
      <c r="G35" s="16">
        <f t="shared" si="4"/>
        <v>22.169336924276525</v>
      </c>
      <c r="H35" s="16">
        <f t="shared" si="4"/>
        <v>7.6773060741589463</v>
      </c>
      <c r="I35" s="16">
        <f t="shared" si="4"/>
        <v>50.318753801878493</v>
      </c>
      <c r="J35" s="16">
        <f t="shared" si="4"/>
        <v>15.339066269428335</v>
      </c>
      <c r="K35" s="16">
        <f t="shared" si="4"/>
        <v>39.137464756599698</v>
      </c>
      <c r="L35" s="16">
        <f t="shared" si="4"/>
        <v>-15.250813910298563</v>
      </c>
      <c r="M35" s="16">
        <f t="shared" si="4"/>
        <v>-2.8751536944435658</v>
      </c>
      <c r="N35" s="16">
        <f t="shared" si="4"/>
        <v>10.255449705702471</v>
      </c>
    </row>
    <row r="36" spans="1:14" x14ac:dyDescent="0.25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x14ac:dyDescent="0.25">
      <c r="A37" t="s">
        <v>12</v>
      </c>
      <c r="B37" t="s">
        <v>11</v>
      </c>
      <c r="D37" s="16"/>
      <c r="E37" s="16"/>
      <c r="F37" s="16"/>
      <c r="G37" s="16"/>
      <c r="H37" s="16"/>
      <c r="I37" s="16">
        <v>75</v>
      </c>
      <c r="J37" s="16">
        <v>75</v>
      </c>
      <c r="K37" s="16">
        <v>75</v>
      </c>
      <c r="L37" s="16"/>
      <c r="M37" s="16"/>
      <c r="N37" s="16"/>
    </row>
    <row r="38" spans="1:14" x14ac:dyDescent="0.25">
      <c r="B38" t="s">
        <v>10</v>
      </c>
    </row>
    <row r="39" spans="1:14" x14ac:dyDescent="0.25">
      <c r="I39" s="4"/>
      <c r="J39" s="4"/>
      <c r="K39" s="4"/>
    </row>
    <row r="40" spans="1:14" x14ac:dyDescent="0.25">
      <c r="A40" t="s">
        <v>13</v>
      </c>
      <c r="B40" t="s">
        <v>11</v>
      </c>
      <c r="I40" s="4">
        <v>75</v>
      </c>
      <c r="J40" s="4">
        <v>75</v>
      </c>
      <c r="K40" s="4">
        <v>75</v>
      </c>
    </row>
    <row r="41" spans="1:14" x14ac:dyDescent="0.25">
      <c r="B41" t="s">
        <v>10</v>
      </c>
    </row>
  </sheetData>
  <pageMargins left="0.75" right="0.75" top="1" bottom="1" header="0.5" footer="0.5"/>
  <pageSetup scale="5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PEAK</vt:lpstr>
      <vt:lpstr>OFF 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2001-01-23T22:02:16Z</cp:lastPrinted>
  <dcterms:created xsi:type="dcterms:W3CDTF">2001-01-23T17:27:08Z</dcterms:created>
  <dcterms:modified xsi:type="dcterms:W3CDTF">2023-09-10T11:47:24Z</dcterms:modified>
</cp:coreProperties>
</file>