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808" yWindow="552" windowWidth="9276" windowHeight="8040"/>
  </bookViews>
  <sheets>
    <sheet name="PG&amp;E Jan 2001 UNIFY - Sales" sheetId="1" r:id="rId1"/>
  </sheets>
  <calcPr calcId="92512"/>
</workbook>
</file>

<file path=xl/calcChain.xml><?xml version="1.0" encoding="utf-8"?>
<calcChain xmlns="http://schemas.openxmlformats.org/spreadsheetml/2006/main">
  <c r="P2" i="1" l="1"/>
  <c r="W2" i="1"/>
  <c r="Y2" i="1"/>
  <c r="Z2" i="1"/>
  <c r="AA2" i="1"/>
  <c r="P3" i="1"/>
  <c r="W3" i="1"/>
  <c r="Y3" i="1"/>
  <c r="Z3" i="1"/>
  <c r="AA3" i="1"/>
  <c r="P4" i="1"/>
  <c r="W4" i="1"/>
  <c r="Y4" i="1"/>
  <c r="Z4" i="1"/>
  <c r="AA4" i="1"/>
  <c r="P5" i="1"/>
  <c r="W5" i="1"/>
  <c r="Y5" i="1"/>
  <c r="Z5" i="1"/>
  <c r="AA5" i="1"/>
  <c r="P6" i="1"/>
  <c r="W6" i="1"/>
  <c r="Y6" i="1"/>
  <c r="Z6" i="1"/>
  <c r="AA6" i="1"/>
  <c r="P7" i="1"/>
  <c r="W7" i="1"/>
  <c r="Y7" i="1"/>
  <c r="Z7" i="1"/>
  <c r="AA7" i="1"/>
  <c r="P8" i="1"/>
  <c r="W8" i="1"/>
  <c r="Y8" i="1"/>
  <c r="Z8" i="1"/>
  <c r="AA8" i="1"/>
  <c r="P9" i="1"/>
  <c r="W9" i="1"/>
  <c r="Y9" i="1"/>
  <c r="Z9" i="1"/>
  <c r="AA9" i="1"/>
  <c r="P10" i="1"/>
  <c r="W10" i="1"/>
  <c r="Y10" i="1"/>
  <c r="Z10" i="1"/>
  <c r="AA10" i="1"/>
  <c r="P11" i="1"/>
  <c r="W11" i="1"/>
  <c r="Y11" i="1"/>
  <c r="Z11" i="1"/>
  <c r="AA11" i="1"/>
  <c r="P12" i="1"/>
  <c r="W12" i="1"/>
  <c r="Y12" i="1"/>
  <c r="Z12" i="1"/>
  <c r="AA12" i="1"/>
  <c r="P13" i="1"/>
  <c r="W13" i="1"/>
  <c r="Y13" i="1"/>
  <c r="Z13" i="1"/>
  <c r="AA13" i="1"/>
  <c r="P14" i="1"/>
  <c r="W14" i="1"/>
  <c r="Y14" i="1"/>
  <c r="Z14" i="1"/>
  <c r="AA14" i="1"/>
  <c r="P15" i="1"/>
  <c r="W15" i="1"/>
  <c r="Y15" i="1"/>
  <c r="Z15" i="1"/>
  <c r="AA15" i="1"/>
  <c r="P16" i="1"/>
  <c r="W16" i="1"/>
  <c r="Y16" i="1"/>
  <c r="Z16" i="1"/>
  <c r="AA16" i="1"/>
  <c r="P17" i="1"/>
  <c r="W17" i="1"/>
  <c r="Y17" i="1"/>
  <c r="Z17" i="1"/>
  <c r="AA17" i="1"/>
  <c r="P18" i="1"/>
  <c r="W18" i="1"/>
  <c r="Y18" i="1"/>
  <c r="Z18" i="1"/>
  <c r="AA18" i="1"/>
  <c r="P19" i="1"/>
  <c r="W19" i="1"/>
  <c r="Y19" i="1"/>
  <c r="Z19" i="1"/>
  <c r="AA19" i="1"/>
  <c r="P20" i="1"/>
  <c r="W20" i="1"/>
  <c r="Y20" i="1"/>
  <c r="Z20" i="1"/>
  <c r="AA20" i="1"/>
  <c r="P21" i="1"/>
  <c r="W21" i="1"/>
  <c r="Y21" i="1"/>
  <c r="Z21" i="1"/>
  <c r="AA21" i="1"/>
  <c r="P22" i="1"/>
  <c r="W22" i="1"/>
  <c r="Y22" i="1"/>
  <c r="Z22" i="1"/>
  <c r="AA22" i="1"/>
  <c r="P23" i="1"/>
  <c r="W23" i="1"/>
  <c r="Y23" i="1"/>
  <c r="Z23" i="1"/>
  <c r="AA23" i="1"/>
  <c r="P24" i="1"/>
  <c r="W24" i="1"/>
  <c r="Y24" i="1"/>
  <c r="Z24" i="1"/>
  <c r="AA24" i="1"/>
  <c r="P25" i="1"/>
  <c r="W25" i="1"/>
  <c r="Y25" i="1"/>
  <c r="Z25" i="1"/>
  <c r="AA25" i="1"/>
  <c r="P26" i="1"/>
  <c r="W26" i="1"/>
  <c r="Y26" i="1"/>
  <c r="Z26" i="1"/>
  <c r="AA26" i="1"/>
  <c r="P27" i="1"/>
  <c r="W27" i="1"/>
  <c r="Y27" i="1"/>
  <c r="Z27" i="1"/>
  <c r="AA27" i="1"/>
  <c r="P28" i="1"/>
  <c r="W28" i="1"/>
  <c r="Y28" i="1"/>
  <c r="Z28" i="1"/>
  <c r="AA28" i="1"/>
  <c r="N29" i="1"/>
  <c r="P29" i="1"/>
  <c r="U29" i="1"/>
  <c r="W29" i="1"/>
  <c r="Y29" i="1"/>
  <c r="AA29" i="1"/>
  <c r="P30" i="1"/>
  <c r="W30" i="1"/>
  <c r="Y30" i="1"/>
  <c r="Z30" i="1"/>
  <c r="AA30" i="1"/>
  <c r="P31" i="1"/>
  <c r="W31" i="1"/>
  <c r="Y31" i="1"/>
  <c r="Z31" i="1"/>
  <c r="AA31" i="1"/>
  <c r="P32" i="1"/>
  <c r="W32" i="1"/>
  <c r="Y32" i="1"/>
  <c r="Z32" i="1"/>
  <c r="AA32" i="1"/>
  <c r="P33" i="1"/>
  <c r="W33" i="1"/>
  <c r="Y33" i="1"/>
  <c r="Z33" i="1"/>
  <c r="AA33" i="1"/>
  <c r="P34" i="1"/>
  <c r="W34" i="1"/>
  <c r="Y34" i="1"/>
  <c r="Z34" i="1"/>
  <c r="AA34" i="1"/>
  <c r="P35" i="1"/>
  <c r="W35" i="1"/>
  <c r="Y35" i="1"/>
  <c r="Z35" i="1"/>
  <c r="AA35" i="1"/>
  <c r="P36" i="1"/>
  <c r="W36" i="1"/>
  <c r="Y36" i="1"/>
  <c r="Z36" i="1"/>
  <c r="AA36" i="1"/>
  <c r="P37" i="1"/>
  <c r="W37" i="1"/>
  <c r="Y37" i="1"/>
  <c r="Z37" i="1"/>
  <c r="AA37" i="1"/>
  <c r="P38" i="1"/>
  <c r="W38" i="1"/>
  <c r="Y38" i="1"/>
  <c r="Z38" i="1"/>
  <c r="AA38" i="1"/>
  <c r="P39" i="1"/>
  <c r="W39" i="1"/>
  <c r="Y39" i="1"/>
  <c r="Z39" i="1"/>
  <c r="AA39" i="1"/>
  <c r="P40" i="1"/>
  <c r="W40" i="1"/>
  <c r="Y40" i="1"/>
  <c r="Z40" i="1"/>
  <c r="AA40" i="1"/>
  <c r="P41" i="1"/>
  <c r="W41" i="1"/>
  <c r="Y41" i="1"/>
  <c r="Z41" i="1"/>
  <c r="AA41" i="1"/>
  <c r="P42" i="1"/>
  <c r="W42" i="1"/>
  <c r="Y42" i="1"/>
  <c r="Z42" i="1"/>
  <c r="AA42" i="1"/>
  <c r="P43" i="1"/>
  <c r="W43" i="1"/>
  <c r="Y43" i="1"/>
  <c r="Z43" i="1"/>
  <c r="AA43" i="1"/>
  <c r="P44" i="1"/>
  <c r="W44" i="1"/>
  <c r="Y44" i="1"/>
  <c r="Z44" i="1"/>
  <c r="AA44" i="1"/>
  <c r="P45" i="1"/>
  <c r="W45" i="1"/>
  <c r="Y45" i="1"/>
  <c r="Z45" i="1"/>
  <c r="AA45" i="1"/>
  <c r="P46" i="1"/>
  <c r="W46" i="1"/>
  <c r="Y46" i="1"/>
  <c r="Z46" i="1"/>
  <c r="AA46" i="1"/>
  <c r="P47" i="1"/>
  <c r="W47" i="1"/>
  <c r="Y47" i="1"/>
  <c r="Z47" i="1"/>
  <c r="AA47" i="1"/>
  <c r="P48" i="1"/>
  <c r="W48" i="1"/>
  <c r="Y48" i="1"/>
  <c r="Z48" i="1"/>
  <c r="AA48" i="1"/>
  <c r="P49" i="1"/>
  <c r="W49" i="1"/>
  <c r="Y49" i="1"/>
  <c r="Z49" i="1"/>
  <c r="AA49" i="1"/>
  <c r="P50" i="1"/>
  <c r="W50" i="1"/>
  <c r="Y50" i="1"/>
  <c r="Z50" i="1"/>
  <c r="AA50" i="1"/>
  <c r="P51" i="1"/>
  <c r="W51" i="1"/>
  <c r="Y51" i="1"/>
  <c r="Z51" i="1"/>
  <c r="AA51" i="1"/>
  <c r="P52" i="1"/>
  <c r="W52" i="1"/>
  <c r="Y52" i="1"/>
  <c r="Z52" i="1"/>
  <c r="AA52" i="1"/>
  <c r="P53" i="1"/>
  <c r="W53" i="1"/>
  <c r="Y53" i="1"/>
  <c r="Z53" i="1"/>
  <c r="AA53" i="1"/>
  <c r="P54" i="1"/>
  <c r="W54" i="1"/>
  <c r="Y54" i="1"/>
  <c r="Z54" i="1"/>
  <c r="AA54" i="1"/>
  <c r="P55" i="1"/>
  <c r="W55" i="1"/>
  <c r="Y55" i="1"/>
  <c r="Z55" i="1"/>
  <c r="AA55" i="1"/>
  <c r="P56" i="1"/>
  <c r="W56" i="1"/>
  <c r="Y56" i="1"/>
  <c r="Z56" i="1"/>
  <c r="AA56" i="1"/>
  <c r="P57" i="1"/>
  <c r="W57" i="1"/>
  <c r="Y57" i="1"/>
  <c r="Z57" i="1"/>
  <c r="AA57" i="1"/>
  <c r="P58" i="1"/>
  <c r="W58" i="1"/>
  <c r="Y58" i="1"/>
  <c r="Z58" i="1"/>
  <c r="AA58" i="1"/>
  <c r="P59" i="1"/>
  <c r="W59" i="1"/>
  <c r="Y59" i="1"/>
  <c r="Z59" i="1"/>
  <c r="AA59" i="1"/>
  <c r="P60" i="1"/>
  <c r="W60" i="1"/>
  <c r="Y60" i="1"/>
  <c r="Z60" i="1"/>
  <c r="AA60" i="1"/>
  <c r="P61" i="1"/>
  <c r="W61" i="1"/>
  <c r="Y61" i="1"/>
  <c r="Z61" i="1"/>
  <c r="AA61" i="1"/>
  <c r="P62" i="1"/>
  <c r="W62" i="1"/>
  <c r="Y62" i="1"/>
  <c r="Z62" i="1"/>
  <c r="AA62" i="1"/>
  <c r="P63" i="1"/>
  <c r="W63" i="1"/>
  <c r="Y63" i="1"/>
  <c r="Z63" i="1"/>
  <c r="AA63" i="1"/>
  <c r="P64" i="1"/>
  <c r="W64" i="1"/>
  <c r="Y64" i="1"/>
  <c r="Z64" i="1"/>
  <c r="AA64" i="1"/>
  <c r="P65" i="1"/>
  <c r="W65" i="1"/>
  <c r="Y65" i="1"/>
  <c r="Z65" i="1"/>
  <c r="AA65" i="1"/>
  <c r="P66" i="1"/>
  <c r="W66" i="1"/>
  <c r="Y66" i="1"/>
  <c r="Z66" i="1"/>
  <c r="AA66" i="1"/>
  <c r="P67" i="1"/>
  <c r="W67" i="1"/>
  <c r="Y67" i="1"/>
  <c r="Z67" i="1"/>
  <c r="AA67" i="1"/>
  <c r="P68" i="1"/>
  <c r="W68" i="1"/>
  <c r="Y68" i="1"/>
  <c r="Z68" i="1"/>
  <c r="AA68" i="1"/>
  <c r="P69" i="1"/>
  <c r="W69" i="1"/>
  <c r="Y69" i="1"/>
  <c r="Z69" i="1"/>
  <c r="AA69" i="1"/>
  <c r="P70" i="1"/>
  <c r="W70" i="1"/>
  <c r="Y70" i="1"/>
  <c r="Z70" i="1"/>
  <c r="AA70" i="1"/>
  <c r="P71" i="1"/>
  <c r="W71" i="1"/>
  <c r="Y71" i="1"/>
  <c r="Z71" i="1"/>
  <c r="AA71" i="1"/>
  <c r="P72" i="1"/>
  <c r="W72" i="1"/>
  <c r="Y72" i="1"/>
  <c r="Z72" i="1"/>
  <c r="AA72" i="1"/>
  <c r="P73" i="1"/>
  <c r="W73" i="1"/>
  <c r="Y73" i="1"/>
  <c r="Z73" i="1"/>
  <c r="AA73" i="1"/>
  <c r="P74" i="1"/>
  <c r="W74" i="1"/>
  <c r="Y74" i="1"/>
  <c r="Z74" i="1"/>
  <c r="AA74" i="1"/>
  <c r="P75" i="1"/>
  <c r="W75" i="1"/>
  <c r="Y75" i="1"/>
  <c r="Z75" i="1"/>
  <c r="AA75" i="1"/>
  <c r="P76" i="1"/>
  <c r="W76" i="1"/>
  <c r="Y76" i="1"/>
  <c r="Z76" i="1"/>
  <c r="AA76" i="1"/>
  <c r="P77" i="1"/>
  <c r="W77" i="1"/>
  <c r="Y77" i="1"/>
  <c r="Z77" i="1"/>
  <c r="AA77" i="1"/>
  <c r="N78" i="1"/>
  <c r="P78" i="1"/>
  <c r="U78" i="1"/>
  <c r="W78" i="1"/>
  <c r="Y78" i="1"/>
  <c r="AA78" i="1"/>
  <c r="P79" i="1"/>
  <c r="W79" i="1"/>
  <c r="Y79" i="1"/>
  <c r="Z79" i="1"/>
  <c r="AA79" i="1"/>
  <c r="P80" i="1"/>
  <c r="W80" i="1"/>
  <c r="Y80" i="1"/>
  <c r="Z80" i="1"/>
  <c r="AA80" i="1"/>
  <c r="P81" i="1"/>
  <c r="W81" i="1"/>
  <c r="Y81" i="1"/>
  <c r="Z81" i="1"/>
  <c r="AA81" i="1"/>
  <c r="P82" i="1"/>
  <c r="W82" i="1"/>
  <c r="Y82" i="1"/>
  <c r="Z82" i="1"/>
  <c r="AA82" i="1"/>
  <c r="P83" i="1"/>
  <c r="W83" i="1"/>
  <c r="Y83" i="1"/>
  <c r="Z83" i="1"/>
  <c r="AA83" i="1"/>
  <c r="P84" i="1"/>
  <c r="W84" i="1"/>
  <c r="Y84" i="1"/>
  <c r="Z84" i="1"/>
  <c r="AA84" i="1"/>
  <c r="N85" i="1"/>
  <c r="P85" i="1"/>
  <c r="U85" i="1"/>
  <c r="W85" i="1"/>
  <c r="Y85" i="1"/>
  <c r="AA85" i="1"/>
  <c r="P86" i="1"/>
  <c r="W86" i="1"/>
  <c r="Y86" i="1"/>
  <c r="Z86" i="1"/>
  <c r="AA86" i="1"/>
  <c r="P87" i="1"/>
  <c r="W87" i="1"/>
  <c r="Y87" i="1"/>
  <c r="Z87" i="1"/>
  <c r="AA87" i="1"/>
  <c r="P88" i="1"/>
  <c r="W88" i="1"/>
  <c r="Y88" i="1"/>
  <c r="Z88" i="1"/>
  <c r="AA88" i="1"/>
  <c r="N89" i="1"/>
  <c r="P89" i="1"/>
  <c r="U89" i="1"/>
  <c r="W89" i="1"/>
  <c r="Y89" i="1"/>
  <c r="AA89" i="1"/>
  <c r="P90" i="1"/>
  <c r="W90" i="1"/>
  <c r="Y90" i="1"/>
  <c r="Z90" i="1"/>
  <c r="AA90" i="1"/>
  <c r="P91" i="1"/>
  <c r="W91" i="1"/>
  <c r="Y91" i="1"/>
  <c r="Z91" i="1"/>
  <c r="AA91" i="1"/>
  <c r="P92" i="1"/>
  <c r="W92" i="1"/>
  <c r="Y92" i="1"/>
  <c r="Z92" i="1"/>
  <c r="AA92" i="1"/>
  <c r="N93" i="1"/>
  <c r="P93" i="1"/>
  <c r="U93" i="1"/>
  <c r="W93" i="1"/>
  <c r="Y93" i="1"/>
  <c r="AA93" i="1"/>
  <c r="P94" i="1"/>
  <c r="W94" i="1"/>
  <c r="Y94" i="1"/>
  <c r="Z94" i="1"/>
  <c r="AA94" i="1"/>
  <c r="N95" i="1"/>
  <c r="P95" i="1"/>
  <c r="U95" i="1"/>
  <c r="W95" i="1"/>
  <c r="Y95" i="1"/>
  <c r="AA95" i="1"/>
  <c r="P96" i="1"/>
  <c r="W96" i="1"/>
  <c r="Y96" i="1"/>
  <c r="Z96" i="1"/>
  <c r="AA96" i="1"/>
  <c r="P97" i="1"/>
  <c r="W97" i="1"/>
  <c r="Y97" i="1"/>
  <c r="Z97" i="1"/>
  <c r="AA97" i="1"/>
  <c r="N98" i="1"/>
  <c r="P98" i="1"/>
  <c r="U98" i="1"/>
  <c r="W98" i="1"/>
  <c r="Y98" i="1"/>
  <c r="AA98" i="1"/>
  <c r="P99" i="1"/>
  <c r="W99" i="1"/>
  <c r="Y99" i="1"/>
  <c r="Z99" i="1"/>
  <c r="AA99" i="1"/>
  <c r="P100" i="1"/>
  <c r="W100" i="1"/>
  <c r="Y100" i="1"/>
  <c r="Z100" i="1"/>
  <c r="AA100" i="1"/>
  <c r="P101" i="1"/>
  <c r="W101" i="1"/>
  <c r="Y101" i="1"/>
  <c r="Z101" i="1"/>
  <c r="AA101" i="1"/>
  <c r="P102" i="1"/>
  <c r="W102" i="1"/>
  <c r="Y102" i="1"/>
  <c r="Z102" i="1"/>
  <c r="AA102" i="1"/>
  <c r="P103" i="1"/>
  <c r="W103" i="1"/>
  <c r="Y103" i="1"/>
  <c r="Z103" i="1"/>
  <c r="AA103" i="1"/>
  <c r="P104" i="1"/>
  <c r="W104" i="1"/>
  <c r="Y104" i="1"/>
  <c r="Z104" i="1"/>
  <c r="AA104" i="1"/>
  <c r="P105" i="1"/>
  <c r="W105" i="1"/>
  <c r="Y105" i="1"/>
  <c r="Z105" i="1"/>
  <c r="AA105" i="1"/>
  <c r="P106" i="1"/>
  <c r="W106" i="1"/>
  <c r="Y106" i="1"/>
  <c r="Z106" i="1"/>
  <c r="AA106" i="1"/>
  <c r="P107" i="1"/>
  <c r="W107" i="1"/>
  <c r="Y107" i="1"/>
  <c r="Z107" i="1"/>
  <c r="AA107" i="1"/>
  <c r="P108" i="1"/>
  <c r="W108" i="1"/>
  <c r="Y108" i="1"/>
  <c r="Z108" i="1"/>
  <c r="AA108" i="1"/>
  <c r="P109" i="1"/>
  <c r="W109" i="1"/>
  <c r="Y109" i="1"/>
  <c r="Z109" i="1"/>
  <c r="AA109" i="1"/>
  <c r="P110" i="1"/>
  <c r="W110" i="1"/>
  <c r="Y110" i="1"/>
  <c r="Z110" i="1"/>
  <c r="AA110" i="1"/>
  <c r="P111" i="1"/>
  <c r="W111" i="1"/>
  <c r="Y111" i="1"/>
  <c r="Z111" i="1"/>
  <c r="AA111" i="1"/>
  <c r="P112" i="1"/>
  <c r="W112" i="1"/>
  <c r="Y112" i="1"/>
  <c r="Z112" i="1"/>
  <c r="AA112" i="1"/>
  <c r="P113" i="1"/>
  <c r="W113" i="1"/>
  <c r="Y113" i="1"/>
  <c r="Z113" i="1"/>
  <c r="AA113" i="1"/>
  <c r="P114" i="1"/>
  <c r="W114" i="1"/>
  <c r="Y114" i="1"/>
  <c r="Z114" i="1"/>
  <c r="AA114" i="1"/>
  <c r="P115" i="1"/>
  <c r="W115" i="1"/>
  <c r="Y115" i="1"/>
  <c r="Z115" i="1"/>
  <c r="AA115" i="1"/>
  <c r="P116" i="1"/>
  <c r="W116" i="1"/>
  <c r="Y116" i="1"/>
  <c r="Z116" i="1"/>
  <c r="AA116" i="1"/>
  <c r="P117" i="1"/>
  <c r="W117" i="1"/>
  <c r="Y117" i="1"/>
  <c r="Z117" i="1"/>
  <c r="AA117" i="1"/>
  <c r="P118" i="1"/>
  <c r="W118" i="1"/>
  <c r="Y118" i="1"/>
  <c r="Z118" i="1"/>
  <c r="AA118" i="1"/>
  <c r="P119" i="1"/>
  <c r="W119" i="1"/>
  <c r="Y119" i="1"/>
  <c r="Z119" i="1"/>
  <c r="AA119" i="1"/>
  <c r="P120" i="1"/>
  <c r="W120" i="1"/>
  <c r="Y120" i="1"/>
  <c r="Z120" i="1"/>
  <c r="AA120" i="1"/>
  <c r="N121" i="1"/>
  <c r="P121" i="1"/>
  <c r="U121" i="1"/>
  <c r="W121" i="1"/>
  <c r="Y121" i="1"/>
  <c r="AA121" i="1"/>
  <c r="P122" i="1"/>
  <c r="W122" i="1"/>
  <c r="Y122" i="1"/>
  <c r="Z122" i="1"/>
  <c r="AA122" i="1"/>
  <c r="P123" i="1"/>
  <c r="W123" i="1"/>
  <c r="Y123" i="1"/>
  <c r="Z123" i="1"/>
  <c r="AA123" i="1"/>
  <c r="P124" i="1"/>
  <c r="W124" i="1"/>
  <c r="Y124" i="1"/>
  <c r="Z124" i="1"/>
  <c r="AA124" i="1"/>
  <c r="P125" i="1"/>
  <c r="W125" i="1"/>
  <c r="Y125" i="1"/>
  <c r="Z125" i="1"/>
  <c r="AA125" i="1"/>
  <c r="P126" i="1"/>
  <c r="W126" i="1"/>
  <c r="Y126" i="1"/>
  <c r="Z126" i="1"/>
  <c r="AA126" i="1"/>
  <c r="P127" i="1"/>
  <c r="W127" i="1"/>
  <c r="Y127" i="1"/>
  <c r="Z127" i="1"/>
  <c r="AA127" i="1"/>
  <c r="P128" i="1"/>
  <c r="W128" i="1"/>
  <c r="Y128" i="1"/>
  <c r="Z128" i="1"/>
  <c r="AA128" i="1"/>
  <c r="P129" i="1"/>
  <c r="W129" i="1"/>
  <c r="Y129" i="1"/>
  <c r="Z129" i="1"/>
  <c r="AA129" i="1"/>
  <c r="P130" i="1"/>
  <c r="W130" i="1"/>
  <c r="Y130" i="1"/>
  <c r="Z130" i="1"/>
  <c r="AA130" i="1"/>
  <c r="P131" i="1"/>
  <c r="W131" i="1"/>
  <c r="Y131" i="1"/>
  <c r="Z131" i="1"/>
  <c r="AA131" i="1"/>
  <c r="P132" i="1"/>
  <c r="W132" i="1"/>
  <c r="Y132" i="1"/>
  <c r="Z132" i="1"/>
  <c r="AA132" i="1"/>
  <c r="P133" i="1"/>
  <c r="W133" i="1"/>
  <c r="Y133" i="1"/>
  <c r="Z133" i="1"/>
  <c r="AA133" i="1"/>
  <c r="P134" i="1"/>
  <c r="W134" i="1"/>
  <c r="Y134" i="1"/>
  <c r="Z134" i="1"/>
  <c r="AA134" i="1"/>
  <c r="P135" i="1"/>
  <c r="W135" i="1"/>
  <c r="Y135" i="1"/>
  <c r="Z135" i="1"/>
  <c r="AA135" i="1"/>
  <c r="P136" i="1"/>
  <c r="W136" i="1"/>
  <c r="Y136" i="1"/>
  <c r="Z136" i="1"/>
  <c r="AA136" i="1"/>
  <c r="P137" i="1"/>
  <c r="W137" i="1"/>
  <c r="Y137" i="1"/>
  <c r="Z137" i="1"/>
  <c r="AA137" i="1"/>
  <c r="P138" i="1"/>
  <c r="W138" i="1"/>
  <c r="Y138" i="1"/>
  <c r="Z138" i="1"/>
  <c r="AA138" i="1"/>
  <c r="P139" i="1"/>
  <c r="W139" i="1"/>
  <c r="Y139" i="1"/>
  <c r="Z139" i="1"/>
  <c r="AA139" i="1"/>
  <c r="P140" i="1"/>
  <c r="W140" i="1"/>
  <c r="Y140" i="1"/>
  <c r="Z140" i="1"/>
  <c r="AA140" i="1"/>
  <c r="P141" i="1"/>
  <c r="W141" i="1"/>
  <c r="Y141" i="1"/>
  <c r="Z141" i="1"/>
  <c r="AA141" i="1"/>
  <c r="P142" i="1"/>
  <c r="W142" i="1"/>
  <c r="Y142" i="1"/>
  <c r="Z142" i="1"/>
  <c r="AA142" i="1"/>
  <c r="P143" i="1"/>
  <c r="W143" i="1"/>
  <c r="Y143" i="1"/>
  <c r="Z143" i="1"/>
  <c r="AA143" i="1"/>
  <c r="P144" i="1"/>
  <c r="W144" i="1"/>
  <c r="Y144" i="1"/>
  <c r="Z144" i="1"/>
  <c r="AA144" i="1"/>
  <c r="P145" i="1"/>
  <c r="W145" i="1"/>
  <c r="Y145" i="1"/>
  <c r="Z145" i="1"/>
  <c r="AA145" i="1"/>
  <c r="P146" i="1"/>
  <c r="W146" i="1"/>
  <c r="Y146" i="1"/>
  <c r="Z146" i="1"/>
  <c r="AA146" i="1"/>
  <c r="P147" i="1"/>
  <c r="W147" i="1"/>
  <c r="Y147" i="1"/>
  <c r="Z147" i="1"/>
  <c r="AA147" i="1"/>
  <c r="P148" i="1"/>
  <c r="W148" i="1"/>
  <c r="Y148" i="1"/>
  <c r="Z148" i="1"/>
  <c r="AA148" i="1"/>
  <c r="N149" i="1"/>
  <c r="P149" i="1"/>
  <c r="U149" i="1"/>
  <c r="W149" i="1"/>
  <c r="Y149" i="1"/>
  <c r="AA149" i="1"/>
  <c r="P150" i="1"/>
  <c r="W150" i="1"/>
  <c r="Y150" i="1"/>
  <c r="Z150" i="1"/>
  <c r="AA150" i="1"/>
  <c r="N151" i="1"/>
  <c r="P151" i="1"/>
  <c r="U151" i="1"/>
  <c r="W151" i="1"/>
  <c r="Y151" i="1"/>
  <c r="AA151" i="1"/>
  <c r="P152" i="1"/>
  <c r="W152" i="1"/>
  <c r="Y152" i="1"/>
  <c r="Z152" i="1"/>
  <c r="AA152" i="1"/>
  <c r="P153" i="1"/>
  <c r="W153" i="1"/>
  <c r="Y153" i="1"/>
  <c r="Z153" i="1"/>
  <c r="AA153" i="1"/>
  <c r="P154" i="1"/>
  <c r="W154" i="1"/>
  <c r="Y154" i="1"/>
  <c r="Z154" i="1"/>
  <c r="AA154" i="1"/>
  <c r="P155" i="1"/>
  <c r="W155" i="1"/>
  <c r="Y155" i="1"/>
  <c r="Z155" i="1"/>
  <c r="AA155" i="1"/>
  <c r="N156" i="1"/>
  <c r="P156" i="1"/>
  <c r="U156" i="1"/>
  <c r="W156" i="1"/>
  <c r="Y156" i="1"/>
  <c r="AA156" i="1"/>
  <c r="P157" i="1"/>
  <c r="W157" i="1"/>
  <c r="Y157" i="1"/>
  <c r="Z157" i="1"/>
  <c r="AA157" i="1"/>
  <c r="P158" i="1"/>
  <c r="W158" i="1"/>
  <c r="Y158" i="1"/>
  <c r="Z158" i="1"/>
  <c r="AA158" i="1"/>
  <c r="P159" i="1"/>
  <c r="W159" i="1"/>
  <c r="Y159" i="1"/>
  <c r="Z159" i="1"/>
  <c r="AA159" i="1"/>
  <c r="P160" i="1"/>
  <c r="W160" i="1"/>
  <c r="Y160" i="1"/>
  <c r="Z160" i="1"/>
  <c r="AA160" i="1"/>
  <c r="P161" i="1"/>
  <c r="W161" i="1"/>
  <c r="Y161" i="1"/>
  <c r="Z161" i="1"/>
  <c r="AA161" i="1"/>
  <c r="P162" i="1"/>
  <c r="W162" i="1"/>
  <c r="Y162" i="1"/>
  <c r="Z162" i="1"/>
  <c r="AA162" i="1"/>
  <c r="P163" i="1"/>
  <c r="W163" i="1"/>
  <c r="Y163" i="1"/>
  <c r="Z163" i="1"/>
  <c r="AA163" i="1"/>
  <c r="P164" i="1"/>
  <c r="W164" i="1"/>
  <c r="Y164" i="1"/>
  <c r="Z164" i="1"/>
  <c r="AA164" i="1"/>
  <c r="P165" i="1"/>
  <c r="W165" i="1"/>
  <c r="Y165" i="1"/>
  <c r="Z165" i="1"/>
  <c r="AA165" i="1"/>
  <c r="P166" i="1"/>
  <c r="W166" i="1"/>
  <c r="Y166" i="1"/>
  <c r="Z166" i="1"/>
  <c r="AA166" i="1"/>
  <c r="P167" i="1"/>
  <c r="W167" i="1"/>
  <c r="Y167" i="1"/>
  <c r="Z167" i="1"/>
  <c r="AA167" i="1"/>
  <c r="P168" i="1"/>
  <c r="W168" i="1"/>
  <c r="Y168" i="1"/>
  <c r="Z168" i="1"/>
  <c r="AA168" i="1"/>
  <c r="P169" i="1"/>
  <c r="W169" i="1"/>
  <c r="Y169" i="1"/>
  <c r="Z169" i="1"/>
  <c r="AA169" i="1"/>
  <c r="P170" i="1"/>
  <c r="W170" i="1"/>
  <c r="Y170" i="1"/>
  <c r="Z170" i="1"/>
  <c r="AA170" i="1"/>
  <c r="P171" i="1"/>
  <c r="W171" i="1"/>
  <c r="Y171" i="1"/>
  <c r="Z171" i="1"/>
  <c r="AA171" i="1"/>
  <c r="P172" i="1"/>
  <c r="W172" i="1"/>
  <c r="Y172" i="1"/>
  <c r="Z172" i="1"/>
  <c r="AA172" i="1"/>
  <c r="P173" i="1"/>
  <c r="W173" i="1"/>
  <c r="Y173" i="1"/>
  <c r="Z173" i="1"/>
  <c r="AA173" i="1"/>
  <c r="P174" i="1"/>
  <c r="W174" i="1"/>
  <c r="Y174" i="1"/>
  <c r="Z174" i="1"/>
  <c r="AA174" i="1"/>
  <c r="P175" i="1"/>
  <c r="W175" i="1"/>
  <c r="Y175" i="1"/>
  <c r="Z175" i="1"/>
  <c r="AA175" i="1"/>
  <c r="P176" i="1"/>
  <c r="W176" i="1"/>
  <c r="Y176" i="1"/>
  <c r="Z176" i="1"/>
  <c r="AA176" i="1"/>
  <c r="P177" i="1"/>
  <c r="W177" i="1"/>
  <c r="Y177" i="1"/>
  <c r="Z177" i="1"/>
  <c r="AA177" i="1"/>
  <c r="P178" i="1"/>
  <c r="W178" i="1"/>
  <c r="Y178" i="1"/>
  <c r="Z178" i="1"/>
  <c r="AA178" i="1"/>
  <c r="P179" i="1"/>
  <c r="W179" i="1"/>
  <c r="Y179" i="1"/>
  <c r="Z179" i="1"/>
  <c r="AA179" i="1"/>
  <c r="P180" i="1"/>
  <c r="W180" i="1"/>
  <c r="Y180" i="1"/>
  <c r="Z180" i="1"/>
  <c r="AA180" i="1"/>
  <c r="P181" i="1"/>
  <c r="W181" i="1"/>
  <c r="Y181" i="1"/>
  <c r="Z181" i="1"/>
  <c r="AA181" i="1"/>
  <c r="P182" i="1"/>
  <c r="W182" i="1"/>
  <c r="Y182" i="1"/>
  <c r="Z182" i="1"/>
  <c r="AA182" i="1"/>
  <c r="P183" i="1"/>
  <c r="W183" i="1"/>
  <c r="Y183" i="1"/>
  <c r="Z183" i="1"/>
  <c r="AA183" i="1"/>
  <c r="P184" i="1"/>
  <c r="W184" i="1"/>
  <c r="Y184" i="1"/>
  <c r="Z184" i="1"/>
  <c r="AA184" i="1"/>
  <c r="P185" i="1"/>
  <c r="W185" i="1"/>
  <c r="Y185" i="1"/>
  <c r="Z185" i="1"/>
  <c r="AA185" i="1"/>
  <c r="P186" i="1"/>
  <c r="W186" i="1"/>
  <c r="Y186" i="1"/>
  <c r="Z186" i="1"/>
  <c r="AA186" i="1"/>
  <c r="P187" i="1"/>
  <c r="W187" i="1"/>
  <c r="Y187" i="1"/>
  <c r="Z187" i="1"/>
  <c r="AA187" i="1"/>
  <c r="P188" i="1"/>
  <c r="W188" i="1"/>
  <c r="Y188" i="1"/>
  <c r="Z188" i="1"/>
  <c r="AA188" i="1"/>
  <c r="P189" i="1"/>
  <c r="W189" i="1"/>
  <c r="Y189" i="1"/>
  <c r="Z189" i="1"/>
  <c r="AA189" i="1"/>
  <c r="P190" i="1"/>
  <c r="W190" i="1"/>
  <c r="Y190" i="1"/>
  <c r="Z190" i="1"/>
  <c r="AA190" i="1"/>
  <c r="P191" i="1"/>
  <c r="W191" i="1"/>
  <c r="Y191" i="1"/>
  <c r="Z191" i="1"/>
  <c r="AA191" i="1"/>
  <c r="P192" i="1"/>
  <c r="W192" i="1"/>
  <c r="Y192" i="1"/>
  <c r="Z192" i="1"/>
  <c r="AA192" i="1"/>
  <c r="N193" i="1"/>
  <c r="P193" i="1"/>
  <c r="U193" i="1"/>
  <c r="W193" i="1"/>
  <c r="Y193" i="1"/>
  <c r="AA193" i="1"/>
  <c r="P194" i="1"/>
  <c r="W194" i="1"/>
  <c r="Y194" i="1"/>
  <c r="Z194" i="1"/>
  <c r="AA194" i="1"/>
  <c r="P195" i="1"/>
  <c r="W195" i="1"/>
  <c r="Y195" i="1"/>
  <c r="Z195" i="1"/>
  <c r="AA195" i="1"/>
  <c r="P196" i="1"/>
  <c r="W196" i="1"/>
  <c r="Y196" i="1"/>
  <c r="Z196" i="1"/>
  <c r="AA196" i="1"/>
  <c r="P197" i="1"/>
  <c r="W197" i="1"/>
  <c r="Y197" i="1"/>
  <c r="Z197" i="1"/>
  <c r="AA197" i="1"/>
  <c r="P198" i="1"/>
  <c r="W198" i="1"/>
  <c r="Y198" i="1"/>
  <c r="Z198" i="1"/>
  <c r="AA198" i="1"/>
  <c r="P199" i="1"/>
  <c r="W199" i="1"/>
  <c r="Y199" i="1"/>
  <c r="Z199" i="1"/>
  <c r="AA199" i="1"/>
  <c r="P200" i="1"/>
  <c r="W200" i="1"/>
  <c r="Y200" i="1"/>
  <c r="Z200" i="1"/>
  <c r="AA200" i="1"/>
  <c r="P201" i="1"/>
  <c r="W201" i="1"/>
  <c r="Y201" i="1"/>
  <c r="Z201" i="1"/>
  <c r="AA201" i="1"/>
  <c r="P202" i="1"/>
  <c r="W202" i="1"/>
  <c r="Y202" i="1"/>
  <c r="Z202" i="1"/>
  <c r="AA202" i="1"/>
  <c r="P203" i="1"/>
  <c r="W203" i="1"/>
  <c r="Y203" i="1"/>
  <c r="Z203" i="1"/>
  <c r="AA203" i="1"/>
  <c r="P204" i="1"/>
  <c r="W204" i="1"/>
  <c r="Y204" i="1"/>
  <c r="Z204" i="1"/>
  <c r="AA204" i="1"/>
  <c r="P205" i="1"/>
  <c r="W205" i="1"/>
  <c r="Y205" i="1"/>
  <c r="Z205" i="1"/>
  <c r="AA205" i="1"/>
  <c r="P206" i="1"/>
  <c r="W206" i="1"/>
  <c r="Y206" i="1"/>
  <c r="Z206" i="1"/>
  <c r="AA206" i="1"/>
  <c r="P207" i="1"/>
  <c r="W207" i="1"/>
  <c r="Y207" i="1"/>
  <c r="Z207" i="1"/>
  <c r="AA207" i="1"/>
  <c r="P208" i="1"/>
  <c r="W208" i="1"/>
  <c r="Y208" i="1"/>
  <c r="Z208" i="1"/>
  <c r="AA208" i="1"/>
  <c r="P209" i="1"/>
  <c r="W209" i="1"/>
  <c r="Y209" i="1"/>
  <c r="Z209" i="1"/>
  <c r="AA209" i="1"/>
  <c r="P210" i="1"/>
  <c r="W210" i="1"/>
  <c r="Y210" i="1"/>
  <c r="Z210" i="1"/>
  <c r="AA210" i="1"/>
  <c r="N211" i="1"/>
  <c r="P211" i="1"/>
  <c r="U211" i="1"/>
  <c r="W211" i="1"/>
  <c r="Y211" i="1"/>
  <c r="AA211" i="1"/>
  <c r="P212" i="1"/>
  <c r="W212" i="1"/>
  <c r="Y212" i="1"/>
  <c r="Z212" i="1"/>
  <c r="AA212" i="1"/>
  <c r="P213" i="1"/>
  <c r="W213" i="1"/>
  <c r="Y213" i="1"/>
  <c r="Z213" i="1"/>
  <c r="AA213" i="1"/>
  <c r="P214" i="1"/>
  <c r="W214" i="1"/>
  <c r="Y214" i="1"/>
  <c r="Z214" i="1"/>
  <c r="AA214" i="1"/>
  <c r="P215" i="1"/>
  <c r="W215" i="1"/>
  <c r="Y215" i="1"/>
  <c r="Z215" i="1"/>
  <c r="AA215" i="1"/>
  <c r="P216" i="1"/>
  <c r="W216" i="1"/>
  <c r="Y216" i="1"/>
  <c r="Z216" i="1"/>
  <c r="AA216" i="1"/>
  <c r="P217" i="1"/>
  <c r="W217" i="1"/>
  <c r="Y217" i="1"/>
  <c r="Z217" i="1"/>
  <c r="AA217" i="1"/>
  <c r="P218" i="1"/>
  <c r="W218" i="1"/>
  <c r="Y218" i="1"/>
  <c r="Z218" i="1"/>
  <c r="AA218" i="1"/>
  <c r="N219" i="1"/>
  <c r="P219" i="1"/>
  <c r="U219" i="1"/>
  <c r="W219" i="1"/>
  <c r="Y219" i="1"/>
  <c r="AA219" i="1"/>
  <c r="P220" i="1"/>
  <c r="W220" i="1"/>
  <c r="Y220" i="1"/>
  <c r="Z220" i="1"/>
  <c r="AA220" i="1"/>
  <c r="N221" i="1"/>
  <c r="P221" i="1"/>
  <c r="U221" i="1"/>
  <c r="W221" i="1"/>
  <c r="Y221" i="1"/>
  <c r="AA221" i="1"/>
  <c r="P222" i="1"/>
  <c r="W222" i="1"/>
  <c r="Y222" i="1"/>
  <c r="Z222" i="1"/>
  <c r="AA222" i="1"/>
  <c r="P223" i="1"/>
  <c r="W223" i="1"/>
  <c r="Y223" i="1"/>
  <c r="Z223" i="1"/>
  <c r="AA223" i="1"/>
  <c r="N224" i="1"/>
  <c r="P224" i="1"/>
  <c r="U224" i="1"/>
  <c r="W224" i="1"/>
  <c r="Y224" i="1"/>
  <c r="AA224" i="1"/>
  <c r="P225" i="1"/>
  <c r="W225" i="1"/>
  <c r="Y225" i="1"/>
  <c r="Z225" i="1"/>
  <c r="AA225" i="1"/>
  <c r="P226" i="1"/>
  <c r="W226" i="1"/>
  <c r="Y226" i="1"/>
  <c r="Z226" i="1"/>
  <c r="AA226" i="1"/>
  <c r="P227" i="1"/>
  <c r="W227" i="1"/>
  <c r="Y227" i="1"/>
  <c r="Z227" i="1"/>
  <c r="AA227" i="1"/>
  <c r="N228" i="1"/>
  <c r="P228" i="1"/>
  <c r="U228" i="1"/>
  <c r="W228" i="1"/>
  <c r="Y228" i="1"/>
  <c r="AA228" i="1"/>
  <c r="P229" i="1"/>
  <c r="W229" i="1"/>
  <c r="Y229" i="1"/>
  <c r="Z229" i="1"/>
  <c r="AA229" i="1"/>
  <c r="P230" i="1"/>
  <c r="W230" i="1"/>
  <c r="Y230" i="1"/>
  <c r="Z230" i="1"/>
  <c r="AA230" i="1"/>
  <c r="P231" i="1"/>
  <c r="W231" i="1"/>
  <c r="Y231" i="1"/>
  <c r="Z231" i="1"/>
  <c r="AA231" i="1"/>
  <c r="P232" i="1"/>
  <c r="W232" i="1"/>
  <c r="Y232" i="1"/>
  <c r="Z232" i="1"/>
  <c r="AA232" i="1"/>
  <c r="P233" i="1"/>
  <c r="W233" i="1"/>
  <c r="Y233" i="1"/>
  <c r="Z233" i="1"/>
  <c r="AA233" i="1"/>
  <c r="P234" i="1"/>
  <c r="W234" i="1"/>
  <c r="Y234" i="1"/>
  <c r="Z234" i="1"/>
  <c r="AA234" i="1"/>
  <c r="P235" i="1"/>
  <c r="W235" i="1"/>
  <c r="Y235" i="1"/>
  <c r="Z235" i="1"/>
  <c r="AA235" i="1"/>
  <c r="P236" i="1"/>
  <c r="W236" i="1"/>
  <c r="Y236" i="1"/>
  <c r="Z236" i="1"/>
  <c r="AA236" i="1"/>
  <c r="P237" i="1"/>
  <c r="W237" i="1"/>
  <c r="Y237" i="1"/>
  <c r="Z237" i="1"/>
  <c r="AA237" i="1"/>
  <c r="P238" i="1"/>
  <c r="W238" i="1"/>
  <c r="Y238" i="1"/>
  <c r="Z238" i="1"/>
  <c r="AA238" i="1"/>
  <c r="P239" i="1"/>
  <c r="W239" i="1"/>
  <c r="Y239" i="1"/>
  <c r="Z239" i="1"/>
  <c r="AA239" i="1"/>
  <c r="P240" i="1"/>
  <c r="W240" i="1"/>
  <c r="Y240" i="1"/>
  <c r="Z240" i="1"/>
  <c r="AA240" i="1"/>
  <c r="P241" i="1"/>
  <c r="W241" i="1"/>
  <c r="Y241" i="1"/>
  <c r="Z241" i="1"/>
  <c r="AA241" i="1"/>
  <c r="N242" i="1"/>
  <c r="P242" i="1"/>
  <c r="U242" i="1"/>
  <c r="W242" i="1"/>
  <c r="Y242" i="1"/>
  <c r="AA242" i="1"/>
  <c r="P243" i="1"/>
  <c r="W243" i="1"/>
  <c r="Y243" i="1"/>
  <c r="Z243" i="1"/>
  <c r="AA243" i="1"/>
  <c r="P244" i="1"/>
  <c r="W244" i="1"/>
  <c r="Y244" i="1"/>
  <c r="Z244" i="1"/>
  <c r="AA244" i="1"/>
  <c r="P245" i="1"/>
  <c r="W245" i="1"/>
  <c r="Y245" i="1"/>
  <c r="Z245" i="1"/>
  <c r="AA245" i="1"/>
  <c r="P246" i="1"/>
  <c r="W246" i="1"/>
  <c r="Y246" i="1"/>
  <c r="Z246" i="1"/>
  <c r="AA246" i="1"/>
  <c r="P247" i="1"/>
  <c r="W247" i="1"/>
  <c r="Y247" i="1"/>
  <c r="Z247" i="1"/>
  <c r="AA247" i="1"/>
  <c r="P248" i="1"/>
  <c r="W248" i="1"/>
  <c r="Y248" i="1"/>
  <c r="Z248" i="1"/>
  <c r="AA248" i="1"/>
  <c r="P249" i="1"/>
  <c r="W249" i="1"/>
  <c r="Y249" i="1"/>
  <c r="Z249" i="1"/>
  <c r="AA249" i="1"/>
  <c r="P250" i="1"/>
  <c r="W250" i="1"/>
  <c r="Y250" i="1"/>
  <c r="Z250" i="1"/>
  <c r="AA250" i="1"/>
  <c r="P251" i="1"/>
  <c r="W251" i="1"/>
  <c r="Y251" i="1"/>
  <c r="Z251" i="1"/>
  <c r="AA251" i="1"/>
  <c r="P252" i="1"/>
  <c r="W252" i="1"/>
  <c r="Y252" i="1"/>
  <c r="Z252" i="1"/>
  <c r="AA252" i="1"/>
  <c r="P253" i="1"/>
  <c r="W253" i="1"/>
  <c r="Y253" i="1"/>
  <c r="Z253" i="1"/>
  <c r="AA253" i="1"/>
  <c r="P254" i="1"/>
  <c r="W254" i="1"/>
  <c r="Y254" i="1"/>
  <c r="Z254" i="1"/>
  <c r="AA254" i="1"/>
  <c r="P255" i="1"/>
  <c r="W255" i="1"/>
  <c r="Y255" i="1"/>
  <c r="Z255" i="1"/>
  <c r="AA255" i="1"/>
  <c r="P256" i="1"/>
  <c r="W256" i="1"/>
  <c r="Y256" i="1"/>
  <c r="Z256" i="1"/>
  <c r="AA256" i="1"/>
  <c r="P257" i="1"/>
  <c r="W257" i="1"/>
  <c r="Y257" i="1"/>
  <c r="Z257" i="1"/>
  <c r="AA257" i="1"/>
  <c r="P258" i="1"/>
  <c r="W258" i="1"/>
  <c r="Y258" i="1"/>
  <c r="Z258" i="1"/>
  <c r="AA258" i="1"/>
  <c r="P259" i="1"/>
  <c r="W259" i="1"/>
  <c r="Y259" i="1"/>
  <c r="Z259" i="1"/>
  <c r="AA259" i="1"/>
  <c r="P260" i="1"/>
  <c r="W260" i="1"/>
  <c r="Y260" i="1"/>
  <c r="Z260" i="1"/>
  <c r="AA260" i="1"/>
  <c r="N261" i="1"/>
  <c r="P261" i="1"/>
  <c r="U261" i="1"/>
  <c r="W261" i="1"/>
  <c r="Y261" i="1"/>
  <c r="AA261" i="1"/>
  <c r="P262" i="1"/>
  <c r="W262" i="1"/>
  <c r="Y262" i="1"/>
  <c r="Z262" i="1"/>
  <c r="AA262" i="1"/>
  <c r="P263" i="1"/>
  <c r="W263" i="1"/>
  <c r="Y263" i="1"/>
  <c r="Z263" i="1"/>
  <c r="AA263" i="1"/>
  <c r="P264" i="1"/>
  <c r="W264" i="1"/>
  <c r="Y264" i="1"/>
  <c r="Z264" i="1"/>
  <c r="AA264" i="1"/>
  <c r="P265" i="1"/>
  <c r="W265" i="1"/>
  <c r="Y265" i="1"/>
  <c r="Z265" i="1"/>
  <c r="AA265" i="1"/>
  <c r="P266" i="1"/>
  <c r="W266" i="1"/>
  <c r="Y266" i="1"/>
  <c r="Z266" i="1"/>
  <c r="AA266" i="1"/>
  <c r="P267" i="1"/>
  <c r="W267" i="1"/>
  <c r="Y267" i="1"/>
  <c r="Z267" i="1"/>
  <c r="AA267" i="1"/>
  <c r="P268" i="1"/>
  <c r="W268" i="1"/>
  <c r="Y268" i="1"/>
  <c r="Z268" i="1"/>
  <c r="AA268" i="1"/>
  <c r="P269" i="1"/>
  <c r="W269" i="1"/>
  <c r="Y269" i="1"/>
  <c r="Z269" i="1"/>
  <c r="AA269" i="1"/>
  <c r="P270" i="1"/>
  <c r="W270" i="1"/>
  <c r="Y270" i="1"/>
  <c r="Z270" i="1"/>
  <c r="AA270" i="1"/>
  <c r="P271" i="1"/>
  <c r="W271" i="1"/>
  <c r="Y271" i="1"/>
  <c r="Z271" i="1"/>
  <c r="AA271" i="1"/>
  <c r="P272" i="1"/>
  <c r="W272" i="1"/>
  <c r="Y272" i="1"/>
  <c r="Z272" i="1"/>
  <c r="AA272" i="1"/>
  <c r="P273" i="1"/>
  <c r="W273" i="1"/>
  <c r="Y273" i="1"/>
  <c r="Z273" i="1"/>
  <c r="AA273" i="1"/>
  <c r="P274" i="1"/>
  <c r="W274" i="1"/>
  <c r="Y274" i="1"/>
  <c r="Z274" i="1"/>
  <c r="AA274" i="1"/>
  <c r="P275" i="1"/>
  <c r="W275" i="1"/>
  <c r="Y275" i="1"/>
  <c r="Z275" i="1"/>
  <c r="AA275" i="1"/>
  <c r="P276" i="1"/>
  <c r="W276" i="1"/>
  <c r="Y276" i="1"/>
  <c r="Z276" i="1"/>
  <c r="AA276" i="1"/>
  <c r="P277" i="1"/>
  <c r="W277" i="1"/>
  <c r="Y277" i="1"/>
  <c r="Z277" i="1"/>
  <c r="AA277" i="1"/>
  <c r="P278" i="1"/>
  <c r="W278" i="1"/>
  <c r="Y278" i="1"/>
  <c r="Z278" i="1"/>
  <c r="AA278" i="1"/>
  <c r="P279" i="1"/>
  <c r="W279" i="1"/>
  <c r="Y279" i="1"/>
  <c r="Z279" i="1"/>
  <c r="AA279" i="1"/>
  <c r="P280" i="1"/>
  <c r="W280" i="1"/>
  <c r="Y280" i="1"/>
  <c r="Z280" i="1"/>
  <c r="AA280" i="1"/>
  <c r="P281" i="1"/>
  <c r="W281" i="1"/>
  <c r="Y281" i="1"/>
  <c r="Z281" i="1"/>
  <c r="AA281" i="1"/>
  <c r="P282" i="1"/>
  <c r="W282" i="1"/>
  <c r="Y282" i="1"/>
  <c r="Z282" i="1"/>
  <c r="AA282" i="1"/>
  <c r="P283" i="1"/>
  <c r="W283" i="1"/>
  <c r="Y283" i="1"/>
  <c r="Z283" i="1"/>
  <c r="AA283" i="1"/>
  <c r="Y284" i="1"/>
  <c r="Z284" i="1"/>
  <c r="AA284" i="1"/>
  <c r="N285" i="1"/>
  <c r="P285" i="1"/>
  <c r="U285" i="1"/>
  <c r="W285" i="1"/>
  <c r="Y285" i="1"/>
  <c r="AA285" i="1"/>
  <c r="P286" i="1"/>
  <c r="W286" i="1"/>
  <c r="Y286" i="1"/>
  <c r="Z286" i="1"/>
  <c r="AA286" i="1"/>
  <c r="N287" i="1"/>
  <c r="P287" i="1"/>
  <c r="U287" i="1"/>
  <c r="W287" i="1"/>
  <c r="Y287" i="1"/>
  <c r="AA287" i="1"/>
  <c r="N288" i="1"/>
  <c r="P288" i="1"/>
  <c r="U288" i="1"/>
  <c r="W288" i="1"/>
  <c r="Y288" i="1"/>
  <c r="AA288" i="1"/>
  <c r="U289" i="1"/>
  <c r="W289" i="1"/>
  <c r="Y289" i="1"/>
  <c r="AA289" i="1"/>
  <c r="N290" i="1"/>
  <c r="P290" i="1"/>
  <c r="U290" i="1"/>
  <c r="W290" i="1"/>
  <c r="Y290" i="1"/>
  <c r="AA290" i="1"/>
  <c r="N296" i="1"/>
  <c r="U296" i="1"/>
  <c r="U298" i="1"/>
</calcChain>
</file>

<file path=xl/sharedStrings.xml><?xml version="1.0" encoding="utf-8"?>
<sst xmlns="http://schemas.openxmlformats.org/spreadsheetml/2006/main" count="3633" uniqueCount="473">
  <si>
    <t>Due_Date</t>
  </si>
  <si>
    <t>21991SA</t>
  </si>
  <si>
    <t>Jan-01</t>
  </si>
  <si>
    <t/>
  </si>
  <si>
    <t>259711</t>
  </si>
  <si>
    <t>1/1/01 00:00:00</t>
  </si>
  <si>
    <t>1/31/01 00:00:00</t>
  </si>
  <si>
    <t>PG&amp;E</t>
  </si>
  <si>
    <t>PN0202R</t>
  </si>
  <si>
    <t>PGEN/PG&amp;E - MALIN (PN0202R)</t>
  </si>
  <si>
    <t>2/23/01 00:00:00</t>
  </si>
  <si>
    <t>96013319</t>
  </si>
  <si>
    <t>21992SA</t>
  </si>
  <si>
    <t>549434</t>
  </si>
  <si>
    <t>ANR</t>
  </si>
  <si>
    <t>103702</t>
  </si>
  <si>
    <t>SW TRANSMISSION POOL</t>
  </si>
  <si>
    <t>96013297</t>
  </si>
  <si>
    <t>OA723394</t>
  </si>
  <si>
    <t>549630</t>
  </si>
  <si>
    <t>1/2/01 00:00:00</t>
  </si>
  <si>
    <t>OA724294</t>
  </si>
  <si>
    <t>549633</t>
  </si>
  <si>
    <t>OA724297</t>
  </si>
  <si>
    <t>549642</t>
  </si>
  <si>
    <t>OA724315</t>
  </si>
  <si>
    <t>549647</t>
  </si>
  <si>
    <t>OA724326</t>
  </si>
  <si>
    <t>551646</t>
  </si>
  <si>
    <t>1/3/01 00:00:00</t>
  </si>
  <si>
    <t>OA727375</t>
  </si>
  <si>
    <t>551669</t>
  </si>
  <si>
    <t>OA727399</t>
  </si>
  <si>
    <t>552538</t>
  </si>
  <si>
    <t>OA728691</t>
  </si>
  <si>
    <t>552969</t>
  </si>
  <si>
    <t>OA729280</t>
  </si>
  <si>
    <t>555296</t>
  </si>
  <si>
    <t>1/4/01 00:00:00</t>
  </si>
  <si>
    <t>OA734021</t>
  </si>
  <si>
    <t>555369</t>
  </si>
  <si>
    <t>OA734112</t>
  </si>
  <si>
    <t>552518</t>
  </si>
  <si>
    <t>NGPL</t>
  </si>
  <si>
    <t>25078</t>
  </si>
  <si>
    <t>MIDCONTINENT POOL NGPL</t>
  </si>
  <si>
    <t>OA728662</t>
  </si>
  <si>
    <t>552943</t>
  </si>
  <si>
    <t>OA729241</t>
  </si>
  <si>
    <t>553143</t>
  </si>
  <si>
    <t>OA729535</t>
  </si>
  <si>
    <t>553170</t>
  </si>
  <si>
    <t>OA729575</t>
  </si>
  <si>
    <t>554362</t>
  </si>
  <si>
    <t>OA732753</t>
  </si>
  <si>
    <t>554639</t>
  </si>
  <si>
    <t>OA733175</t>
  </si>
  <si>
    <t>555042</t>
  </si>
  <si>
    <t>OA733691</t>
  </si>
  <si>
    <t>555096</t>
  </si>
  <si>
    <t>OA733761</t>
  </si>
  <si>
    <t>556846</t>
  </si>
  <si>
    <t>1/5/01 00:00:00</t>
  </si>
  <si>
    <t>25080</t>
  </si>
  <si>
    <t>LOUISIANA POOL NGPL</t>
  </si>
  <si>
    <t>OA738095</t>
  </si>
  <si>
    <t>552068</t>
  </si>
  <si>
    <t>277072</t>
  </si>
  <si>
    <t>APLP/ANR ALLIANCE</t>
  </si>
  <si>
    <t>OA727993</t>
  </si>
  <si>
    <t>550402</t>
  </si>
  <si>
    <t>UGL</t>
  </si>
  <si>
    <t>35</t>
  </si>
  <si>
    <t>DAWN UGL/TCPL</t>
  </si>
  <si>
    <t>OA725317</t>
  </si>
  <si>
    <t>550425</t>
  </si>
  <si>
    <t>OA725346</t>
  </si>
  <si>
    <t>553127</t>
  </si>
  <si>
    <t>OA729510</t>
  </si>
  <si>
    <t>553156</t>
  </si>
  <si>
    <t>OA729557</t>
  </si>
  <si>
    <t>553995</t>
  </si>
  <si>
    <t>OA732198</t>
  </si>
  <si>
    <t>554297</t>
  </si>
  <si>
    <t>OA732648</t>
  </si>
  <si>
    <t>554396</t>
  </si>
  <si>
    <t>OA732822</t>
  </si>
  <si>
    <t>556997</t>
  </si>
  <si>
    <t>TGT</t>
  </si>
  <si>
    <t>3700</t>
  </si>
  <si>
    <t>ZONE SL-FT POOLING (SELL)</t>
  </si>
  <si>
    <t>OA738338</t>
  </si>
  <si>
    <t>550256</t>
  </si>
  <si>
    <t>37051120</t>
  </si>
  <si>
    <t>SE TRANSMISSION POOL</t>
  </si>
  <si>
    <t>OA725150</t>
  </si>
  <si>
    <t>551697</t>
  </si>
  <si>
    <t>NNG</t>
  </si>
  <si>
    <t>37654</t>
  </si>
  <si>
    <t>CLIFTON DEMARCATION</t>
  </si>
  <si>
    <t>OA727452</t>
  </si>
  <si>
    <t>552002</t>
  </si>
  <si>
    <t>OA727890</t>
  </si>
  <si>
    <t>552005</t>
  </si>
  <si>
    <t>OA727891</t>
  </si>
  <si>
    <t>554057</t>
  </si>
  <si>
    <t>OA732277</t>
  </si>
  <si>
    <t>554792</t>
  </si>
  <si>
    <t>OA733389</t>
  </si>
  <si>
    <t>554995</t>
  </si>
  <si>
    <t>OA733645</t>
  </si>
  <si>
    <t>555064</t>
  </si>
  <si>
    <t>OA733718</t>
  </si>
  <si>
    <t>555150</t>
  </si>
  <si>
    <t>OA733832</t>
  </si>
  <si>
    <t>556525</t>
  </si>
  <si>
    <t>OA737586</t>
  </si>
  <si>
    <t>556526</t>
  </si>
  <si>
    <t>OA737587</t>
  </si>
  <si>
    <t>547647</t>
  </si>
  <si>
    <t>TRCO</t>
  </si>
  <si>
    <t>6558</t>
  </si>
  <si>
    <t>BROOKLYN UNION</t>
  </si>
  <si>
    <t>OA720546</t>
  </si>
  <si>
    <t>554060</t>
  </si>
  <si>
    <t>OA732281</t>
  </si>
  <si>
    <t>550421</t>
  </si>
  <si>
    <t>PGLC</t>
  </si>
  <si>
    <t>909285</t>
  </si>
  <si>
    <t>NGPL/PGLC  CENTRAL POINT</t>
  </si>
  <si>
    <t>OA725343</t>
  </si>
  <si>
    <t>550441</t>
  </si>
  <si>
    <t>OA725369</t>
  </si>
  <si>
    <t>552135</t>
  </si>
  <si>
    <t>OA728100</t>
  </si>
  <si>
    <t>553066</t>
  </si>
  <si>
    <t>OA729407</t>
  </si>
  <si>
    <t>554527</t>
  </si>
  <si>
    <t>OA733024</t>
  </si>
  <si>
    <t>556446</t>
  </si>
  <si>
    <t>OA737454</t>
  </si>
  <si>
    <t>554051</t>
  </si>
  <si>
    <t>CG0202N</t>
  </si>
  <si>
    <t>CITYGATE - NORMAL POOL</t>
  </si>
  <si>
    <t>OA732271</t>
  </si>
  <si>
    <t>555184</t>
  </si>
  <si>
    <t>EPNG</t>
  </si>
  <si>
    <t>KEYSTONE</t>
  </si>
  <si>
    <t>KEYSTONE SUPPLY AREA</t>
  </si>
  <si>
    <t>OA733867</t>
  </si>
  <si>
    <t>554751</t>
  </si>
  <si>
    <t>CGAS</t>
  </si>
  <si>
    <t>P10</t>
  </si>
  <si>
    <t>ACCESS TCO APPALACHIAN POL IPP</t>
  </si>
  <si>
    <t>OA733326</t>
  </si>
  <si>
    <t>557598</t>
  </si>
  <si>
    <t>OA739282</t>
  </si>
  <si>
    <t>557639</t>
  </si>
  <si>
    <t>OA739351</t>
  </si>
  <si>
    <t>549510</t>
  </si>
  <si>
    <t>CGLF</t>
  </si>
  <si>
    <t>P30</t>
  </si>
  <si>
    <t>ONSHORE POOL</t>
  </si>
  <si>
    <t>OA723811</t>
  </si>
  <si>
    <t>552599</t>
  </si>
  <si>
    <t>OA728774</t>
  </si>
  <si>
    <t>554376</t>
  </si>
  <si>
    <t>OA732784</t>
  </si>
  <si>
    <t>550253</t>
  </si>
  <si>
    <t>CEC</t>
  </si>
  <si>
    <t>TRKELK</t>
  </si>
  <si>
    <t>CONSUMERS POWER (ELKHART)</t>
  </si>
  <si>
    <t>OA725144</t>
  </si>
  <si>
    <t>550447</t>
  </si>
  <si>
    <t>OA725378</t>
  </si>
  <si>
    <t>550462</t>
  </si>
  <si>
    <t>OA725391</t>
  </si>
  <si>
    <t>551407</t>
  </si>
  <si>
    <t>OA727068</t>
  </si>
  <si>
    <t>551413</t>
  </si>
  <si>
    <t>OA727076</t>
  </si>
  <si>
    <t>551433</t>
  </si>
  <si>
    <t>OA727113</t>
  </si>
  <si>
    <t>551451</t>
  </si>
  <si>
    <t>OA727135</t>
  </si>
  <si>
    <t>551586</t>
  </si>
  <si>
    <t>OA727306</t>
  </si>
  <si>
    <t>551609</t>
  </si>
  <si>
    <t>OA727332</t>
  </si>
  <si>
    <t>551652</t>
  </si>
  <si>
    <t>OA727381</t>
  </si>
  <si>
    <t>553775</t>
  </si>
  <si>
    <t>OA731898</t>
  </si>
  <si>
    <t>553782</t>
  </si>
  <si>
    <t>OA731914</t>
  </si>
  <si>
    <t>553809</t>
  </si>
  <si>
    <t>OA731969</t>
  </si>
  <si>
    <t>553850</t>
  </si>
  <si>
    <t>OA732014</t>
  </si>
  <si>
    <t>553983</t>
  </si>
  <si>
    <t>OA732183</t>
  </si>
  <si>
    <t>554035</t>
  </si>
  <si>
    <t>OA732251</t>
  </si>
  <si>
    <t>554069</t>
  </si>
  <si>
    <t>OA732291</t>
  </si>
  <si>
    <t>556204</t>
  </si>
  <si>
    <t>OA737006</t>
  </si>
  <si>
    <t>556209</t>
  </si>
  <si>
    <t>OA737015</t>
  </si>
  <si>
    <t>556217</t>
  </si>
  <si>
    <t>OA737027</t>
  </si>
  <si>
    <t>556223</t>
  </si>
  <si>
    <t>OA737035</t>
  </si>
  <si>
    <t>556228</t>
  </si>
  <si>
    <t>OA737040</t>
  </si>
  <si>
    <t>556249</t>
  </si>
  <si>
    <t>OA737067</t>
  </si>
  <si>
    <t>556251</t>
  </si>
  <si>
    <t>OA737070</t>
  </si>
  <si>
    <t>535581</t>
  </si>
  <si>
    <t>OA698881</t>
  </si>
  <si>
    <t>261771</t>
  </si>
  <si>
    <t>535060</t>
  </si>
  <si>
    <t>NWPL</t>
  </si>
  <si>
    <t>543</t>
  </si>
  <si>
    <t>WFSC/NWPL/KERN/CIG OPAL PLANT</t>
  </si>
  <si>
    <t>OA697331</t>
  </si>
  <si>
    <t>1/12/01 00:00:00</t>
  </si>
  <si>
    <t>1/13/01 00:00:00</t>
  </si>
  <si>
    <t>1/16/01 00:00:00</t>
  </si>
  <si>
    <t>1/17/01 00:00:00</t>
  </si>
  <si>
    <t>WFSC</t>
  </si>
  <si>
    <t>991665000</t>
  </si>
  <si>
    <t>451505</t>
  </si>
  <si>
    <t>TENN</t>
  </si>
  <si>
    <t>020285</t>
  </si>
  <si>
    <t>TENN/ALGO (MENDON)</t>
  </si>
  <si>
    <t>547538</t>
  </si>
  <si>
    <t>020998</t>
  </si>
  <si>
    <t>LEG 800 (POOL)  ZONE L</t>
  </si>
  <si>
    <t>547543</t>
  </si>
  <si>
    <t>1062</t>
  </si>
  <si>
    <t>TRANSCO STN 65(EGM ONSYS POOL)</t>
  </si>
  <si>
    <t>547525</t>
  </si>
  <si>
    <t>CNG</t>
  </si>
  <si>
    <t>20100</t>
  </si>
  <si>
    <t>EAST OHIO POOL</t>
  </si>
  <si>
    <t>20200</t>
  </si>
  <si>
    <t>PEOPLES NATURAL GAS POOL</t>
  </si>
  <si>
    <t>20300</t>
  </si>
  <si>
    <t>HOPE GAS</t>
  </si>
  <si>
    <t>280126</t>
  </si>
  <si>
    <t>OA212876</t>
  </si>
  <si>
    <t>497943</t>
  </si>
  <si>
    <t>OA614153</t>
  </si>
  <si>
    <t>509797</t>
  </si>
  <si>
    <t>OA638692</t>
  </si>
  <si>
    <t>510404</t>
  </si>
  <si>
    <t>OA639482</t>
  </si>
  <si>
    <t>515304</t>
  </si>
  <si>
    <t>OA650591</t>
  </si>
  <si>
    <t>516141</t>
  </si>
  <si>
    <t>OA652047</t>
  </si>
  <si>
    <t>534719</t>
  </si>
  <si>
    <t>OA696256</t>
  </si>
  <si>
    <t>536970</t>
  </si>
  <si>
    <t>OA701208</t>
  </si>
  <si>
    <t>537050</t>
  </si>
  <si>
    <t>537947</t>
  </si>
  <si>
    <t>OA703418</t>
  </si>
  <si>
    <t>542689</t>
  </si>
  <si>
    <t>OA712204</t>
  </si>
  <si>
    <t>546921</t>
  </si>
  <si>
    <t>OA719059</t>
  </si>
  <si>
    <t>547105</t>
  </si>
  <si>
    <t>OA719329</t>
  </si>
  <si>
    <t>547424</t>
  </si>
  <si>
    <t>OA719899</t>
  </si>
  <si>
    <t>547531</t>
  </si>
  <si>
    <t>547532</t>
  </si>
  <si>
    <t>547541</t>
  </si>
  <si>
    <t>TETC</t>
  </si>
  <si>
    <t>79504</t>
  </si>
  <si>
    <t>EGM ELA TABS POOL</t>
  </si>
  <si>
    <t>21993SA</t>
  </si>
  <si>
    <t>584754</t>
  </si>
  <si>
    <t>1/26/01 00:00:00</t>
  </si>
  <si>
    <t>2/26/01 00:00:00</t>
  </si>
  <si>
    <t>96046588</t>
  </si>
  <si>
    <t>580687</t>
  </si>
  <si>
    <t>1/24/01 00:00:00</t>
  </si>
  <si>
    <t>1/25/01 00:00:00</t>
  </si>
  <si>
    <t>1/27/01 00:00:00</t>
  </si>
  <si>
    <t>1/29/01 00:00:00</t>
  </si>
  <si>
    <t>1/30/01 00:00:00</t>
  </si>
  <si>
    <t>571466</t>
  </si>
  <si>
    <t>1/18/01 00:00:00</t>
  </si>
  <si>
    <t>1/19/01 00:00:00</t>
  </si>
  <si>
    <t>1/20/01 00:00:00</t>
  </si>
  <si>
    <t>1/22/01 00:00:00</t>
  </si>
  <si>
    <t>1/23/01 00:00:00</t>
  </si>
  <si>
    <t>568778</t>
  </si>
  <si>
    <t>NRAM</t>
  </si>
  <si>
    <t>1941</t>
  </si>
  <si>
    <t>ENRON FLEX POOL</t>
  </si>
  <si>
    <t>570244</t>
  </si>
  <si>
    <t>583089</t>
  </si>
  <si>
    <t>580863</t>
  </si>
  <si>
    <t>550635</t>
  </si>
  <si>
    <t>556938</t>
  </si>
  <si>
    <t>567795</t>
  </si>
  <si>
    <t>549666</t>
  </si>
  <si>
    <t>TW</t>
  </si>
  <si>
    <t>58646</t>
  </si>
  <si>
    <t>WEST TEXAS POOL</t>
  </si>
  <si>
    <t>556817</t>
  </si>
  <si>
    <t>568359</t>
  </si>
  <si>
    <t>574164</t>
  </si>
  <si>
    <t>550367</t>
  </si>
  <si>
    <t>909998</t>
  </si>
  <si>
    <t>CILCO CENTRAL POINT GC</t>
  </si>
  <si>
    <t>555036</t>
  </si>
  <si>
    <t>567751</t>
  </si>
  <si>
    <t>569839</t>
  </si>
  <si>
    <t>571328</t>
  </si>
  <si>
    <t>573545</t>
  </si>
  <si>
    <t>575575</t>
  </si>
  <si>
    <t>577372</t>
  </si>
  <si>
    <t>578592</t>
  </si>
  <si>
    <t>579403</t>
  </si>
  <si>
    <t>581837</t>
  </si>
  <si>
    <t>584845</t>
  </si>
  <si>
    <t>590269</t>
  </si>
  <si>
    <t>593152</t>
  </si>
  <si>
    <t>572159</t>
  </si>
  <si>
    <t>MRT</t>
  </si>
  <si>
    <t>DELH</t>
  </si>
  <si>
    <t>KMID/MRT DELHI/HARRISON CTY</t>
  </si>
  <si>
    <t>585239</t>
  </si>
  <si>
    <t>571927</t>
  </si>
  <si>
    <t>573532</t>
  </si>
  <si>
    <t>575608</t>
  </si>
  <si>
    <t>576162</t>
  </si>
  <si>
    <t>577500</t>
  </si>
  <si>
    <t>579405</t>
  </si>
  <si>
    <t>582233</t>
  </si>
  <si>
    <t>584074</t>
  </si>
  <si>
    <t>587020</t>
  </si>
  <si>
    <t>589897</t>
  </si>
  <si>
    <t>567765</t>
  </si>
  <si>
    <t>TRKL</t>
  </si>
  <si>
    <t>TN038</t>
  </si>
  <si>
    <t>ENRON CAPITAL &amp; TRADE RES TRN</t>
  </si>
  <si>
    <t>567492</t>
  </si>
  <si>
    <t>567551</t>
  </si>
  <si>
    <t>569397</t>
  </si>
  <si>
    <t>571367</t>
  </si>
  <si>
    <t>573705</t>
  </si>
  <si>
    <t>573985</t>
  </si>
  <si>
    <t>576141</t>
  </si>
  <si>
    <t>577390</t>
  </si>
  <si>
    <t>579902</t>
  </si>
  <si>
    <t>580441</t>
  </si>
  <si>
    <t>582387</t>
  </si>
  <si>
    <t>582586</t>
  </si>
  <si>
    <t>582926</t>
  </si>
  <si>
    <t>587081</t>
  </si>
  <si>
    <t>590246</t>
  </si>
  <si>
    <t>590581</t>
  </si>
  <si>
    <t>592864</t>
  </si>
  <si>
    <t>593058</t>
  </si>
  <si>
    <t>573443</t>
  </si>
  <si>
    <t>TW038</t>
  </si>
  <si>
    <t>576518</t>
  </si>
  <si>
    <t>1/21/01 00:00:00</t>
  </si>
  <si>
    <t>1/28/01 00:00:00</t>
  </si>
  <si>
    <t>Invoice #</t>
  </si>
  <si>
    <t>Prod Month</t>
  </si>
  <si>
    <t>Buyer</t>
  </si>
  <si>
    <t>PG&amp;E  ET - Gas Corp</t>
  </si>
  <si>
    <t>Seller</t>
  </si>
  <si>
    <t>Enron</t>
  </si>
  <si>
    <t>SITARA #</t>
  </si>
  <si>
    <t>Start Date</t>
  </si>
  <si>
    <t>End Date</t>
  </si>
  <si>
    <t>P/L</t>
  </si>
  <si>
    <t>P/L Pt Cd</t>
  </si>
  <si>
    <t>Point Name</t>
  </si>
  <si>
    <t>MMBTU</t>
  </si>
  <si>
    <t>Price</t>
  </si>
  <si>
    <t>Enron Sales</t>
  </si>
  <si>
    <t>Contract #</t>
  </si>
  <si>
    <t>Item #</t>
  </si>
  <si>
    <t>EOL #</t>
  </si>
  <si>
    <t>PG&amp;E Vol</t>
  </si>
  <si>
    <t>PG&amp;E Pr</t>
  </si>
  <si>
    <t>PG&amp;E Purch</t>
  </si>
  <si>
    <t>Vol Diff</t>
  </si>
  <si>
    <t>Pr Diff</t>
  </si>
  <si>
    <t>$  Diff</t>
  </si>
  <si>
    <t>Comments</t>
  </si>
  <si>
    <t>GST</t>
  </si>
  <si>
    <t>?</t>
  </si>
  <si>
    <t>ANR Total</t>
  </si>
  <si>
    <t>CEC Total</t>
  </si>
  <si>
    <t>CGAS Total</t>
  </si>
  <si>
    <t>CGLF Total</t>
  </si>
  <si>
    <t>CNG Total</t>
  </si>
  <si>
    <t>EPNG Total</t>
  </si>
  <si>
    <t>MRT Total</t>
  </si>
  <si>
    <t>NGPL Total</t>
  </si>
  <si>
    <t>NNG Total</t>
  </si>
  <si>
    <t>NRAM Total</t>
  </si>
  <si>
    <t>NWPL Total</t>
  </si>
  <si>
    <t>PG&amp;E Total</t>
  </si>
  <si>
    <t>PGLC Total</t>
  </si>
  <si>
    <t>TENN Total</t>
  </si>
  <si>
    <t>TETC Total</t>
  </si>
  <si>
    <t>TGT Total</t>
  </si>
  <si>
    <t>TRCO Total</t>
  </si>
  <si>
    <t>TRKL Total</t>
  </si>
  <si>
    <t>TW Total</t>
  </si>
  <si>
    <t>UGL Total</t>
  </si>
  <si>
    <t>WFSC Total</t>
  </si>
  <si>
    <t>Grand Total</t>
  </si>
  <si>
    <t>UNIFY Control Totals:</t>
  </si>
  <si>
    <t>Diff</t>
  </si>
  <si>
    <t>PG&amp;E #</t>
  </si>
  <si>
    <t>E17291</t>
  </si>
  <si>
    <t>E17289</t>
  </si>
  <si>
    <t>E17288</t>
  </si>
  <si>
    <t>E17290</t>
  </si>
  <si>
    <t>E17287</t>
  </si>
  <si>
    <t>E17324</t>
  </si>
  <si>
    <t>E17290/324</t>
  </si>
  <si>
    <t xml:space="preserve"> </t>
  </si>
  <si>
    <t>Enron shows the whole 9451 @ 8.9</t>
  </si>
  <si>
    <t>E17393</t>
  </si>
  <si>
    <t>Price diff - Immat</t>
  </si>
  <si>
    <t>Actualized - Mel will send p/l</t>
  </si>
  <si>
    <t>support.    DN 2/22/01</t>
  </si>
  <si>
    <t>Pr Discrp:</t>
  </si>
  <si>
    <t>Vol - Need p/l support from Mel.</t>
  </si>
  <si>
    <t>DN  2/22/01</t>
  </si>
  <si>
    <t>Vol - immaterial</t>
  </si>
  <si>
    <t>PRICE Diff - Two fixed prices.</t>
  </si>
  <si>
    <t>Mel has now cut vols to</t>
  </si>
  <si>
    <t>149,502 dts. E17484 2/28/01</t>
  </si>
  <si>
    <t>DN 3/23/01</t>
  </si>
  <si>
    <t>25186 SA</t>
  </si>
  <si>
    <t>per UNIFY</t>
  </si>
  <si>
    <t>Mel sent support, changed in UNIFY</t>
  </si>
  <si>
    <t>on 5/22/01.  Refund Pd PGE on 5/25.</t>
  </si>
  <si>
    <t>s/b per support - Changed in UNIFY on 5/22/01 and settled with PG&amp;E on 5/25/01.</t>
  </si>
  <si>
    <t>Volumes here S/B 758</t>
  </si>
  <si>
    <t>Volumes here S/B 71,776</t>
  </si>
  <si>
    <t>E17287/392/484</t>
  </si>
  <si>
    <t>E17287/484</t>
  </si>
  <si>
    <t>as paid by PGE 2/26/01</t>
  </si>
  <si>
    <r>
      <t xml:space="preserve">Melissa paid </t>
    </r>
    <r>
      <rPr>
        <b/>
        <sz val="10"/>
        <rFont val="Arial"/>
        <family val="2"/>
      </rPr>
      <t>$80,708,194.63</t>
    </r>
    <r>
      <rPr>
        <sz val="10"/>
        <rFont val="Arial"/>
      </rPr>
      <t xml:space="preserve"> on </t>
    </r>
    <r>
      <rPr>
        <b/>
        <sz val="10"/>
        <rFont val="Arial"/>
        <family val="2"/>
      </rPr>
      <t>2/26/2001</t>
    </r>
    <r>
      <rPr>
        <sz val="10"/>
        <rFont val="Arial"/>
      </rPr>
      <t>.</t>
    </r>
  </si>
  <si>
    <r>
      <t>Melissa paid</t>
    </r>
    <r>
      <rPr>
        <b/>
        <sz val="10"/>
        <rFont val="Arial"/>
        <family val="2"/>
      </rPr>
      <t xml:space="preserve"> ($26,260.98) </t>
    </r>
    <r>
      <rPr>
        <sz val="10"/>
        <rFont val="Arial"/>
      </rPr>
      <t xml:space="preserve">on </t>
    </r>
    <r>
      <rPr>
        <b/>
        <sz val="10"/>
        <rFont val="Arial"/>
        <family val="2"/>
      </rPr>
      <t>5/25/2001</t>
    </r>
    <r>
      <rPr>
        <sz val="10"/>
        <rFont val="Arial"/>
      </rPr>
      <t>.</t>
    </r>
  </si>
  <si>
    <t>PGE show it at 2 prices. Mel sent dl tckt.</t>
  </si>
  <si>
    <t>E = Matt Lenhart   P = Alan King</t>
  </si>
  <si>
    <t xml:space="preserve">This is a price tiering issue. </t>
  </si>
  <si>
    <t>Mel sent deal tckt.  I gave to Liz H.</t>
  </si>
  <si>
    <t>Matt says he's corr….but no notes.</t>
  </si>
  <si>
    <t>Ellen sent "confirm ltr" has fax confirm</t>
  </si>
  <si>
    <t>PGE did not dispute our "confirm ltr"</t>
  </si>
  <si>
    <t>PGE did not send "confirm ltr"</t>
  </si>
  <si>
    <t>PGE is pulling the audio tape.  5/24/01</t>
  </si>
  <si>
    <t>Mel has voice recog data to confirm.</t>
  </si>
  <si>
    <t>Tape confirms PGE's price of $10.50.</t>
  </si>
  <si>
    <t>Tape confirms PGE's price of $8.85.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</si>
</sst>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0_);[Red]\(&quot;$&quot;#,##0.00000\)"/>
    <numFmt numFmtId="165" formatCode="&quot;$&quot;#,##0.00"/>
    <numFmt numFmtId="166" formatCode="&quot;$&quot;#,##0.0000_);[Red]\(&quot;$&quot;#,##0.0000\)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8" fontId="0" fillId="0" borderId="0" xfId="0" applyNumberFormat="1"/>
    <xf numFmtId="164" fontId="0" fillId="0" borderId="0" xfId="0" applyNumberFormat="1" applyAlignment="1">
      <alignment horizontal="center"/>
    </xf>
    <xf numFmtId="8" fontId="0" fillId="0" borderId="0" xfId="0" applyNumberFormat="1"/>
    <xf numFmtId="0" fontId="0" fillId="3" borderId="0" xfId="0" applyFill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Protection="1">
      <protection locked="0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38" fontId="0" fillId="4" borderId="0" xfId="0" applyNumberFormat="1" applyFill="1"/>
    <xf numFmtId="164" fontId="0" fillId="4" borderId="0" xfId="0" applyNumberFormat="1" applyFill="1" applyAlignment="1">
      <alignment horizontal="center"/>
    </xf>
    <xf numFmtId="8" fontId="0" fillId="4" borderId="0" xfId="0" applyNumberFormat="1" applyFill="1"/>
    <xf numFmtId="164" fontId="0" fillId="4" borderId="0" xfId="0" applyNumberFormat="1" applyFill="1"/>
    <xf numFmtId="164" fontId="0" fillId="0" borderId="0" xfId="0" applyNumberFormat="1" applyAlignment="1" applyProtection="1">
      <alignment horizontal="center"/>
      <protection locked="0"/>
    </xf>
    <xf numFmtId="164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>
      <alignment horizontal="right"/>
    </xf>
    <xf numFmtId="8" fontId="0" fillId="5" borderId="0" xfId="0" applyNumberFormat="1" applyFill="1"/>
    <xf numFmtId="38" fontId="0" fillId="5" borderId="0" xfId="0" applyNumberFormat="1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Protection="1">
      <protection locked="0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2" fillId="0" borderId="0" xfId="0" applyFont="1"/>
    <xf numFmtId="38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38" fontId="0" fillId="0" borderId="1" xfId="0" applyNumberFormat="1" applyBorder="1"/>
    <xf numFmtId="8" fontId="0" fillId="0" borderId="1" xfId="0" applyNumberFormat="1" applyBorder="1"/>
    <xf numFmtId="0" fontId="0" fillId="6" borderId="0" xfId="0" applyFill="1"/>
    <xf numFmtId="0" fontId="0" fillId="6" borderId="0" xfId="0" applyFill="1" applyAlignment="1">
      <alignment horizontal="right"/>
    </xf>
    <xf numFmtId="38" fontId="0" fillId="0" borderId="0" xfId="0" applyNumberFormat="1" applyProtection="1">
      <protection locked="0"/>
    </xf>
    <xf numFmtId="38" fontId="0" fillId="4" borderId="0" xfId="0" applyNumberFormat="1" applyFill="1" applyProtection="1">
      <protection locked="0"/>
    </xf>
    <xf numFmtId="38" fontId="0" fillId="0" borderId="0" xfId="0" applyNumberFormat="1" applyFill="1" applyProtection="1">
      <protection locked="0"/>
    </xf>
    <xf numFmtId="8" fontId="0" fillId="0" borderId="0" xfId="0" applyNumberFormat="1" applyBorder="1"/>
    <xf numFmtId="38" fontId="0" fillId="0" borderId="0" xfId="0" applyNumberFormat="1" applyBorder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38" fontId="6" fillId="4" borderId="0" xfId="0" applyNumberFormat="1" applyFont="1" applyFill="1"/>
    <xf numFmtId="164" fontId="6" fillId="4" borderId="0" xfId="0" applyNumberFormat="1" applyFont="1" applyFill="1" applyAlignment="1"/>
    <xf numFmtId="8" fontId="6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0" fontId="7" fillId="7" borderId="0" xfId="0" applyFont="1" applyFill="1" applyAlignment="1">
      <alignment horizontal="center"/>
    </xf>
    <xf numFmtId="164" fontId="0" fillId="4" borderId="0" xfId="0" applyNumberFormat="1" applyFill="1" applyAlignment="1"/>
    <xf numFmtId="0" fontId="1" fillId="4" borderId="0" xfId="0" applyFont="1" applyFill="1" applyAlignment="1"/>
    <xf numFmtId="38" fontId="1" fillId="4" borderId="0" xfId="0" applyNumberFormat="1" applyFont="1" applyFill="1"/>
    <xf numFmtId="38" fontId="1" fillId="4" borderId="0" xfId="0" applyNumberFormat="1" applyFont="1" applyFill="1" applyProtection="1">
      <protection locked="0"/>
    </xf>
    <xf numFmtId="8" fontId="1" fillId="4" borderId="0" xfId="0" applyNumberFormat="1" applyFont="1" applyFill="1" applyAlignment="1">
      <alignment horizontal="center"/>
    </xf>
    <xf numFmtId="8" fontId="1" fillId="4" borderId="0" xfId="0" applyNumberFormat="1" applyFont="1" applyFill="1"/>
    <xf numFmtId="166" fontId="1" fillId="4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287</xdr:row>
      <xdr:rowOff>0</xdr:rowOff>
    </xdr:from>
    <xdr:to>
      <xdr:col>14</xdr:col>
      <xdr:colOff>0</xdr:colOff>
      <xdr:row>288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1765280" y="48242220"/>
          <a:ext cx="6629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287</xdr:row>
      <xdr:rowOff>0</xdr:rowOff>
    </xdr:from>
    <xdr:to>
      <xdr:col>19</xdr:col>
      <xdr:colOff>0</xdr:colOff>
      <xdr:row>288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3251180" y="48242220"/>
          <a:ext cx="11201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287</xdr:row>
      <xdr:rowOff>0</xdr:rowOff>
    </xdr:from>
    <xdr:to>
      <xdr:col>21</xdr:col>
      <xdr:colOff>0</xdr:colOff>
      <xdr:row>288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14615160" y="48242220"/>
          <a:ext cx="6629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287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6040100" y="48242220"/>
          <a:ext cx="98298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287</xdr:row>
      <xdr:rowOff>0</xdr:rowOff>
    </xdr:from>
    <xdr:to>
      <xdr:col>25</xdr:col>
      <xdr:colOff>0</xdr:colOff>
      <xdr:row>288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17259300" y="48242220"/>
          <a:ext cx="66294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287</xdr:row>
      <xdr:rowOff>0</xdr:rowOff>
    </xdr:from>
    <xdr:to>
      <xdr:col>27</xdr:col>
      <xdr:colOff>0</xdr:colOff>
      <xdr:row>288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8669000" y="48242220"/>
          <a:ext cx="982980" cy="175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396240</xdr:colOff>
      <xdr:row>288</xdr:row>
      <xdr:rowOff>129540</xdr:rowOff>
    </xdr:from>
    <xdr:to>
      <xdr:col>22</xdr:col>
      <xdr:colOff>144780</xdr:colOff>
      <xdr:row>292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15011400" y="48547020"/>
          <a:ext cx="117348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7620</xdr:colOff>
      <xdr:row>154</xdr:row>
      <xdr:rowOff>144780</xdr:rowOff>
    </xdr:from>
    <xdr:to>
      <xdr:col>28</xdr:col>
      <xdr:colOff>655320</xdr:colOff>
      <xdr:row>297</xdr:row>
      <xdr:rowOff>7620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17030700" y="26037540"/>
          <a:ext cx="3482340" cy="23896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68580</xdr:colOff>
      <xdr:row>286</xdr:row>
      <xdr:rowOff>144780</xdr:rowOff>
    </xdr:from>
    <xdr:to>
      <xdr:col>28</xdr:col>
      <xdr:colOff>243840</xdr:colOff>
      <xdr:row>296</xdr:row>
      <xdr:rowOff>160020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18737580" y="48211740"/>
          <a:ext cx="1363980" cy="1706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8"/>
  <sheetViews>
    <sheetView tabSelected="1" topLeftCell="J1" zoomScale="75" workbookViewId="0">
      <pane ySplit="1" topLeftCell="A157" activePane="bottomLeft" state="frozen"/>
      <selection pane="bottomLeft" activeCell="AC177" sqref="AC177"/>
    </sheetView>
  </sheetViews>
  <sheetFormatPr defaultRowHeight="13.2" outlineLevelRow="2" x14ac:dyDescent="0.25"/>
  <cols>
    <col min="1" max="1" width="11" style="1" bestFit="1" customWidth="1"/>
    <col min="2" max="2" width="14" style="1" bestFit="1" customWidth="1"/>
    <col min="3" max="3" width="19.33203125" bestFit="1" customWidth="1"/>
    <col min="4" max="4" width="6.44140625" bestFit="1" customWidth="1"/>
    <col min="5" max="6" width="14.88671875" style="1" bestFit="1" customWidth="1"/>
    <col min="7" max="7" width="11.109375" style="1" bestFit="1" customWidth="1"/>
    <col min="8" max="8" width="34.88671875" style="1" customWidth="1"/>
    <col min="9" max="9" width="9.6640625" style="1" customWidth="1"/>
    <col min="10" max="10" width="12.88671875" style="1" customWidth="1"/>
    <col min="11" max="11" width="9.44140625" style="1" customWidth="1"/>
    <col min="12" max="12" width="10" style="2" customWidth="1"/>
    <col min="13" max="13" width="3" style="1" customWidth="1"/>
    <col min="14" max="14" width="9.6640625" style="4" bestFit="1" customWidth="1"/>
    <col min="15" max="15" width="12" style="5" bestFit="1" customWidth="1"/>
    <col min="16" max="16" width="16.33203125" style="6" bestFit="1" customWidth="1"/>
    <col min="17" max="17" width="14.88671875" hidden="1" customWidth="1"/>
    <col min="18" max="18" width="6.5546875" style="1" hidden="1" customWidth="1"/>
    <col min="19" max="19" width="10.109375" style="1" hidden="1" customWidth="1"/>
    <col min="20" max="20" width="3.5546875" style="1" customWidth="1"/>
    <col min="21" max="21" width="9.6640625" style="4" bestFit="1" customWidth="1"/>
    <col min="22" max="22" width="11.109375" style="5" customWidth="1"/>
    <col min="23" max="23" width="14.33203125" style="6" bestFit="1" customWidth="1"/>
    <col min="24" max="24" width="3.44140625" customWidth="1"/>
    <col min="25" max="25" width="9.6640625" style="4" bestFit="1" customWidth="1"/>
    <col min="26" max="26" width="10.88671875" style="8" bestFit="1" customWidth="1"/>
    <col min="27" max="27" width="14.33203125" style="6" bestFit="1" customWidth="1"/>
    <col min="28" max="28" width="3" customWidth="1"/>
    <col min="29" max="29" width="31" bestFit="1" customWidth="1"/>
  </cols>
  <sheetData>
    <row r="1" spans="1:29" s="31" customFormat="1" ht="15.6" x14ac:dyDescent="0.3">
      <c r="A1" s="26" t="s">
        <v>376</v>
      </c>
      <c r="B1" s="26" t="s">
        <v>377</v>
      </c>
      <c r="C1" s="26" t="s">
        <v>378</v>
      </c>
      <c r="D1" s="26" t="s">
        <v>380</v>
      </c>
      <c r="E1" s="26" t="s">
        <v>383</v>
      </c>
      <c r="F1" s="26" t="s">
        <v>384</v>
      </c>
      <c r="G1" s="26" t="s">
        <v>386</v>
      </c>
      <c r="H1" s="26" t="s">
        <v>387</v>
      </c>
      <c r="I1" s="26" t="s">
        <v>393</v>
      </c>
      <c r="J1" s="26" t="s">
        <v>382</v>
      </c>
      <c r="K1" s="26" t="s">
        <v>427</v>
      </c>
      <c r="L1" s="26" t="s">
        <v>385</v>
      </c>
      <c r="M1" s="27"/>
      <c r="N1" s="28" t="s">
        <v>388</v>
      </c>
      <c r="O1" s="29" t="s">
        <v>389</v>
      </c>
      <c r="P1" s="30" t="s">
        <v>390</v>
      </c>
      <c r="Q1" s="31" t="s">
        <v>0</v>
      </c>
      <c r="R1" s="26" t="s">
        <v>392</v>
      </c>
      <c r="S1" s="26" t="s">
        <v>391</v>
      </c>
      <c r="T1" s="27"/>
      <c r="U1" s="32" t="s">
        <v>394</v>
      </c>
      <c r="V1" s="33" t="s">
        <v>395</v>
      </c>
      <c r="W1" s="34" t="s">
        <v>396</v>
      </c>
      <c r="X1" s="35"/>
      <c r="Y1" s="36" t="s">
        <v>397</v>
      </c>
      <c r="Z1" s="37" t="s">
        <v>398</v>
      </c>
      <c r="AA1" s="38" t="s">
        <v>399</v>
      </c>
      <c r="AB1" s="35"/>
      <c r="AC1" s="26" t="s">
        <v>400</v>
      </c>
    </row>
    <row r="2" spans="1:29" outlineLevel="2" x14ac:dyDescent="0.25">
      <c r="A2" s="1" t="s">
        <v>284</v>
      </c>
      <c r="B2" s="1" t="s">
        <v>2</v>
      </c>
      <c r="C2" s="1" t="s">
        <v>379</v>
      </c>
      <c r="D2" s="1" t="s">
        <v>381</v>
      </c>
      <c r="E2" s="1" t="s">
        <v>291</v>
      </c>
      <c r="F2" s="1" t="s">
        <v>291</v>
      </c>
      <c r="G2" s="1" t="s">
        <v>15</v>
      </c>
      <c r="H2" s="1" t="s">
        <v>16</v>
      </c>
      <c r="J2" s="1" t="s">
        <v>295</v>
      </c>
      <c r="K2" s="39" t="s">
        <v>428</v>
      </c>
      <c r="L2" s="2" t="s">
        <v>14</v>
      </c>
      <c r="M2" s="3"/>
      <c r="N2" s="4">
        <v>3969</v>
      </c>
      <c r="O2" s="5">
        <v>6.69</v>
      </c>
      <c r="P2" s="6">
        <f>N2*O2</f>
        <v>26552.61</v>
      </c>
      <c r="Q2" t="s">
        <v>287</v>
      </c>
      <c r="R2" s="1">
        <v>858</v>
      </c>
      <c r="S2" s="1" t="s">
        <v>288</v>
      </c>
      <c r="T2" s="3"/>
      <c r="U2" s="46">
        <v>3969</v>
      </c>
      <c r="V2" s="19">
        <v>6.69</v>
      </c>
      <c r="W2" s="6">
        <f>U2*V2</f>
        <v>26552.61</v>
      </c>
      <c r="X2" s="7"/>
      <c r="Y2" s="4">
        <f>N2-U2</f>
        <v>0</v>
      </c>
      <c r="Z2" s="8">
        <f>O2-V2</f>
        <v>0</v>
      </c>
      <c r="AA2" s="6">
        <f>P2-W2</f>
        <v>0</v>
      </c>
      <c r="AB2" s="7"/>
    </row>
    <row r="3" spans="1:29" outlineLevel="2" x14ac:dyDescent="0.25">
      <c r="A3" s="1" t="s">
        <v>284</v>
      </c>
      <c r="B3" s="1" t="s">
        <v>2</v>
      </c>
      <c r="C3" s="1" t="s">
        <v>379</v>
      </c>
      <c r="D3" s="1" t="s">
        <v>381</v>
      </c>
      <c r="E3" s="1" t="s">
        <v>291</v>
      </c>
      <c r="F3" s="1" t="s">
        <v>291</v>
      </c>
      <c r="G3" s="1" t="s">
        <v>15</v>
      </c>
      <c r="H3" s="1" t="s">
        <v>16</v>
      </c>
      <c r="J3" s="1" t="s">
        <v>295</v>
      </c>
      <c r="K3" s="39" t="s">
        <v>428</v>
      </c>
      <c r="L3" s="2" t="s">
        <v>14</v>
      </c>
      <c r="M3" s="3"/>
      <c r="N3" s="4">
        <v>10000</v>
      </c>
      <c r="O3" s="5">
        <v>6.7</v>
      </c>
      <c r="P3" s="6">
        <f t="shared" ref="P3:P28" si="0">N3*O3</f>
        <v>67000</v>
      </c>
      <c r="Q3" t="s">
        <v>287</v>
      </c>
      <c r="R3" s="1">
        <v>859</v>
      </c>
      <c r="S3" s="1" t="s">
        <v>288</v>
      </c>
      <c r="T3" s="3"/>
      <c r="U3" s="46">
        <v>10000</v>
      </c>
      <c r="V3" s="19">
        <v>6.7</v>
      </c>
      <c r="W3" s="6">
        <f t="shared" ref="W3:W67" si="1">U3*V3</f>
        <v>67000</v>
      </c>
      <c r="X3" s="7"/>
      <c r="Y3" s="4">
        <f t="shared" ref="Y3:Y67" si="2">N3-U3</f>
        <v>0</v>
      </c>
      <c r="Z3" s="8">
        <f t="shared" ref="Z3:Z67" si="3">O3-V3</f>
        <v>0</v>
      </c>
      <c r="AA3" s="6">
        <f t="shared" ref="AA3:AA67" si="4">P3-W3</f>
        <v>0</v>
      </c>
      <c r="AB3" s="7"/>
    </row>
    <row r="4" spans="1:29" outlineLevel="2" x14ac:dyDescent="0.25">
      <c r="A4" s="1" t="s">
        <v>284</v>
      </c>
      <c r="B4" s="1" t="s">
        <v>2</v>
      </c>
      <c r="C4" s="1" t="s">
        <v>379</v>
      </c>
      <c r="D4" s="1" t="s">
        <v>381</v>
      </c>
      <c r="E4" s="1" t="s">
        <v>292</v>
      </c>
      <c r="F4" s="1" t="s">
        <v>293</v>
      </c>
      <c r="G4" s="1" t="s">
        <v>15</v>
      </c>
      <c r="H4" s="1" t="s">
        <v>16</v>
      </c>
      <c r="J4" s="1" t="s">
        <v>295</v>
      </c>
      <c r="K4" s="39" t="s">
        <v>437</v>
      </c>
      <c r="L4" s="2" t="s">
        <v>14</v>
      </c>
      <c r="M4" s="3"/>
      <c r="N4" s="4">
        <v>45887</v>
      </c>
      <c r="O4" s="5">
        <v>6.9</v>
      </c>
      <c r="P4" s="6">
        <f t="shared" si="0"/>
        <v>316620.3</v>
      </c>
      <c r="Q4" t="s">
        <v>287</v>
      </c>
      <c r="R4" s="1">
        <v>853</v>
      </c>
      <c r="S4" s="1" t="s">
        <v>288</v>
      </c>
      <c r="T4" s="3"/>
      <c r="U4" s="46">
        <v>45887</v>
      </c>
      <c r="V4" s="19">
        <v>6.9</v>
      </c>
      <c r="W4" s="6">
        <f t="shared" si="1"/>
        <v>316620.3</v>
      </c>
      <c r="X4" s="7"/>
      <c r="Y4" s="4">
        <f t="shared" si="2"/>
        <v>0</v>
      </c>
      <c r="Z4" s="8">
        <f t="shared" si="3"/>
        <v>0</v>
      </c>
      <c r="AA4" s="6">
        <f t="shared" si="4"/>
        <v>0</v>
      </c>
      <c r="AB4" s="7"/>
    </row>
    <row r="5" spans="1:29" outlineLevel="2" x14ac:dyDescent="0.25">
      <c r="A5" s="1" t="s">
        <v>284</v>
      </c>
      <c r="B5" s="1" t="s">
        <v>2</v>
      </c>
      <c r="C5" s="1" t="s">
        <v>379</v>
      </c>
      <c r="D5" s="1" t="s">
        <v>381</v>
      </c>
      <c r="E5" s="1" t="s">
        <v>290</v>
      </c>
      <c r="F5" s="1" t="s">
        <v>290</v>
      </c>
      <c r="G5" s="1" t="s">
        <v>15</v>
      </c>
      <c r="H5" s="1" t="s">
        <v>16</v>
      </c>
      <c r="J5" s="1" t="s">
        <v>295</v>
      </c>
      <c r="K5" s="39" t="s">
        <v>428</v>
      </c>
      <c r="L5" s="2" t="s">
        <v>14</v>
      </c>
      <c r="M5" s="3"/>
      <c r="N5" s="4">
        <v>11000</v>
      </c>
      <c r="O5" s="5">
        <v>6.92</v>
      </c>
      <c r="P5" s="6">
        <f t="shared" si="0"/>
        <v>76120</v>
      </c>
      <c r="Q5" t="s">
        <v>287</v>
      </c>
      <c r="R5" s="1">
        <v>852</v>
      </c>
      <c r="S5" s="1" t="s">
        <v>288</v>
      </c>
      <c r="T5" s="3"/>
      <c r="U5" s="46">
        <v>11000</v>
      </c>
      <c r="V5" s="19">
        <v>6.92</v>
      </c>
      <c r="W5" s="6">
        <f t="shared" si="1"/>
        <v>76120</v>
      </c>
      <c r="X5" s="7"/>
      <c r="Y5" s="4">
        <f t="shared" si="2"/>
        <v>0</v>
      </c>
      <c r="Z5" s="8">
        <f t="shared" si="3"/>
        <v>0</v>
      </c>
      <c r="AA5" s="6">
        <f t="shared" si="4"/>
        <v>0</v>
      </c>
      <c r="AB5" s="7"/>
    </row>
    <row r="6" spans="1:29" outlineLevel="2" x14ac:dyDescent="0.25">
      <c r="A6" s="1" t="s">
        <v>284</v>
      </c>
      <c r="B6" s="1" t="s">
        <v>2</v>
      </c>
      <c r="C6" s="1" t="s">
        <v>379</v>
      </c>
      <c r="D6" s="1" t="s">
        <v>381</v>
      </c>
      <c r="E6" s="1" t="s">
        <v>286</v>
      </c>
      <c r="F6" s="1" t="s">
        <v>286</v>
      </c>
      <c r="G6" s="1" t="s">
        <v>15</v>
      </c>
      <c r="H6" s="1" t="s">
        <v>16</v>
      </c>
      <c r="J6" s="1" t="s">
        <v>295</v>
      </c>
      <c r="K6" s="39" t="s">
        <v>428</v>
      </c>
      <c r="L6" s="2" t="s">
        <v>14</v>
      </c>
      <c r="M6" s="3"/>
      <c r="N6" s="4">
        <v>11000</v>
      </c>
      <c r="O6" s="5">
        <v>7.15</v>
      </c>
      <c r="P6" s="6">
        <f t="shared" si="0"/>
        <v>78650</v>
      </c>
      <c r="Q6" t="s">
        <v>287</v>
      </c>
      <c r="R6" s="1">
        <v>860</v>
      </c>
      <c r="S6" s="1" t="s">
        <v>288</v>
      </c>
      <c r="T6" s="3"/>
      <c r="U6" s="46">
        <v>11000</v>
      </c>
      <c r="V6" s="19">
        <v>7.15</v>
      </c>
      <c r="W6" s="6">
        <f t="shared" si="1"/>
        <v>78650</v>
      </c>
      <c r="X6" s="7"/>
      <c r="Y6" s="4">
        <f t="shared" si="2"/>
        <v>0</v>
      </c>
      <c r="Z6" s="8">
        <f t="shared" si="3"/>
        <v>0</v>
      </c>
      <c r="AA6" s="6">
        <f t="shared" si="4"/>
        <v>0</v>
      </c>
      <c r="AB6" s="7"/>
    </row>
    <row r="7" spans="1:29" outlineLevel="2" x14ac:dyDescent="0.25">
      <c r="A7" s="1" t="s">
        <v>284</v>
      </c>
      <c r="B7" s="1" t="s">
        <v>2</v>
      </c>
      <c r="C7" s="1" t="s">
        <v>379</v>
      </c>
      <c r="D7" s="1" t="s">
        <v>381</v>
      </c>
      <c r="E7" s="1" t="s">
        <v>297</v>
      </c>
      <c r="F7" s="1" t="s">
        <v>297</v>
      </c>
      <c r="G7" s="1" t="s">
        <v>15</v>
      </c>
      <c r="H7" s="1" t="s">
        <v>16</v>
      </c>
      <c r="J7" s="1" t="s">
        <v>295</v>
      </c>
      <c r="K7" s="39" t="s">
        <v>428</v>
      </c>
      <c r="L7" s="2" t="s">
        <v>14</v>
      </c>
      <c r="M7" s="3"/>
      <c r="N7" s="4">
        <v>3999</v>
      </c>
      <c r="O7" s="5">
        <v>7.165</v>
      </c>
      <c r="P7" s="6">
        <f t="shared" si="0"/>
        <v>28652.834999999999</v>
      </c>
      <c r="Q7" t="s">
        <v>287</v>
      </c>
      <c r="R7" s="1">
        <v>850</v>
      </c>
      <c r="S7" s="1" t="s">
        <v>288</v>
      </c>
      <c r="T7" s="3"/>
      <c r="U7" s="46">
        <v>3999</v>
      </c>
      <c r="V7" s="19">
        <v>7.165</v>
      </c>
      <c r="W7" s="6">
        <f t="shared" si="1"/>
        <v>28652.834999999999</v>
      </c>
      <c r="X7" s="7"/>
      <c r="Y7" s="4">
        <f t="shared" si="2"/>
        <v>0</v>
      </c>
      <c r="Z7" s="8">
        <f t="shared" si="3"/>
        <v>0</v>
      </c>
      <c r="AA7" s="6">
        <f t="shared" si="4"/>
        <v>0</v>
      </c>
      <c r="AB7" s="7"/>
    </row>
    <row r="8" spans="1:29" outlineLevel="2" x14ac:dyDescent="0.25">
      <c r="A8" s="1" t="s">
        <v>284</v>
      </c>
      <c r="B8" s="1" t="s">
        <v>2</v>
      </c>
      <c r="C8" s="1" t="s">
        <v>379</v>
      </c>
      <c r="D8" s="1" t="s">
        <v>381</v>
      </c>
      <c r="E8" s="1" t="s">
        <v>286</v>
      </c>
      <c r="F8" s="1" t="s">
        <v>286</v>
      </c>
      <c r="G8" s="1" t="s">
        <v>15</v>
      </c>
      <c r="H8" s="1" t="s">
        <v>16</v>
      </c>
      <c r="J8" s="1" t="s">
        <v>295</v>
      </c>
      <c r="K8" s="39" t="s">
        <v>428</v>
      </c>
      <c r="L8" s="2" t="s">
        <v>14</v>
      </c>
      <c r="M8" s="3"/>
      <c r="N8" s="4">
        <v>3000</v>
      </c>
      <c r="O8" s="5">
        <v>7.165</v>
      </c>
      <c r="P8" s="6">
        <f t="shared" si="0"/>
        <v>21495</v>
      </c>
      <c r="Q8" t="s">
        <v>287</v>
      </c>
      <c r="R8" s="1">
        <v>861</v>
      </c>
      <c r="S8" s="1" t="s">
        <v>288</v>
      </c>
      <c r="T8" s="3"/>
      <c r="U8" s="46">
        <v>3000</v>
      </c>
      <c r="V8" s="19">
        <v>7.165</v>
      </c>
      <c r="W8" s="6">
        <f t="shared" si="1"/>
        <v>21495</v>
      </c>
      <c r="X8" s="7"/>
      <c r="Y8" s="4">
        <f t="shared" si="2"/>
        <v>0</v>
      </c>
      <c r="Z8" s="8">
        <f t="shared" si="3"/>
        <v>0</v>
      </c>
      <c r="AA8" s="6">
        <f t="shared" si="4"/>
        <v>0</v>
      </c>
      <c r="AB8" s="7"/>
    </row>
    <row r="9" spans="1:29" outlineLevel="2" x14ac:dyDescent="0.25">
      <c r="A9" s="1" t="s">
        <v>284</v>
      </c>
      <c r="B9" s="1" t="s">
        <v>2</v>
      </c>
      <c r="C9" s="1" t="s">
        <v>379</v>
      </c>
      <c r="D9" s="1" t="s">
        <v>381</v>
      </c>
      <c r="E9" s="1" t="s">
        <v>298</v>
      </c>
      <c r="F9" s="1" t="s">
        <v>299</v>
      </c>
      <c r="G9" s="1" t="s">
        <v>15</v>
      </c>
      <c r="H9" s="1" t="s">
        <v>16</v>
      </c>
      <c r="J9" s="1" t="s">
        <v>295</v>
      </c>
      <c r="K9" s="39" t="s">
        <v>428</v>
      </c>
      <c r="L9" s="2" t="s">
        <v>14</v>
      </c>
      <c r="M9" s="3"/>
      <c r="N9" s="4">
        <v>5814</v>
      </c>
      <c r="O9" s="5">
        <v>7.5</v>
      </c>
      <c r="P9" s="6">
        <f t="shared" si="0"/>
        <v>43605</v>
      </c>
      <c r="Q9" t="s">
        <v>287</v>
      </c>
      <c r="R9" s="1">
        <v>851</v>
      </c>
      <c r="S9" s="1" t="s">
        <v>288</v>
      </c>
      <c r="T9" s="3"/>
      <c r="U9" s="46">
        <v>5814</v>
      </c>
      <c r="V9" s="19">
        <v>7.5</v>
      </c>
      <c r="W9" s="6">
        <f t="shared" si="1"/>
        <v>43605</v>
      </c>
      <c r="X9" s="7"/>
      <c r="Y9" s="4">
        <f t="shared" si="2"/>
        <v>0</v>
      </c>
      <c r="Z9" s="8">
        <f t="shared" si="3"/>
        <v>0</v>
      </c>
      <c r="AA9" s="6">
        <f t="shared" si="4"/>
        <v>0</v>
      </c>
      <c r="AB9" s="7"/>
    </row>
    <row r="10" spans="1:29" outlineLevel="2" x14ac:dyDescent="0.25">
      <c r="A10" s="1" t="s">
        <v>284</v>
      </c>
      <c r="B10" s="1" t="s">
        <v>2</v>
      </c>
      <c r="C10" s="1" t="s">
        <v>379</v>
      </c>
      <c r="D10" s="1" t="s">
        <v>381</v>
      </c>
      <c r="E10" s="1" t="s">
        <v>300</v>
      </c>
      <c r="F10" s="1" t="s">
        <v>300</v>
      </c>
      <c r="G10" s="1" t="s">
        <v>15</v>
      </c>
      <c r="H10" s="1" t="s">
        <v>16</v>
      </c>
      <c r="J10" s="1" t="s">
        <v>295</v>
      </c>
      <c r="K10" s="39" t="s">
        <v>428</v>
      </c>
      <c r="L10" s="2" t="s">
        <v>14</v>
      </c>
      <c r="M10" s="3"/>
      <c r="N10" s="4">
        <v>2500</v>
      </c>
      <c r="O10" s="5">
        <v>7.52</v>
      </c>
      <c r="P10" s="6">
        <f t="shared" si="0"/>
        <v>18800</v>
      </c>
      <c r="Q10" t="s">
        <v>287</v>
      </c>
      <c r="R10" s="1">
        <v>857</v>
      </c>
      <c r="S10" s="1" t="s">
        <v>288</v>
      </c>
      <c r="T10" s="3"/>
      <c r="U10" s="46">
        <v>2500</v>
      </c>
      <c r="V10" s="19">
        <v>7.52</v>
      </c>
      <c r="W10" s="6">
        <f t="shared" si="1"/>
        <v>18800</v>
      </c>
      <c r="X10" s="7"/>
      <c r="Y10" s="4">
        <f t="shared" si="2"/>
        <v>0</v>
      </c>
      <c r="Z10" s="8">
        <f t="shared" si="3"/>
        <v>0</v>
      </c>
      <c r="AA10" s="6">
        <f t="shared" si="4"/>
        <v>0</v>
      </c>
      <c r="AB10" s="7"/>
    </row>
    <row r="11" spans="1:29" outlineLevel="2" x14ac:dyDescent="0.25">
      <c r="A11" s="1" t="s">
        <v>284</v>
      </c>
      <c r="B11" s="1" t="s">
        <v>2</v>
      </c>
      <c r="C11" s="1" t="s">
        <v>379</v>
      </c>
      <c r="D11" s="1" t="s">
        <v>381</v>
      </c>
      <c r="E11" s="1" t="s">
        <v>300</v>
      </c>
      <c r="F11" s="1" t="s">
        <v>300</v>
      </c>
      <c r="G11" s="1" t="s">
        <v>15</v>
      </c>
      <c r="H11" s="1" t="s">
        <v>16</v>
      </c>
      <c r="J11" s="1" t="s">
        <v>295</v>
      </c>
      <c r="K11" s="39" t="s">
        <v>428</v>
      </c>
      <c r="L11" s="2" t="s">
        <v>14</v>
      </c>
      <c r="M11" s="3"/>
      <c r="N11" s="4">
        <v>5000</v>
      </c>
      <c r="O11" s="5">
        <v>7.56</v>
      </c>
      <c r="P11" s="6">
        <f t="shared" si="0"/>
        <v>37800</v>
      </c>
      <c r="Q11" t="s">
        <v>287</v>
      </c>
      <c r="R11" s="1">
        <v>856</v>
      </c>
      <c r="S11" s="1" t="s">
        <v>288</v>
      </c>
      <c r="T11" s="3"/>
      <c r="U11" s="46">
        <v>5000</v>
      </c>
      <c r="V11" s="19">
        <v>7.56</v>
      </c>
      <c r="W11" s="6">
        <f t="shared" si="1"/>
        <v>37800</v>
      </c>
      <c r="X11" s="7"/>
      <c r="Y11" s="4">
        <f t="shared" si="2"/>
        <v>0</v>
      </c>
      <c r="Z11" s="8">
        <f t="shared" si="3"/>
        <v>0</v>
      </c>
      <c r="AA11" s="6">
        <f t="shared" si="4"/>
        <v>0</v>
      </c>
      <c r="AB11" s="7"/>
    </row>
    <row r="12" spans="1:29" outlineLevel="2" x14ac:dyDescent="0.25">
      <c r="A12" s="1" t="s">
        <v>284</v>
      </c>
      <c r="B12" s="1" t="s">
        <v>2</v>
      </c>
      <c r="C12" s="1" t="s">
        <v>379</v>
      </c>
      <c r="D12" s="1" t="s">
        <v>381</v>
      </c>
      <c r="E12" s="1" t="s">
        <v>296</v>
      </c>
      <c r="F12" s="1" t="s">
        <v>296</v>
      </c>
      <c r="G12" s="1" t="s">
        <v>15</v>
      </c>
      <c r="H12" s="1" t="s">
        <v>16</v>
      </c>
      <c r="J12" s="1" t="s">
        <v>295</v>
      </c>
      <c r="K12" s="39" t="s">
        <v>428</v>
      </c>
      <c r="L12" s="2" t="s">
        <v>14</v>
      </c>
      <c r="M12" s="3"/>
      <c r="N12" s="4">
        <v>2912</v>
      </c>
      <c r="O12" s="5">
        <v>7.6550000000000002</v>
      </c>
      <c r="P12" s="6">
        <f t="shared" si="0"/>
        <v>22291.360000000001</v>
      </c>
      <c r="Q12" t="s">
        <v>287</v>
      </c>
      <c r="R12" s="1">
        <v>855</v>
      </c>
      <c r="S12" s="1" t="s">
        <v>288</v>
      </c>
      <c r="T12" s="3"/>
      <c r="U12" s="46">
        <v>2912</v>
      </c>
      <c r="V12" s="19">
        <v>7.6550000000000002</v>
      </c>
      <c r="W12" s="6">
        <f t="shared" si="1"/>
        <v>22291.360000000001</v>
      </c>
      <c r="X12" s="7"/>
      <c r="Y12" s="4">
        <f t="shared" si="2"/>
        <v>0</v>
      </c>
      <c r="Z12" s="8">
        <f t="shared" si="3"/>
        <v>0</v>
      </c>
      <c r="AA12" s="6">
        <f t="shared" si="4"/>
        <v>0</v>
      </c>
      <c r="AB12" s="7"/>
    </row>
    <row r="13" spans="1:29" outlineLevel="2" x14ac:dyDescent="0.25">
      <c r="A13" s="1" t="s">
        <v>284</v>
      </c>
      <c r="B13" s="1" t="s">
        <v>2</v>
      </c>
      <c r="C13" s="1" t="s">
        <v>379</v>
      </c>
      <c r="D13" s="1" t="s">
        <v>381</v>
      </c>
      <c r="E13" s="1" t="s">
        <v>296</v>
      </c>
      <c r="F13" s="1" t="s">
        <v>296</v>
      </c>
      <c r="G13" s="1" t="s">
        <v>15</v>
      </c>
      <c r="H13" s="1" t="s">
        <v>16</v>
      </c>
      <c r="J13" s="1" t="s">
        <v>295</v>
      </c>
      <c r="K13" s="39" t="s">
        <v>428</v>
      </c>
      <c r="L13" s="2" t="s">
        <v>14</v>
      </c>
      <c r="M13" s="3"/>
      <c r="N13" s="4">
        <v>10000</v>
      </c>
      <c r="O13" s="5">
        <v>7.7149999999999999</v>
      </c>
      <c r="P13" s="6">
        <f t="shared" si="0"/>
        <v>77150</v>
      </c>
      <c r="Q13" t="s">
        <v>287</v>
      </c>
      <c r="R13" s="1">
        <v>854</v>
      </c>
      <c r="S13" s="1" t="s">
        <v>288</v>
      </c>
      <c r="T13" s="3"/>
      <c r="U13" s="46">
        <v>10000</v>
      </c>
      <c r="V13" s="19">
        <v>7.71</v>
      </c>
      <c r="W13" s="6">
        <f t="shared" si="1"/>
        <v>77100</v>
      </c>
      <c r="X13" s="7"/>
      <c r="Y13" s="4">
        <f t="shared" si="2"/>
        <v>0</v>
      </c>
      <c r="Z13" s="8">
        <f t="shared" si="3"/>
        <v>4.9999999999998934E-3</v>
      </c>
      <c r="AA13" s="6">
        <f t="shared" si="4"/>
        <v>50</v>
      </c>
      <c r="AB13" s="7"/>
      <c r="AC13" t="s">
        <v>438</v>
      </c>
    </row>
    <row r="14" spans="1:29" outlineLevel="2" x14ac:dyDescent="0.25">
      <c r="A14" s="1" t="s">
        <v>12</v>
      </c>
      <c r="B14" s="1" t="s">
        <v>2</v>
      </c>
      <c r="C14" s="1" t="s">
        <v>379</v>
      </c>
      <c r="D14" s="1" t="s">
        <v>381</v>
      </c>
      <c r="E14" s="1" t="s">
        <v>29</v>
      </c>
      <c r="F14" s="1" t="s">
        <v>29</v>
      </c>
      <c r="G14" s="1" t="s">
        <v>15</v>
      </c>
      <c r="H14" s="1" t="s">
        <v>16</v>
      </c>
      <c r="I14" s="1" t="s">
        <v>30</v>
      </c>
      <c r="J14" s="1" t="s">
        <v>28</v>
      </c>
      <c r="K14" s="39" t="s">
        <v>428</v>
      </c>
      <c r="L14" s="2" t="s">
        <v>14</v>
      </c>
      <c r="M14" s="3"/>
      <c r="N14" s="4">
        <v>5000</v>
      </c>
      <c r="O14" s="5">
        <v>8.7750000000000004</v>
      </c>
      <c r="P14" s="6">
        <f t="shared" si="0"/>
        <v>43875</v>
      </c>
      <c r="Q14" t="s">
        <v>10</v>
      </c>
      <c r="R14" s="1">
        <v>715</v>
      </c>
      <c r="S14" s="1" t="s">
        <v>17</v>
      </c>
      <c r="T14" s="3"/>
      <c r="U14" s="46">
        <v>5000</v>
      </c>
      <c r="V14" s="19">
        <v>8.7750000000000004</v>
      </c>
      <c r="W14" s="6">
        <f t="shared" si="1"/>
        <v>43875</v>
      </c>
      <c r="X14" s="7"/>
      <c r="Y14" s="4">
        <f t="shared" si="2"/>
        <v>0</v>
      </c>
      <c r="Z14" s="8">
        <f t="shared" si="3"/>
        <v>0</v>
      </c>
      <c r="AA14" s="6">
        <f t="shared" si="4"/>
        <v>0</v>
      </c>
      <c r="AB14" s="7"/>
    </row>
    <row r="15" spans="1:29" outlineLevel="2" x14ac:dyDescent="0.25">
      <c r="A15" s="1" t="s">
        <v>12</v>
      </c>
      <c r="B15" s="1" t="s">
        <v>2</v>
      </c>
      <c r="C15" s="1" t="s">
        <v>379</v>
      </c>
      <c r="D15" s="1" t="s">
        <v>381</v>
      </c>
      <c r="E15" s="1" t="s">
        <v>29</v>
      </c>
      <c r="F15" s="1" t="s">
        <v>29</v>
      </c>
      <c r="G15" s="1" t="s">
        <v>15</v>
      </c>
      <c r="H15" s="1" t="s">
        <v>16</v>
      </c>
      <c r="I15" s="1" t="s">
        <v>32</v>
      </c>
      <c r="J15" s="1" t="s">
        <v>31</v>
      </c>
      <c r="K15" s="39" t="s">
        <v>428</v>
      </c>
      <c r="L15" s="2" t="s">
        <v>14</v>
      </c>
      <c r="M15" s="3"/>
      <c r="N15" s="4">
        <v>5000</v>
      </c>
      <c r="O15" s="5">
        <v>8.8000000000000007</v>
      </c>
      <c r="P15" s="6">
        <f t="shared" si="0"/>
        <v>44000</v>
      </c>
      <c r="Q15" t="s">
        <v>10</v>
      </c>
      <c r="R15" s="1">
        <v>714</v>
      </c>
      <c r="S15" s="1" t="s">
        <v>17</v>
      </c>
      <c r="T15" s="3"/>
      <c r="U15" s="46">
        <v>5000</v>
      </c>
      <c r="V15" s="19">
        <v>8.8000000000000007</v>
      </c>
      <c r="W15" s="6">
        <f t="shared" si="1"/>
        <v>44000</v>
      </c>
      <c r="X15" s="7"/>
      <c r="Y15" s="4">
        <f t="shared" si="2"/>
        <v>0</v>
      </c>
      <c r="Z15" s="8">
        <f t="shared" si="3"/>
        <v>0</v>
      </c>
      <c r="AA15" s="6">
        <f t="shared" si="4"/>
        <v>0</v>
      </c>
      <c r="AB15" s="7"/>
    </row>
    <row r="16" spans="1:29" outlineLevel="2" x14ac:dyDescent="0.25">
      <c r="A16" s="13" t="s">
        <v>12</v>
      </c>
      <c r="B16" s="13" t="s">
        <v>2</v>
      </c>
      <c r="C16" s="13" t="s">
        <v>379</v>
      </c>
      <c r="D16" s="13" t="s">
        <v>381</v>
      </c>
      <c r="E16" s="13" t="s">
        <v>29</v>
      </c>
      <c r="F16" s="13" t="s">
        <v>29</v>
      </c>
      <c r="G16" s="13" t="s">
        <v>67</v>
      </c>
      <c r="H16" s="13" t="s">
        <v>68</v>
      </c>
      <c r="I16" s="13" t="s">
        <v>69</v>
      </c>
      <c r="J16" s="13" t="s">
        <v>66</v>
      </c>
      <c r="K16" s="40" t="s">
        <v>428</v>
      </c>
      <c r="L16" s="14" t="s">
        <v>14</v>
      </c>
      <c r="M16" s="3"/>
      <c r="N16" s="15">
        <v>1187</v>
      </c>
      <c r="O16" s="16">
        <v>8.8699999999999992</v>
      </c>
      <c r="P16" s="17">
        <f t="shared" si="0"/>
        <v>10528.689999999999</v>
      </c>
      <c r="Q16" s="12" t="s">
        <v>10</v>
      </c>
      <c r="R16" s="13">
        <v>719</v>
      </c>
      <c r="S16" s="13" t="s">
        <v>17</v>
      </c>
      <c r="T16" s="3"/>
      <c r="U16" s="47">
        <v>177</v>
      </c>
      <c r="V16" s="20">
        <v>8.8699999999999992</v>
      </c>
      <c r="W16" s="17">
        <f t="shared" si="1"/>
        <v>1569.9899999999998</v>
      </c>
      <c r="X16" s="7"/>
      <c r="Y16" s="15">
        <f t="shared" si="2"/>
        <v>1010</v>
      </c>
      <c r="Z16" s="18">
        <f t="shared" si="3"/>
        <v>0</v>
      </c>
      <c r="AA16" s="17">
        <f t="shared" si="4"/>
        <v>8958.6999999999989</v>
      </c>
      <c r="AB16" s="7"/>
      <c r="AC16" s="12" t="s">
        <v>439</v>
      </c>
    </row>
    <row r="17" spans="1:29" outlineLevel="2" x14ac:dyDescent="0.25">
      <c r="A17" s="1" t="s">
        <v>12</v>
      </c>
      <c r="B17" s="1" t="s">
        <v>2</v>
      </c>
      <c r="C17" s="1" t="s">
        <v>379</v>
      </c>
      <c r="D17" s="1" t="s">
        <v>381</v>
      </c>
      <c r="E17" s="1" t="s">
        <v>29</v>
      </c>
      <c r="F17" s="1" t="s">
        <v>29</v>
      </c>
      <c r="G17" s="1" t="s">
        <v>15</v>
      </c>
      <c r="H17" s="1" t="s">
        <v>16</v>
      </c>
      <c r="I17" s="1" t="s">
        <v>34</v>
      </c>
      <c r="J17" s="1" t="s">
        <v>33</v>
      </c>
      <c r="K17" s="39" t="s">
        <v>428</v>
      </c>
      <c r="L17" s="2" t="s">
        <v>14</v>
      </c>
      <c r="M17" s="3"/>
      <c r="N17" s="4">
        <v>5000</v>
      </c>
      <c r="O17" s="5">
        <v>8.9849999999999994</v>
      </c>
      <c r="P17" s="6">
        <f t="shared" si="0"/>
        <v>44925</v>
      </c>
      <c r="Q17" t="s">
        <v>10</v>
      </c>
      <c r="R17" s="1">
        <v>723</v>
      </c>
      <c r="S17" s="1" t="s">
        <v>17</v>
      </c>
      <c r="T17" s="3"/>
      <c r="U17" s="46">
        <v>5000</v>
      </c>
      <c r="V17" s="19">
        <v>8.9849999999999994</v>
      </c>
      <c r="W17" s="6">
        <f t="shared" si="1"/>
        <v>44925</v>
      </c>
      <c r="X17" s="7"/>
      <c r="Y17" s="4">
        <f t="shared" si="2"/>
        <v>0</v>
      </c>
      <c r="Z17" s="8">
        <f t="shared" si="3"/>
        <v>0</v>
      </c>
      <c r="AA17" s="6">
        <f t="shared" si="4"/>
        <v>0</v>
      </c>
      <c r="AB17" s="7"/>
      <c r="AC17" s="12" t="s">
        <v>440</v>
      </c>
    </row>
    <row r="18" spans="1:29" outlineLevel="2" x14ac:dyDescent="0.25">
      <c r="A18" s="1" t="s">
        <v>12</v>
      </c>
      <c r="B18" s="1" t="s">
        <v>2</v>
      </c>
      <c r="C18" s="1" t="s">
        <v>379</v>
      </c>
      <c r="D18" s="1" t="s">
        <v>381</v>
      </c>
      <c r="E18" s="1" t="s">
        <v>29</v>
      </c>
      <c r="F18" s="1" t="s">
        <v>29</v>
      </c>
      <c r="G18" s="1" t="s">
        <v>15</v>
      </c>
      <c r="H18" s="1" t="s">
        <v>16</v>
      </c>
      <c r="I18" s="1" t="s">
        <v>36</v>
      </c>
      <c r="J18" s="1" t="s">
        <v>35</v>
      </c>
      <c r="K18" s="39" t="s">
        <v>428</v>
      </c>
      <c r="L18" s="2" t="s">
        <v>14</v>
      </c>
      <c r="M18" s="3"/>
      <c r="N18" s="4">
        <v>5000</v>
      </c>
      <c r="O18" s="5">
        <v>9.09</v>
      </c>
      <c r="P18" s="6">
        <f t="shared" si="0"/>
        <v>45450</v>
      </c>
      <c r="Q18" t="s">
        <v>10</v>
      </c>
      <c r="R18" s="1">
        <v>727</v>
      </c>
      <c r="S18" s="1" t="s">
        <v>17</v>
      </c>
      <c r="T18" s="3"/>
      <c r="U18" s="46">
        <v>5000</v>
      </c>
      <c r="V18" s="19">
        <v>9.09</v>
      </c>
      <c r="W18" s="6">
        <f t="shared" si="1"/>
        <v>45450</v>
      </c>
      <c r="X18" s="7"/>
      <c r="Y18" s="4">
        <f t="shared" si="2"/>
        <v>0</v>
      </c>
      <c r="Z18" s="8">
        <f t="shared" si="3"/>
        <v>0</v>
      </c>
      <c r="AA18" s="6">
        <f t="shared" si="4"/>
        <v>0</v>
      </c>
      <c r="AB18" s="7"/>
    </row>
    <row r="19" spans="1:29" outlineLevel="2" x14ac:dyDescent="0.25">
      <c r="A19" s="1" t="s">
        <v>12</v>
      </c>
      <c r="B19" s="1" t="s">
        <v>2</v>
      </c>
      <c r="C19" s="1" t="s">
        <v>379</v>
      </c>
      <c r="D19" s="1" t="s">
        <v>381</v>
      </c>
      <c r="E19" s="1" t="s">
        <v>38</v>
      </c>
      <c r="F19" s="1" t="s">
        <v>38</v>
      </c>
      <c r="G19" s="1" t="s">
        <v>15</v>
      </c>
      <c r="H19" s="1" t="s">
        <v>16</v>
      </c>
      <c r="I19" s="1" t="s">
        <v>39</v>
      </c>
      <c r="J19" s="1" t="s">
        <v>37</v>
      </c>
      <c r="K19" s="39" t="s">
        <v>428</v>
      </c>
      <c r="L19" s="2" t="s">
        <v>14</v>
      </c>
      <c r="M19" s="3"/>
      <c r="N19" s="4">
        <v>2785</v>
      </c>
      <c r="O19" s="5">
        <v>9.1649999999999991</v>
      </c>
      <c r="P19" s="6">
        <f t="shared" si="0"/>
        <v>25524.524999999998</v>
      </c>
      <c r="Q19" t="s">
        <v>10</v>
      </c>
      <c r="R19" s="1">
        <v>755</v>
      </c>
      <c r="S19" s="1" t="s">
        <v>17</v>
      </c>
      <c r="T19" s="3"/>
      <c r="U19" s="46">
        <v>2785</v>
      </c>
      <c r="V19" s="19">
        <v>9.1649999999999991</v>
      </c>
      <c r="W19" s="6">
        <f t="shared" si="1"/>
        <v>25524.524999999998</v>
      </c>
      <c r="X19" s="7"/>
      <c r="Y19" s="4">
        <f t="shared" si="2"/>
        <v>0</v>
      </c>
      <c r="Z19" s="8">
        <f t="shared" si="3"/>
        <v>0</v>
      </c>
      <c r="AA19" s="6">
        <f t="shared" si="4"/>
        <v>0</v>
      </c>
      <c r="AB19" s="7"/>
    </row>
    <row r="20" spans="1:29" outlineLevel="2" x14ac:dyDescent="0.25">
      <c r="A20" s="1" t="s">
        <v>12</v>
      </c>
      <c r="B20" s="1" t="s">
        <v>2</v>
      </c>
      <c r="C20" s="1" t="s">
        <v>379</v>
      </c>
      <c r="D20" s="1" t="s">
        <v>381</v>
      </c>
      <c r="E20" s="1" t="s">
        <v>38</v>
      </c>
      <c r="F20" s="1" t="s">
        <v>38</v>
      </c>
      <c r="G20" s="1" t="s">
        <v>15</v>
      </c>
      <c r="H20" s="1" t="s">
        <v>16</v>
      </c>
      <c r="I20" s="1" t="s">
        <v>41</v>
      </c>
      <c r="J20" s="1" t="s">
        <v>40</v>
      </c>
      <c r="K20" s="39" t="s">
        <v>428</v>
      </c>
      <c r="L20" s="2" t="s">
        <v>14</v>
      </c>
      <c r="M20" s="3"/>
      <c r="N20" s="4">
        <v>5000</v>
      </c>
      <c r="O20" s="5">
        <v>9.1750000000000007</v>
      </c>
      <c r="P20" s="6">
        <f t="shared" si="0"/>
        <v>45875</v>
      </c>
      <c r="Q20" t="s">
        <v>10</v>
      </c>
      <c r="R20" s="1">
        <v>756</v>
      </c>
      <c r="S20" s="1" t="s">
        <v>17</v>
      </c>
      <c r="T20" s="3"/>
      <c r="U20" s="46">
        <v>5000</v>
      </c>
      <c r="V20" s="19">
        <v>9.1750000000000007</v>
      </c>
      <c r="W20" s="6">
        <f t="shared" si="1"/>
        <v>45875</v>
      </c>
      <c r="X20" s="7"/>
      <c r="Y20" s="4">
        <f t="shared" si="2"/>
        <v>0</v>
      </c>
      <c r="Z20" s="8">
        <f t="shared" si="3"/>
        <v>0</v>
      </c>
      <c r="AA20" s="6">
        <f t="shared" si="4"/>
        <v>0</v>
      </c>
      <c r="AB20" s="7"/>
    </row>
    <row r="21" spans="1:29" outlineLevel="2" x14ac:dyDescent="0.25">
      <c r="A21" s="1" t="s">
        <v>284</v>
      </c>
      <c r="B21" s="1" t="s">
        <v>2</v>
      </c>
      <c r="C21" s="1" t="s">
        <v>379</v>
      </c>
      <c r="D21" s="1" t="s">
        <v>381</v>
      </c>
      <c r="E21" s="1" t="s">
        <v>62</v>
      </c>
      <c r="F21" s="1" t="s">
        <v>62</v>
      </c>
      <c r="G21" s="1" t="s">
        <v>67</v>
      </c>
      <c r="H21" s="1" t="s">
        <v>68</v>
      </c>
      <c r="J21" s="1" t="s">
        <v>309</v>
      </c>
      <c r="K21" s="39" t="s">
        <v>428</v>
      </c>
      <c r="L21" s="2" t="s">
        <v>14</v>
      </c>
      <c r="M21" s="3"/>
      <c r="N21" s="4">
        <v>6187</v>
      </c>
      <c r="O21" s="5">
        <v>9.3000000000000007</v>
      </c>
      <c r="P21" s="6">
        <f t="shared" si="0"/>
        <v>57539.100000000006</v>
      </c>
      <c r="Q21" t="s">
        <v>287</v>
      </c>
      <c r="R21" s="1">
        <v>793</v>
      </c>
      <c r="S21" s="1" t="s">
        <v>288</v>
      </c>
      <c r="T21" s="3"/>
      <c r="U21" s="46">
        <v>6187</v>
      </c>
      <c r="V21" s="19">
        <v>9.3000000000000007</v>
      </c>
      <c r="W21" s="6">
        <f t="shared" si="1"/>
        <v>57539.100000000006</v>
      </c>
      <c r="X21" s="7"/>
      <c r="Y21" s="4">
        <f t="shared" si="2"/>
        <v>0</v>
      </c>
      <c r="Z21" s="8">
        <f t="shared" si="3"/>
        <v>0</v>
      </c>
      <c r="AA21" s="6">
        <f t="shared" si="4"/>
        <v>0</v>
      </c>
      <c r="AB21" s="7"/>
    </row>
    <row r="22" spans="1:29" outlineLevel="2" x14ac:dyDescent="0.25">
      <c r="A22" s="1" t="s">
        <v>12</v>
      </c>
      <c r="B22" s="1" t="s">
        <v>2</v>
      </c>
      <c r="C22" s="1" t="s">
        <v>379</v>
      </c>
      <c r="D22" s="1" t="s">
        <v>381</v>
      </c>
      <c r="E22" s="1" t="s">
        <v>5</v>
      </c>
      <c r="F22" s="1" t="s">
        <v>6</v>
      </c>
      <c r="G22" s="1" t="s">
        <v>15</v>
      </c>
      <c r="H22" s="1" t="s">
        <v>16</v>
      </c>
      <c r="I22" s="1" t="s">
        <v>18</v>
      </c>
      <c r="J22" s="1" t="s">
        <v>13</v>
      </c>
      <c r="K22" s="39" t="s">
        <v>437</v>
      </c>
      <c r="L22" s="2" t="s">
        <v>14</v>
      </c>
      <c r="M22" s="3"/>
      <c r="N22" s="4">
        <v>155000</v>
      </c>
      <c r="O22" s="5">
        <v>9.9</v>
      </c>
      <c r="P22" s="6">
        <f t="shared" si="0"/>
        <v>1534500</v>
      </c>
      <c r="Q22" t="s">
        <v>10</v>
      </c>
      <c r="R22" s="1">
        <v>693</v>
      </c>
      <c r="S22" s="1" t="s">
        <v>17</v>
      </c>
      <c r="T22" s="3"/>
      <c r="U22" s="46">
        <v>155000</v>
      </c>
      <c r="V22" s="19">
        <v>9.9</v>
      </c>
      <c r="W22" s="6">
        <f t="shared" si="1"/>
        <v>1534500</v>
      </c>
      <c r="X22" s="7"/>
      <c r="Y22" s="4">
        <f t="shared" si="2"/>
        <v>0</v>
      </c>
      <c r="Z22" s="8">
        <f t="shared" si="3"/>
        <v>0</v>
      </c>
      <c r="AA22" s="6">
        <f t="shared" si="4"/>
        <v>0</v>
      </c>
      <c r="AB22" s="7"/>
    </row>
    <row r="23" spans="1:29" outlineLevel="2" x14ac:dyDescent="0.25">
      <c r="A23" s="1" t="s">
        <v>12</v>
      </c>
      <c r="B23" s="1" t="s">
        <v>2</v>
      </c>
      <c r="C23" s="1" t="s">
        <v>379</v>
      </c>
      <c r="D23" s="1" t="s">
        <v>381</v>
      </c>
      <c r="E23" s="1" t="s">
        <v>5</v>
      </c>
      <c r="F23" s="1" t="s">
        <v>20</v>
      </c>
      <c r="G23" s="1" t="s">
        <v>15</v>
      </c>
      <c r="H23" s="1" t="s">
        <v>16</v>
      </c>
      <c r="I23" s="1" t="s">
        <v>21</v>
      </c>
      <c r="J23" s="1" t="s">
        <v>19</v>
      </c>
      <c r="K23" s="39" t="s">
        <v>428</v>
      </c>
      <c r="L23" s="2" t="s">
        <v>14</v>
      </c>
      <c r="M23" s="3"/>
      <c r="N23" s="4">
        <v>4000</v>
      </c>
      <c r="O23" s="5">
        <v>10.15</v>
      </c>
      <c r="P23" s="6">
        <f t="shared" si="0"/>
        <v>40600</v>
      </c>
      <c r="Q23" t="s">
        <v>10</v>
      </c>
      <c r="R23" s="1">
        <v>696</v>
      </c>
      <c r="S23" s="1" t="s">
        <v>17</v>
      </c>
      <c r="T23" s="3"/>
      <c r="U23" s="46">
        <v>4000</v>
      </c>
      <c r="V23" s="19">
        <v>10.15</v>
      </c>
      <c r="W23" s="6">
        <f t="shared" si="1"/>
        <v>40600</v>
      </c>
      <c r="X23" s="7"/>
      <c r="Y23" s="4">
        <f t="shared" si="2"/>
        <v>0</v>
      </c>
      <c r="Z23" s="8">
        <f t="shared" si="3"/>
        <v>0</v>
      </c>
      <c r="AA23" s="6">
        <f t="shared" si="4"/>
        <v>0</v>
      </c>
      <c r="AB23" s="7"/>
    </row>
    <row r="24" spans="1:29" outlineLevel="2" x14ac:dyDescent="0.25">
      <c r="A24" s="1" t="s">
        <v>12</v>
      </c>
      <c r="B24" s="1" t="s">
        <v>2</v>
      </c>
      <c r="C24" s="1" t="s">
        <v>379</v>
      </c>
      <c r="D24" s="1" t="s">
        <v>381</v>
      </c>
      <c r="E24" s="1" t="s">
        <v>5</v>
      </c>
      <c r="F24" s="1" t="s">
        <v>20</v>
      </c>
      <c r="G24" s="1" t="s">
        <v>15</v>
      </c>
      <c r="H24" s="1" t="s">
        <v>16</v>
      </c>
      <c r="I24" s="1" t="s">
        <v>23</v>
      </c>
      <c r="J24" s="1" t="s">
        <v>22</v>
      </c>
      <c r="K24" s="39" t="s">
        <v>428</v>
      </c>
      <c r="L24" s="2" t="s">
        <v>14</v>
      </c>
      <c r="M24" s="3"/>
      <c r="N24" s="4">
        <v>10000</v>
      </c>
      <c r="O24" s="5">
        <v>10.225</v>
      </c>
      <c r="P24" s="6">
        <f t="shared" si="0"/>
        <v>102250</v>
      </c>
      <c r="Q24" t="s">
        <v>10</v>
      </c>
      <c r="R24" s="1">
        <v>695</v>
      </c>
      <c r="S24" s="1" t="s">
        <v>17</v>
      </c>
      <c r="T24" s="3"/>
      <c r="U24" s="46">
        <v>10000</v>
      </c>
      <c r="V24" s="19">
        <v>10.225</v>
      </c>
      <c r="W24" s="6">
        <f t="shared" si="1"/>
        <v>102250</v>
      </c>
      <c r="X24" s="7"/>
      <c r="Y24" s="4">
        <f t="shared" si="2"/>
        <v>0</v>
      </c>
      <c r="Z24" s="8">
        <f t="shared" si="3"/>
        <v>0</v>
      </c>
      <c r="AA24" s="6">
        <f t="shared" si="4"/>
        <v>0</v>
      </c>
      <c r="AB24" s="7"/>
    </row>
    <row r="25" spans="1:29" outlineLevel="2" x14ac:dyDescent="0.25">
      <c r="A25" s="1" t="s">
        <v>12</v>
      </c>
      <c r="B25" s="1" t="s">
        <v>2</v>
      </c>
      <c r="C25" s="1" t="s">
        <v>379</v>
      </c>
      <c r="D25" s="1" t="s">
        <v>381</v>
      </c>
      <c r="E25" s="1" t="s">
        <v>5</v>
      </c>
      <c r="F25" s="1" t="s">
        <v>20</v>
      </c>
      <c r="G25" s="1" t="s">
        <v>15</v>
      </c>
      <c r="H25" s="1" t="s">
        <v>16</v>
      </c>
      <c r="I25" s="1" t="s">
        <v>25</v>
      </c>
      <c r="J25" s="1" t="s">
        <v>24</v>
      </c>
      <c r="K25" s="39" t="s">
        <v>428</v>
      </c>
      <c r="L25" s="2" t="s">
        <v>14</v>
      </c>
      <c r="M25" s="3"/>
      <c r="N25" s="4">
        <v>10000</v>
      </c>
      <c r="O25" s="5">
        <v>10.3</v>
      </c>
      <c r="P25" s="6">
        <f t="shared" si="0"/>
        <v>103000</v>
      </c>
      <c r="Q25" t="s">
        <v>10</v>
      </c>
      <c r="R25" s="1">
        <v>697</v>
      </c>
      <c r="S25" s="1" t="s">
        <v>17</v>
      </c>
      <c r="T25" s="3"/>
      <c r="U25" s="46">
        <v>10000</v>
      </c>
      <c r="V25" s="19">
        <v>10.3</v>
      </c>
      <c r="W25" s="6">
        <f t="shared" si="1"/>
        <v>103000</v>
      </c>
      <c r="X25" s="7"/>
      <c r="Y25" s="4">
        <f t="shared" si="2"/>
        <v>0</v>
      </c>
      <c r="Z25" s="8">
        <f t="shared" si="3"/>
        <v>0</v>
      </c>
      <c r="AA25" s="6">
        <f t="shared" si="4"/>
        <v>0</v>
      </c>
      <c r="AB25" s="7"/>
    </row>
    <row r="26" spans="1:29" outlineLevel="2" x14ac:dyDescent="0.25">
      <c r="A26" s="13" t="s">
        <v>12</v>
      </c>
      <c r="B26" s="13" t="s">
        <v>2</v>
      </c>
      <c r="C26" s="13" t="s">
        <v>379</v>
      </c>
      <c r="D26" s="13" t="s">
        <v>381</v>
      </c>
      <c r="E26" s="13" t="s">
        <v>5</v>
      </c>
      <c r="F26" s="13" t="s">
        <v>20</v>
      </c>
      <c r="G26" s="13" t="s">
        <v>15</v>
      </c>
      <c r="H26" s="13" t="s">
        <v>16</v>
      </c>
      <c r="I26" s="13" t="s">
        <v>27</v>
      </c>
      <c r="J26" s="13" t="s">
        <v>26</v>
      </c>
      <c r="K26" s="40" t="s">
        <v>428</v>
      </c>
      <c r="L26" s="14" t="s">
        <v>14</v>
      </c>
      <c r="M26" s="3"/>
      <c r="N26" s="15">
        <v>3360</v>
      </c>
      <c r="O26" s="16">
        <v>10.375</v>
      </c>
      <c r="P26" s="17">
        <f t="shared" si="0"/>
        <v>34860</v>
      </c>
      <c r="Q26" s="12" t="s">
        <v>10</v>
      </c>
      <c r="R26" s="13">
        <v>698</v>
      </c>
      <c r="S26" s="13" t="s">
        <v>17</v>
      </c>
      <c r="T26" s="3"/>
      <c r="U26" s="47">
        <v>3342</v>
      </c>
      <c r="V26" s="20">
        <v>10.375</v>
      </c>
      <c r="W26" s="17">
        <f t="shared" si="1"/>
        <v>34673.25</v>
      </c>
      <c r="X26" s="7"/>
      <c r="Y26" s="15">
        <f t="shared" si="2"/>
        <v>18</v>
      </c>
      <c r="Z26" s="18">
        <f t="shared" si="3"/>
        <v>0</v>
      </c>
      <c r="AA26" s="17">
        <f t="shared" si="4"/>
        <v>186.75</v>
      </c>
      <c r="AB26" s="7"/>
      <c r="AC26" s="12" t="s">
        <v>439</v>
      </c>
    </row>
    <row r="27" spans="1:29" outlineLevel="2" x14ac:dyDescent="0.25">
      <c r="A27" s="1" t="s">
        <v>12</v>
      </c>
      <c r="B27" s="1" t="s">
        <v>2</v>
      </c>
      <c r="C27" s="1" t="s">
        <v>379</v>
      </c>
      <c r="D27" s="1" t="s">
        <v>381</v>
      </c>
      <c r="E27" s="1" t="s">
        <v>5</v>
      </c>
      <c r="F27" s="1" t="s">
        <v>20</v>
      </c>
      <c r="G27" s="1" t="s">
        <v>93</v>
      </c>
      <c r="H27" s="1" t="s">
        <v>94</v>
      </c>
      <c r="I27" s="1" t="s">
        <v>95</v>
      </c>
      <c r="J27" s="1" t="s">
        <v>92</v>
      </c>
      <c r="K27" s="39" t="s">
        <v>429</v>
      </c>
      <c r="L27" s="2" t="s">
        <v>14</v>
      </c>
      <c r="M27" s="3"/>
      <c r="N27" s="4">
        <v>15917</v>
      </c>
      <c r="O27" s="5">
        <v>10.4</v>
      </c>
      <c r="P27" s="6">
        <f t="shared" si="0"/>
        <v>165536.80000000002</v>
      </c>
      <c r="Q27" t="s">
        <v>10</v>
      </c>
      <c r="R27" s="1">
        <v>700</v>
      </c>
      <c r="S27" s="1" t="s">
        <v>17</v>
      </c>
      <c r="T27" s="3"/>
      <c r="U27" s="46">
        <v>15917</v>
      </c>
      <c r="V27" s="19">
        <v>10.4</v>
      </c>
      <c r="W27" s="6">
        <f t="shared" si="1"/>
        <v>165536.80000000002</v>
      </c>
      <c r="X27" s="7"/>
      <c r="Y27" s="4">
        <f t="shared" si="2"/>
        <v>0</v>
      </c>
      <c r="Z27" s="8">
        <f t="shared" si="3"/>
        <v>0</v>
      </c>
      <c r="AA27" s="6">
        <f t="shared" si="4"/>
        <v>0</v>
      </c>
      <c r="AB27" s="7"/>
      <c r="AC27" s="12" t="s">
        <v>440</v>
      </c>
    </row>
    <row r="28" spans="1:29" outlineLevel="2" x14ac:dyDescent="0.25">
      <c r="A28" s="1" t="s">
        <v>284</v>
      </c>
      <c r="B28" s="1" t="s">
        <v>2</v>
      </c>
      <c r="C28" s="1" t="s">
        <v>379</v>
      </c>
      <c r="D28" s="1" t="s">
        <v>381</v>
      </c>
      <c r="E28" s="1" t="s">
        <v>5</v>
      </c>
      <c r="F28" s="1" t="s">
        <v>20</v>
      </c>
      <c r="G28" s="1" t="s">
        <v>67</v>
      </c>
      <c r="H28" s="1" t="s">
        <v>68</v>
      </c>
      <c r="J28" s="1" t="s">
        <v>308</v>
      </c>
      <c r="K28" s="39" t="s">
        <v>428</v>
      </c>
      <c r="L28" s="2" t="s">
        <v>14</v>
      </c>
      <c r="M28" s="3"/>
      <c r="N28" s="4">
        <v>3374</v>
      </c>
      <c r="O28" s="5">
        <v>10.5</v>
      </c>
      <c r="P28" s="6">
        <f t="shared" si="0"/>
        <v>35427</v>
      </c>
      <c r="Q28" t="s">
        <v>287</v>
      </c>
      <c r="R28" s="1">
        <v>775</v>
      </c>
      <c r="S28" s="1" t="s">
        <v>288</v>
      </c>
      <c r="T28" s="3"/>
      <c r="U28" s="46">
        <v>3374</v>
      </c>
      <c r="V28" s="19">
        <v>10.5</v>
      </c>
      <c r="W28" s="6">
        <f t="shared" si="1"/>
        <v>35427</v>
      </c>
      <c r="X28" s="7"/>
      <c r="Y28" s="4">
        <f t="shared" si="2"/>
        <v>0</v>
      </c>
      <c r="Z28" s="8">
        <f t="shared" si="3"/>
        <v>0</v>
      </c>
      <c r="AA28" s="6">
        <f t="shared" si="4"/>
        <v>0</v>
      </c>
      <c r="AB28" s="7"/>
    </row>
    <row r="29" spans="1:29" ht="13.8" outlineLevel="1" thickBot="1" x14ac:dyDescent="0.3">
      <c r="C29" s="1"/>
      <c r="D29" s="1"/>
      <c r="L29" s="9" t="s">
        <v>403</v>
      </c>
      <c r="M29" s="3"/>
      <c r="N29" s="42">
        <f>SUBTOTAL(9,N2:N28)</f>
        <v>351891</v>
      </c>
      <c r="P29" s="43">
        <f>SUBTOTAL(9,P2:P28)</f>
        <v>3148628.2199999997</v>
      </c>
      <c r="T29" s="3"/>
      <c r="U29" s="42">
        <f>SUBTOTAL(9,U2:U28)</f>
        <v>350863</v>
      </c>
      <c r="W29" s="43">
        <f>SUBTOTAL(9,W2:W28)</f>
        <v>3139432.7699999996</v>
      </c>
      <c r="X29" s="7"/>
      <c r="Y29" s="42">
        <f>SUBTOTAL(9,Y2:Y28)</f>
        <v>1028</v>
      </c>
      <c r="AA29" s="43">
        <f>SUBTOTAL(9,AA2:AA28)</f>
        <v>9195.4499999999989</v>
      </c>
      <c r="AB29" s="7"/>
    </row>
    <row r="30" spans="1:29" ht="13.8" outlineLevel="2" thickTop="1" x14ac:dyDescent="0.25">
      <c r="A30" s="1" t="s">
        <v>284</v>
      </c>
      <c r="B30" s="1" t="s">
        <v>2</v>
      </c>
      <c r="C30" s="1" t="s">
        <v>379</v>
      </c>
      <c r="D30" s="1" t="s">
        <v>381</v>
      </c>
      <c r="E30" s="1" t="s">
        <v>6</v>
      </c>
      <c r="F30" s="1" t="s">
        <v>6</v>
      </c>
      <c r="G30" s="1" t="s">
        <v>170</v>
      </c>
      <c r="H30" s="1" t="s">
        <v>171</v>
      </c>
      <c r="J30" s="1" t="s">
        <v>370</v>
      </c>
      <c r="K30" s="39" t="s">
        <v>428</v>
      </c>
      <c r="L30" s="2" t="s">
        <v>169</v>
      </c>
      <c r="M30" s="3"/>
      <c r="N30" s="4">
        <v>5483</v>
      </c>
      <c r="O30" s="5">
        <v>6.13</v>
      </c>
      <c r="P30" s="6">
        <f t="shared" ref="P30:P77" si="5">N30*O30</f>
        <v>33610.79</v>
      </c>
      <c r="Q30" t="s">
        <v>287</v>
      </c>
      <c r="R30" s="1">
        <v>919</v>
      </c>
      <c r="S30" s="1" t="s">
        <v>288</v>
      </c>
      <c r="T30" s="3"/>
      <c r="U30" s="46">
        <v>5483</v>
      </c>
      <c r="V30" s="19">
        <v>6.13</v>
      </c>
      <c r="W30" s="6">
        <f t="shared" si="1"/>
        <v>33610.79</v>
      </c>
      <c r="X30" s="7"/>
      <c r="Y30" s="4">
        <f t="shared" si="2"/>
        <v>0</v>
      </c>
      <c r="Z30" s="8">
        <f t="shared" si="3"/>
        <v>0</v>
      </c>
      <c r="AA30" s="6">
        <f t="shared" si="4"/>
        <v>0</v>
      </c>
      <c r="AB30" s="7"/>
    </row>
    <row r="31" spans="1:29" outlineLevel="2" x14ac:dyDescent="0.25">
      <c r="A31" s="1" t="s">
        <v>284</v>
      </c>
      <c r="B31" s="1" t="s">
        <v>2</v>
      </c>
      <c r="C31" s="1" t="s">
        <v>379</v>
      </c>
      <c r="D31" s="1" t="s">
        <v>381</v>
      </c>
      <c r="E31" s="1" t="s">
        <v>6</v>
      </c>
      <c r="F31" s="1" t="s">
        <v>6</v>
      </c>
      <c r="G31" s="1" t="s">
        <v>170</v>
      </c>
      <c r="H31" s="1" t="s">
        <v>171</v>
      </c>
      <c r="J31" s="1" t="s">
        <v>369</v>
      </c>
      <c r="K31" s="39" t="s">
        <v>428</v>
      </c>
      <c r="L31" s="2" t="s">
        <v>169</v>
      </c>
      <c r="M31" s="3"/>
      <c r="N31" s="4">
        <v>20000</v>
      </c>
      <c r="O31" s="5">
        <v>6.16</v>
      </c>
      <c r="P31" s="6">
        <f t="shared" si="5"/>
        <v>123200</v>
      </c>
      <c r="Q31" t="s">
        <v>287</v>
      </c>
      <c r="R31" s="1">
        <v>918</v>
      </c>
      <c r="S31" s="1" t="s">
        <v>288</v>
      </c>
      <c r="T31" s="3"/>
      <c r="U31" s="46">
        <v>20000</v>
      </c>
      <c r="V31" s="19">
        <v>6.16</v>
      </c>
      <c r="W31" s="6">
        <f t="shared" si="1"/>
        <v>123200</v>
      </c>
      <c r="X31" s="7"/>
      <c r="Y31" s="4">
        <f t="shared" si="2"/>
        <v>0</v>
      </c>
      <c r="Z31" s="8">
        <f t="shared" si="3"/>
        <v>0</v>
      </c>
      <c r="AA31" s="6">
        <f t="shared" si="4"/>
        <v>0</v>
      </c>
      <c r="AB31" s="7"/>
    </row>
    <row r="32" spans="1:29" outlineLevel="2" x14ac:dyDescent="0.25">
      <c r="A32" s="1" t="s">
        <v>284</v>
      </c>
      <c r="B32" s="1" t="s">
        <v>2</v>
      </c>
      <c r="C32" s="1" t="s">
        <v>379</v>
      </c>
      <c r="D32" s="1" t="s">
        <v>381</v>
      </c>
      <c r="E32" s="1" t="s">
        <v>294</v>
      </c>
      <c r="F32" s="1" t="s">
        <v>294</v>
      </c>
      <c r="G32" s="1" t="s">
        <v>170</v>
      </c>
      <c r="H32" s="1" t="s">
        <v>171</v>
      </c>
      <c r="J32" s="1" t="s">
        <v>367</v>
      </c>
      <c r="K32" s="39" t="s">
        <v>428</v>
      </c>
      <c r="L32" s="2" t="s">
        <v>169</v>
      </c>
      <c r="M32" s="3"/>
      <c r="N32" s="4">
        <v>10000</v>
      </c>
      <c r="O32" s="5">
        <v>6.84</v>
      </c>
      <c r="P32" s="6">
        <f t="shared" si="5"/>
        <v>68400</v>
      </c>
      <c r="Q32" t="s">
        <v>287</v>
      </c>
      <c r="R32" s="1">
        <v>915</v>
      </c>
      <c r="S32" s="1" t="s">
        <v>288</v>
      </c>
      <c r="T32" s="3"/>
      <c r="U32" s="46">
        <v>10000</v>
      </c>
      <c r="V32" s="19">
        <v>6.84</v>
      </c>
      <c r="W32" s="6">
        <f t="shared" si="1"/>
        <v>68400</v>
      </c>
      <c r="X32" s="7"/>
      <c r="Y32" s="4">
        <f t="shared" si="2"/>
        <v>0</v>
      </c>
      <c r="Z32" s="8">
        <f t="shared" si="3"/>
        <v>0</v>
      </c>
      <c r="AA32" s="6">
        <f t="shared" si="4"/>
        <v>0</v>
      </c>
      <c r="AB32" s="7"/>
    </row>
    <row r="33" spans="1:28" outlineLevel="2" x14ac:dyDescent="0.25">
      <c r="A33" s="1" t="s">
        <v>284</v>
      </c>
      <c r="B33" s="1" t="s">
        <v>2</v>
      </c>
      <c r="C33" s="1" t="s">
        <v>379</v>
      </c>
      <c r="D33" s="1" t="s">
        <v>381</v>
      </c>
      <c r="E33" s="1" t="s">
        <v>294</v>
      </c>
      <c r="F33" s="1" t="s">
        <v>294</v>
      </c>
      <c r="G33" s="1" t="s">
        <v>170</v>
      </c>
      <c r="H33" s="1" t="s">
        <v>171</v>
      </c>
      <c r="J33" s="1" t="s">
        <v>368</v>
      </c>
      <c r="K33" s="39" t="s">
        <v>428</v>
      </c>
      <c r="L33" s="2" t="s">
        <v>169</v>
      </c>
      <c r="M33" s="3"/>
      <c r="N33" s="4">
        <v>17483</v>
      </c>
      <c r="O33" s="5">
        <v>6.86</v>
      </c>
      <c r="P33" s="6">
        <f t="shared" si="5"/>
        <v>119933.38</v>
      </c>
      <c r="Q33" t="s">
        <v>287</v>
      </c>
      <c r="R33" s="1">
        <v>920</v>
      </c>
      <c r="S33" s="1" t="s">
        <v>288</v>
      </c>
      <c r="T33" s="3"/>
      <c r="U33" s="46">
        <v>17483</v>
      </c>
      <c r="V33" s="19">
        <v>6.86</v>
      </c>
      <c r="W33" s="6">
        <f t="shared" si="1"/>
        <v>119933.38</v>
      </c>
      <c r="X33" s="7"/>
      <c r="Y33" s="4">
        <f t="shared" si="2"/>
        <v>0</v>
      </c>
      <c r="Z33" s="8">
        <f t="shared" si="3"/>
        <v>0</v>
      </c>
      <c r="AA33" s="6">
        <f t="shared" si="4"/>
        <v>0</v>
      </c>
      <c r="AB33" s="7"/>
    </row>
    <row r="34" spans="1:28" outlineLevel="2" x14ac:dyDescent="0.25">
      <c r="A34" s="1" t="s">
        <v>284</v>
      </c>
      <c r="B34" s="1" t="s">
        <v>2</v>
      </c>
      <c r="C34" s="1" t="s">
        <v>379</v>
      </c>
      <c r="D34" s="1" t="s">
        <v>381</v>
      </c>
      <c r="E34" s="1" t="s">
        <v>291</v>
      </c>
      <c r="F34" s="1" t="s">
        <v>291</v>
      </c>
      <c r="G34" s="1" t="s">
        <v>170</v>
      </c>
      <c r="H34" s="1" t="s">
        <v>171</v>
      </c>
      <c r="J34" s="1" t="s">
        <v>363</v>
      </c>
      <c r="K34" s="39" t="s">
        <v>428</v>
      </c>
      <c r="L34" s="2" t="s">
        <v>169</v>
      </c>
      <c r="M34" s="3"/>
      <c r="N34" s="4">
        <v>15000</v>
      </c>
      <c r="O34" s="5">
        <v>7.04</v>
      </c>
      <c r="P34" s="6">
        <f t="shared" si="5"/>
        <v>105600</v>
      </c>
      <c r="Q34" t="s">
        <v>287</v>
      </c>
      <c r="R34" s="1">
        <v>900</v>
      </c>
      <c r="S34" s="1" t="s">
        <v>288</v>
      </c>
      <c r="T34" s="3"/>
      <c r="U34" s="46">
        <v>15000</v>
      </c>
      <c r="V34" s="19">
        <v>7.04</v>
      </c>
      <c r="W34" s="6">
        <f t="shared" si="1"/>
        <v>105600</v>
      </c>
      <c r="X34" s="7"/>
      <c r="Y34" s="4">
        <f t="shared" si="2"/>
        <v>0</v>
      </c>
      <c r="Z34" s="8">
        <f t="shared" si="3"/>
        <v>0</v>
      </c>
      <c r="AA34" s="6">
        <f t="shared" si="4"/>
        <v>0</v>
      </c>
      <c r="AB34" s="7"/>
    </row>
    <row r="35" spans="1:28" outlineLevel="2" x14ac:dyDescent="0.25">
      <c r="A35" s="1" t="s">
        <v>284</v>
      </c>
      <c r="B35" s="1" t="s">
        <v>2</v>
      </c>
      <c r="C35" s="1" t="s">
        <v>379</v>
      </c>
      <c r="D35" s="1" t="s">
        <v>381</v>
      </c>
      <c r="E35" s="1" t="s">
        <v>291</v>
      </c>
      <c r="F35" s="1" t="s">
        <v>291</v>
      </c>
      <c r="G35" s="1" t="s">
        <v>170</v>
      </c>
      <c r="H35" s="1" t="s">
        <v>171</v>
      </c>
      <c r="J35" s="1" t="s">
        <v>364</v>
      </c>
      <c r="K35" s="39" t="s">
        <v>428</v>
      </c>
      <c r="L35" s="2" t="s">
        <v>169</v>
      </c>
      <c r="M35" s="3"/>
      <c r="N35" s="4">
        <v>10483</v>
      </c>
      <c r="O35" s="5">
        <v>7.1</v>
      </c>
      <c r="P35" s="6">
        <f t="shared" si="5"/>
        <v>74429.3</v>
      </c>
      <c r="Q35" t="s">
        <v>287</v>
      </c>
      <c r="R35" s="1">
        <v>901</v>
      </c>
      <c r="S35" s="1" t="s">
        <v>288</v>
      </c>
      <c r="T35" s="3"/>
      <c r="U35" s="46">
        <v>10483</v>
      </c>
      <c r="V35" s="19">
        <v>7.1</v>
      </c>
      <c r="W35" s="6">
        <f t="shared" si="1"/>
        <v>74429.3</v>
      </c>
      <c r="X35" s="7"/>
      <c r="Y35" s="4">
        <f t="shared" si="2"/>
        <v>0</v>
      </c>
      <c r="Z35" s="8">
        <f t="shared" si="3"/>
        <v>0</v>
      </c>
      <c r="AA35" s="6">
        <f t="shared" si="4"/>
        <v>0</v>
      </c>
      <c r="AB35" s="7"/>
    </row>
    <row r="36" spans="1:28" outlineLevel="2" x14ac:dyDescent="0.25">
      <c r="A36" s="1" t="s">
        <v>284</v>
      </c>
      <c r="B36" s="1" t="s">
        <v>2</v>
      </c>
      <c r="C36" s="1" t="s">
        <v>379</v>
      </c>
      <c r="D36" s="1" t="s">
        <v>381</v>
      </c>
      <c r="E36" s="1" t="s">
        <v>291</v>
      </c>
      <c r="F36" s="1" t="s">
        <v>291</v>
      </c>
      <c r="G36" s="1" t="s">
        <v>170</v>
      </c>
      <c r="H36" s="1" t="s">
        <v>171</v>
      </c>
      <c r="J36" s="1" t="s">
        <v>365</v>
      </c>
      <c r="K36" s="39" t="s">
        <v>428</v>
      </c>
      <c r="L36" s="2" t="s">
        <v>169</v>
      </c>
      <c r="M36" s="3"/>
      <c r="N36" s="4">
        <v>5000</v>
      </c>
      <c r="O36" s="5">
        <v>7.1074999999999999</v>
      </c>
      <c r="P36" s="6">
        <f t="shared" si="5"/>
        <v>35537.5</v>
      </c>
      <c r="Q36" t="s">
        <v>287</v>
      </c>
      <c r="R36" s="1">
        <v>905</v>
      </c>
      <c r="S36" s="1" t="s">
        <v>288</v>
      </c>
      <c r="T36" s="3"/>
      <c r="U36" s="46">
        <v>5000</v>
      </c>
      <c r="V36" s="19">
        <v>7.1074999999999999</v>
      </c>
      <c r="W36" s="6">
        <f t="shared" si="1"/>
        <v>35537.5</v>
      </c>
      <c r="X36" s="7"/>
      <c r="Y36" s="4">
        <f t="shared" si="2"/>
        <v>0</v>
      </c>
      <c r="Z36" s="8">
        <f t="shared" si="3"/>
        <v>0</v>
      </c>
      <c r="AA36" s="6">
        <f t="shared" si="4"/>
        <v>0</v>
      </c>
      <c r="AB36" s="7"/>
    </row>
    <row r="37" spans="1:28" outlineLevel="2" x14ac:dyDescent="0.25">
      <c r="A37" s="1" t="s">
        <v>284</v>
      </c>
      <c r="B37" s="1" t="s">
        <v>2</v>
      </c>
      <c r="C37" s="1" t="s">
        <v>379</v>
      </c>
      <c r="D37" s="1" t="s">
        <v>381</v>
      </c>
      <c r="E37" s="1" t="s">
        <v>290</v>
      </c>
      <c r="F37" s="1" t="s">
        <v>290</v>
      </c>
      <c r="G37" s="1" t="s">
        <v>170</v>
      </c>
      <c r="H37" s="1" t="s">
        <v>171</v>
      </c>
      <c r="J37" s="1" t="s">
        <v>362</v>
      </c>
      <c r="K37" s="39" t="s">
        <v>428</v>
      </c>
      <c r="L37" s="2" t="s">
        <v>169</v>
      </c>
      <c r="M37" s="3"/>
      <c r="N37" s="4">
        <v>4574</v>
      </c>
      <c r="O37" s="5">
        <v>7.2</v>
      </c>
      <c r="P37" s="6">
        <f t="shared" si="5"/>
        <v>32932.800000000003</v>
      </c>
      <c r="Q37" t="s">
        <v>287</v>
      </c>
      <c r="R37" s="1">
        <v>890</v>
      </c>
      <c r="S37" s="1" t="s">
        <v>288</v>
      </c>
      <c r="T37" s="3"/>
      <c r="U37" s="46">
        <v>4574</v>
      </c>
      <c r="V37" s="19">
        <v>7.2</v>
      </c>
      <c r="W37" s="6">
        <f t="shared" si="1"/>
        <v>32932.800000000003</v>
      </c>
      <c r="X37" s="7"/>
      <c r="Y37" s="4">
        <f t="shared" si="2"/>
        <v>0</v>
      </c>
      <c r="Z37" s="8">
        <f t="shared" si="3"/>
        <v>0</v>
      </c>
      <c r="AA37" s="6">
        <f t="shared" si="4"/>
        <v>0</v>
      </c>
      <c r="AB37" s="7"/>
    </row>
    <row r="38" spans="1:28" outlineLevel="2" x14ac:dyDescent="0.25">
      <c r="A38" s="1" t="s">
        <v>284</v>
      </c>
      <c r="B38" s="1" t="s">
        <v>2</v>
      </c>
      <c r="C38" s="1" t="s">
        <v>379</v>
      </c>
      <c r="D38" s="1" t="s">
        <v>381</v>
      </c>
      <c r="E38" s="1" t="s">
        <v>292</v>
      </c>
      <c r="F38" s="1" t="s">
        <v>293</v>
      </c>
      <c r="G38" s="1" t="s">
        <v>170</v>
      </c>
      <c r="H38" s="1" t="s">
        <v>171</v>
      </c>
      <c r="J38" s="1" t="s">
        <v>366</v>
      </c>
      <c r="K38" s="39" t="s">
        <v>428</v>
      </c>
      <c r="L38" s="2" t="s">
        <v>169</v>
      </c>
      <c r="M38" s="3"/>
      <c r="N38" s="4">
        <v>15000</v>
      </c>
      <c r="O38" s="5">
        <v>7.24</v>
      </c>
      <c r="P38" s="6">
        <f t="shared" si="5"/>
        <v>108600</v>
      </c>
      <c r="Q38" t="s">
        <v>287</v>
      </c>
      <c r="R38" s="1">
        <v>912</v>
      </c>
      <c r="S38" s="1" t="s">
        <v>288</v>
      </c>
      <c r="T38" s="3"/>
      <c r="U38" s="46">
        <v>15000</v>
      </c>
      <c r="V38" s="19">
        <v>7.24</v>
      </c>
      <c r="W38" s="6">
        <f t="shared" si="1"/>
        <v>108600</v>
      </c>
      <c r="X38" s="7"/>
      <c r="Y38" s="4">
        <f t="shared" si="2"/>
        <v>0</v>
      </c>
      <c r="Z38" s="8">
        <f t="shared" si="3"/>
        <v>0</v>
      </c>
      <c r="AA38" s="6">
        <f t="shared" si="4"/>
        <v>0</v>
      </c>
      <c r="AB38" s="7"/>
    </row>
    <row r="39" spans="1:28" outlineLevel="2" x14ac:dyDescent="0.25">
      <c r="A39" s="1" t="s">
        <v>284</v>
      </c>
      <c r="B39" s="1" t="s">
        <v>2</v>
      </c>
      <c r="C39" s="1" t="s">
        <v>379</v>
      </c>
      <c r="D39" s="1" t="s">
        <v>381</v>
      </c>
      <c r="E39" s="1" t="s">
        <v>292</v>
      </c>
      <c r="F39" s="1" t="s">
        <v>293</v>
      </c>
      <c r="G39" s="1" t="s">
        <v>170</v>
      </c>
      <c r="H39" s="1" t="s">
        <v>171</v>
      </c>
      <c r="J39" s="1" t="s">
        <v>366</v>
      </c>
      <c r="K39" s="39" t="s">
        <v>428</v>
      </c>
      <c r="L39" s="2" t="s">
        <v>169</v>
      </c>
      <c r="M39" s="3"/>
      <c r="N39" s="4">
        <v>59022</v>
      </c>
      <c r="O39" s="5">
        <v>7.26</v>
      </c>
      <c r="P39" s="6">
        <f t="shared" si="5"/>
        <v>428499.72</v>
      </c>
      <c r="Q39" t="s">
        <v>287</v>
      </c>
      <c r="R39" s="1">
        <v>911</v>
      </c>
      <c r="S39" s="1" t="s">
        <v>288</v>
      </c>
      <c r="T39" s="3"/>
      <c r="U39" s="46">
        <v>59022</v>
      </c>
      <c r="V39" s="19">
        <v>7.26</v>
      </c>
      <c r="W39" s="6">
        <f t="shared" si="1"/>
        <v>428499.72</v>
      </c>
      <c r="X39" s="7"/>
      <c r="Y39" s="4">
        <f t="shared" si="2"/>
        <v>0</v>
      </c>
      <c r="Z39" s="8">
        <f t="shared" si="3"/>
        <v>0</v>
      </c>
      <c r="AA39" s="6">
        <f t="shared" si="4"/>
        <v>0</v>
      </c>
      <c r="AB39" s="7"/>
    </row>
    <row r="40" spans="1:28" outlineLevel="2" x14ac:dyDescent="0.25">
      <c r="A40" s="1" t="s">
        <v>284</v>
      </c>
      <c r="B40" s="1" t="s">
        <v>2</v>
      </c>
      <c r="C40" s="1" t="s">
        <v>379</v>
      </c>
      <c r="D40" s="1" t="s">
        <v>381</v>
      </c>
      <c r="E40" s="1" t="s">
        <v>290</v>
      </c>
      <c r="F40" s="1" t="s">
        <v>290</v>
      </c>
      <c r="G40" s="1" t="s">
        <v>170</v>
      </c>
      <c r="H40" s="1" t="s">
        <v>171</v>
      </c>
      <c r="J40" s="1" t="s">
        <v>361</v>
      </c>
      <c r="K40" s="39" t="s">
        <v>428</v>
      </c>
      <c r="L40" s="2" t="s">
        <v>169</v>
      </c>
      <c r="M40" s="3"/>
      <c r="N40" s="4">
        <v>5000</v>
      </c>
      <c r="O40" s="5">
        <v>7.27</v>
      </c>
      <c r="P40" s="6">
        <f t="shared" si="5"/>
        <v>36350</v>
      </c>
      <c r="Q40" t="s">
        <v>287</v>
      </c>
      <c r="R40" s="1">
        <v>888</v>
      </c>
      <c r="S40" s="1" t="s">
        <v>288</v>
      </c>
      <c r="T40" s="3"/>
      <c r="U40" s="46">
        <v>5000</v>
      </c>
      <c r="V40" s="19">
        <v>7.27</v>
      </c>
      <c r="W40" s="6">
        <f t="shared" si="1"/>
        <v>36350</v>
      </c>
      <c r="X40" s="7"/>
      <c r="Y40" s="4">
        <f t="shared" si="2"/>
        <v>0</v>
      </c>
      <c r="Z40" s="8">
        <f t="shared" si="3"/>
        <v>0</v>
      </c>
      <c r="AA40" s="6">
        <f t="shared" si="4"/>
        <v>0</v>
      </c>
      <c r="AB40" s="7"/>
    </row>
    <row r="41" spans="1:28" outlineLevel="2" x14ac:dyDescent="0.25">
      <c r="A41" s="1" t="s">
        <v>284</v>
      </c>
      <c r="B41" s="1" t="s">
        <v>2</v>
      </c>
      <c r="C41" s="1" t="s">
        <v>379</v>
      </c>
      <c r="D41" s="1" t="s">
        <v>381</v>
      </c>
      <c r="E41" s="1" t="s">
        <v>290</v>
      </c>
      <c r="F41" s="1" t="s">
        <v>290</v>
      </c>
      <c r="G41" s="1" t="s">
        <v>170</v>
      </c>
      <c r="H41" s="1" t="s">
        <v>171</v>
      </c>
      <c r="J41" s="1" t="s">
        <v>361</v>
      </c>
      <c r="K41" s="39" t="s">
        <v>428</v>
      </c>
      <c r="L41" s="2" t="s">
        <v>169</v>
      </c>
      <c r="M41" s="3"/>
      <c r="N41" s="4">
        <v>10000</v>
      </c>
      <c r="O41" s="5">
        <v>7.29</v>
      </c>
      <c r="P41" s="6">
        <f t="shared" si="5"/>
        <v>72900</v>
      </c>
      <c r="Q41" t="s">
        <v>287</v>
      </c>
      <c r="R41" s="1">
        <v>889</v>
      </c>
      <c r="S41" s="1" t="s">
        <v>288</v>
      </c>
      <c r="T41" s="3"/>
      <c r="U41" s="46">
        <v>10000</v>
      </c>
      <c r="V41" s="19">
        <v>7.29</v>
      </c>
      <c r="W41" s="6">
        <f t="shared" si="1"/>
        <v>72900</v>
      </c>
      <c r="X41" s="7"/>
      <c r="Y41" s="4">
        <f t="shared" si="2"/>
        <v>0</v>
      </c>
      <c r="Z41" s="8">
        <f t="shared" si="3"/>
        <v>0</v>
      </c>
      <c r="AA41" s="6">
        <f t="shared" si="4"/>
        <v>0</v>
      </c>
      <c r="AB41" s="7"/>
    </row>
    <row r="42" spans="1:28" outlineLevel="2" x14ac:dyDescent="0.25">
      <c r="A42" s="1" t="s">
        <v>284</v>
      </c>
      <c r="B42" s="1" t="s">
        <v>2</v>
      </c>
      <c r="C42" s="1" t="s">
        <v>379</v>
      </c>
      <c r="D42" s="1" t="s">
        <v>381</v>
      </c>
      <c r="E42" s="1" t="s">
        <v>297</v>
      </c>
      <c r="F42" s="1" t="s">
        <v>297</v>
      </c>
      <c r="G42" s="1" t="s">
        <v>170</v>
      </c>
      <c r="H42" s="1" t="s">
        <v>171</v>
      </c>
      <c r="J42" s="1" t="s">
        <v>358</v>
      </c>
      <c r="K42" s="39" t="s">
        <v>428</v>
      </c>
      <c r="L42" s="2" t="s">
        <v>169</v>
      </c>
      <c r="M42" s="3"/>
      <c r="N42" s="4">
        <v>5909</v>
      </c>
      <c r="O42" s="5">
        <v>7.39</v>
      </c>
      <c r="P42" s="6">
        <f t="shared" si="5"/>
        <v>43667.509999999995</v>
      </c>
      <c r="Q42" t="s">
        <v>287</v>
      </c>
      <c r="R42" s="1">
        <v>868</v>
      </c>
      <c r="S42" s="1" t="s">
        <v>288</v>
      </c>
      <c r="T42" s="3"/>
      <c r="U42" s="46">
        <v>5909</v>
      </c>
      <c r="V42" s="19">
        <v>7.39</v>
      </c>
      <c r="W42" s="6">
        <f t="shared" si="1"/>
        <v>43667.509999999995</v>
      </c>
      <c r="X42" s="7"/>
      <c r="Y42" s="4">
        <f t="shared" si="2"/>
        <v>0</v>
      </c>
      <c r="Z42" s="8">
        <f t="shared" si="3"/>
        <v>0</v>
      </c>
      <c r="AA42" s="6">
        <f t="shared" si="4"/>
        <v>0</v>
      </c>
      <c r="AB42" s="7"/>
    </row>
    <row r="43" spans="1:28" outlineLevel="2" x14ac:dyDescent="0.25">
      <c r="A43" s="1" t="s">
        <v>284</v>
      </c>
      <c r="B43" s="1" t="s">
        <v>2</v>
      </c>
      <c r="C43" s="1" t="s">
        <v>379</v>
      </c>
      <c r="D43" s="1" t="s">
        <v>381</v>
      </c>
      <c r="E43" s="1" t="s">
        <v>297</v>
      </c>
      <c r="F43" s="1" t="s">
        <v>297</v>
      </c>
      <c r="G43" s="1" t="s">
        <v>170</v>
      </c>
      <c r="H43" s="1" t="s">
        <v>171</v>
      </c>
      <c r="J43" s="1" t="s">
        <v>357</v>
      </c>
      <c r="K43" s="39" t="s">
        <v>428</v>
      </c>
      <c r="L43" s="2" t="s">
        <v>169</v>
      </c>
      <c r="M43" s="3"/>
      <c r="N43" s="4">
        <v>19574</v>
      </c>
      <c r="O43" s="5">
        <v>7.4249999999999998</v>
      </c>
      <c r="P43" s="6">
        <f t="shared" si="5"/>
        <v>145336.94999999998</v>
      </c>
      <c r="Q43" t="s">
        <v>287</v>
      </c>
      <c r="R43" s="1">
        <v>867</v>
      </c>
      <c r="S43" s="1" t="s">
        <v>288</v>
      </c>
      <c r="T43" s="3"/>
      <c r="U43" s="46">
        <v>19574</v>
      </c>
      <c r="V43" s="19">
        <v>7.4249999999999998</v>
      </c>
      <c r="W43" s="6">
        <f t="shared" si="1"/>
        <v>145336.94999999998</v>
      </c>
      <c r="X43" s="7"/>
      <c r="Y43" s="4">
        <f t="shared" si="2"/>
        <v>0</v>
      </c>
      <c r="Z43" s="8">
        <f t="shared" si="3"/>
        <v>0</v>
      </c>
      <c r="AA43" s="6">
        <f t="shared" si="4"/>
        <v>0</v>
      </c>
      <c r="AB43" s="7"/>
    </row>
    <row r="44" spans="1:28" outlineLevel="2" x14ac:dyDescent="0.25">
      <c r="A44" s="1" t="s">
        <v>284</v>
      </c>
      <c r="B44" s="1" t="s">
        <v>2</v>
      </c>
      <c r="C44" s="1" t="s">
        <v>379</v>
      </c>
      <c r="D44" s="1" t="s">
        <v>381</v>
      </c>
      <c r="E44" s="1" t="s">
        <v>286</v>
      </c>
      <c r="F44" s="1" t="s">
        <v>286</v>
      </c>
      <c r="G44" s="1" t="s">
        <v>402</v>
      </c>
      <c r="H44" s="1" t="s">
        <v>402</v>
      </c>
      <c r="J44" s="1" t="s">
        <v>285</v>
      </c>
      <c r="K44" s="39" t="s">
        <v>428</v>
      </c>
      <c r="L44" s="2" t="s">
        <v>169</v>
      </c>
      <c r="M44" s="3"/>
      <c r="N44" s="4">
        <v>11755</v>
      </c>
      <c r="O44" s="5">
        <v>7.53</v>
      </c>
      <c r="P44" s="6">
        <f t="shared" si="5"/>
        <v>88515.150000000009</v>
      </c>
      <c r="Q44" t="s">
        <v>287</v>
      </c>
      <c r="R44" s="1">
        <v>904</v>
      </c>
      <c r="S44" s="1" t="s">
        <v>288</v>
      </c>
      <c r="T44" s="3"/>
      <c r="U44" s="46">
        <v>11755</v>
      </c>
      <c r="V44" s="19">
        <v>7.53</v>
      </c>
      <c r="W44" s="6">
        <f t="shared" si="1"/>
        <v>88515.150000000009</v>
      </c>
      <c r="X44" s="7"/>
      <c r="Y44" s="4">
        <f t="shared" si="2"/>
        <v>0</v>
      </c>
      <c r="Z44" s="8">
        <f t="shared" si="3"/>
        <v>0</v>
      </c>
      <c r="AA44" s="6">
        <f t="shared" si="4"/>
        <v>0</v>
      </c>
      <c r="AB44" s="7"/>
    </row>
    <row r="45" spans="1:28" outlineLevel="2" x14ac:dyDescent="0.25">
      <c r="A45" s="1" t="s">
        <v>284</v>
      </c>
      <c r="B45" s="1" t="s">
        <v>2</v>
      </c>
      <c r="C45" s="1" t="s">
        <v>379</v>
      </c>
      <c r="D45" s="1" t="s">
        <v>381</v>
      </c>
      <c r="E45" s="1" t="s">
        <v>286</v>
      </c>
      <c r="F45" s="1" t="s">
        <v>286</v>
      </c>
      <c r="G45" s="1" t="s">
        <v>402</v>
      </c>
      <c r="H45" s="1" t="s">
        <v>402</v>
      </c>
      <c r="J45" s="1" t="s">
        <v>285</v>
      </c>
      <c r="K45" s="39" t="s">
        <v>428</v>
      </c>
      <c r="L45" s="2" t="s">
        <v>169</v>
      </c>
      <c r="M45" s="3"/>
      <c r="N45" s="4">
        <v>10000</v>
      </c>
      <c r="O45" s="5">
        <v>7.55</v>
      </c>
      <c r="P45" s="6">
        <f t="shared" si="5"/>
        <v>75500</v>
      </c>
      <c r="Q45" t="s">
        <v>287</v>
      </c>
      <c r="R45" s="1">
        <v>903</v>
      </c>
      <c r="S45" s="1" t="s">
        <v>288</v>
      </c>
      <c r="T45" s="3"/>
      <c r="U45" s="46">
        <v>10000</v>
      </c>
      <c r="V45" s="19">
        <v>7.55</v>
      </c>
      <c r="W45" s="6">
        <f t="shared" si="1"/>
        <v>75500</v>
      </c>
      <c r="X45" s="7"/>
      <c r="Y45" s="4">
        <f t="shared" si="2"/>
        <v>0</v>
      </c>
      <c r="Z45" s="8">
        <f t="shared" si="3"/>
        <v>0</v>
      </c>
      <c r="AA45" s="6">
        <f t="shared" si="4"/>
        <v>0</v>
      </c>
      <c r="AB45" s="7"/>
    </row>
    <row r="46" spans="1:28" outlineLevel="2" x14ac:dyDescent="0.25">
      <c r="A46" s="1" t="s">
        <v>284</v>
      </c>
      <c r="B46" s="1" t="s">
        <v>2</v>
      </c>
      <c r="C46" s="1" t="s">
        <v>379</v>
      </c>
      <c r="D46" s="1" t="s">
        <v>381</v>
      </c>
      <c r="E46" s="1" t="s">
        <v>298</v>
      </c>
      <c r="F46" s="1" t="s">
        <v>299</v>
      </c>
      <c r="G46" s="1" t="s">
        <v>170</v>
      </c>
      <c r="H46" s="1" t="s">
        <v>171</v>
      </c>
      <c r="J46" s="1" t="s">
        <v>359</v>
      </c>
      <c r="K46" s="39" t="s">
        <v>428</v>
      </c>
      <c r="L46" s="2" t="s">
        <v>169</v>
      </c>
      <c r="M46" s="3"/>
      <c r="N46" s="4">
        <v>64722</v>
      </c>
      <c r="O46" s="5">
        <v>7.79</v>
      </c>
      <c r="P46" s="6">
        <f t="shared" si="5"/>
        <v>504184.38</v>
      </c>
      <c r="Q46" t="s">
        <v>287</v>
      </c>
      <c r="R46" s="1">
        <v>875</v>
      </c>
      <c r="S46" s="1" t="s">
        <v>288</v>
      </c>
      <c r="T46" s="3"/>
      <c r="U46" s="46">
        <v>64722</v>
      </c>
      <c r="V46" s="19">
        <v>7.79</v>
      </c>
      <c r="W46" s="6">
        <f t="shared" si="1"/>
        <v>504184.38</v>
      </c>
      <c r="X46" s="7"/>
      <c r="Y46" s="4">
        <f t="shared" si="2"/>
        <v>0</v>
      </c>
      <c r="Z46" s="8">
        <f t="shared" si="3"/>
        <v>0</v>
      </c>
      <c r="AA46" s="6">
        <f t="shared" si="4"/>
        <v>0</v>
      </c>
      <c r="AB46" s="7"/>
    </row>
    <row r="47" spans="1:28" outlineLevel="2" x14ac:dyDescent="0.25">
      <c r="A47" s="1" t="s">
        <v>284</v>
      </c>
      <c r="B47" s="1" t="s">
        <v>2</v>
      </c>
      <c r="C47" s="1" t="s">
        <v>379</v>
      </c>
      <c r="D47" s="1" t="s">
        <v>381</v>
      </c>
      <c r="E47" s="1" t="s">
        <v>300</v>
      </c>
      <c r="F47" s="1" t="s">
        <v>300</v>
      </c>
      <c r="G47" s="1" t="s">
        <v>170</v>
      </c>
      <c r="H47" s="1" t="s">
        <v>171</v>
      </c>
      <c r="J47" s="1" t="s">
        <v>360</v>
      </c>
      <c r="K47" s="39" t="s">
        <v>428</v>
      </c>
      <c r="L47" s="2" t="s">
        <v>169</v>
      </c>
      <c r="M47" s="3"/>
      <c r="N47" s="4">
        <v>26489</v>
      </c>
      <c r="O47" s="5">
        <v>7.98</v>
      </c>
      <c r="P47" s="6">
        <f t="shared" si="5"/>
        <v>211382.22</v>
      </c>
      <c r="Q47" t="s">
        <v>287</v>
      </c>
      <c r="R47" s="1">
        <v>881</v>
      </c>
      <c r="S47" s="1" t="s">
        <v>288</v>
      </c>
      <c r="T47" s="3"/>
      <c r="U47" s="46">
        <v>26489</v>
      </c>
      <c r="V47" s="19">
        <v>7.98</v>
      </c>
      <c r="W47" s="6">
        <f t="shared" si="1"/>
        <v>211382.22</v>
      </c>
      <c r="X47" s="7"/>
      <c r="Y47" s="4">
        <f t="shared" si="2"/>
        <v>0</v>
      </c>
      <c r="Z47" s="8">
        <f t="shared" si="3"/>
        <v>0</v>
      </c>
      <c r="AA47" s="6">
        <f t="shared" si="4"/>
        <v>0</v>
      </c>
      <c r="AB47" s="7"/>
    </row>
    <row r="48" spans="1:28" outlineLevel="2" x14ac:dyDescent="0.25">
      <c r="A48" s="1" t="s">
        <v>284</v>
      </c>
      <c r="B48" s="1" t="s">
        <v>2</v>
      </c>
      <c r="C48" s="1" t="s">
        <v>379</v>
      </c>
      <c r="D48" s="1" t="s">
        <v>381</v>
      </c>
      <c r="E48" s="1" t="s">
        <v>296</v>
      </c>
      <c r="F48" s="1" t="s">
        <v>296</v>
      </c>
      <c r="G48" s="1" t="s">
        <v>170</v>
      </c>
      <c r="H48" s="1" t="s">
        <v>171</v>
      </c>
      <c r="J48" s="1" t="s">
        <v>356</v>
      </c>
      <c r="K48" s="39" t="s">
        <v>428</v>
      </c>
      <c r="L48" s="2" t="s">
        <v>169</v>
      </c>
      <c r="M48" s="3"/>
      <c r="N48" s="4">
        <v>10000</v>
      </c>
      <c r="O48" s="5">
        <v>7.99</v>
      </c>
      <c r="P48" s="6">
        <f t="shared" si="5"/>
        <v>79900</v>
      </c>
      <c r="Q48" t="s">
        <v>287</v>
      </c>
      <c r="R48" s="1">
        <v>841</v>
      </c>
      <c r="S48" s="1" t="s">
        <v>288</v>
      </c>
      <c r="T48" s="3"/>
      <c r="U48" s="46">
        <v>10000</v>
      </c>
      <c r="V48" s="19">
        <v>7.99</v>
      </c>
      <c r="W48" s="6">
        <f t="shared" si="1"/>
        <v>79900</v>
      </c>
      <c r="X48" s="7"/>
      <c r="Y48" s="4">
        <f t="shared" si="2"/>
        <v>0</v>
      </c>
      <c r="Z48" s="8">
        <f t="shared" si="3"/>
        <v>0</v>
      </c>
      <c r="AA48" s="6">
        <f t="shared" si="4"/>
        <v>0</v>
      </c>
      <c r="AB48" s="7"/>
    </row>
    <row r="49" spans="1:28" outlineLevel="2" x14ac:dyDescent="0.25">
      <c r="A49" s="1" t="s">
        <v>284</v>
      </c>
      <c r="B49" s="1" t="s">
        <v>2</v>
      </c>
      <c r="C49" s="1" t="s">
        <v>379</v>
      </c>
      <c r="D49" s="1" t="s">
        <v>381</v>
      </c>
      <c r="E49" s="1" t="s">
        <v>296</v>
      </c>
      <c r="F49" s="1" t="s">
        <v>296</v>
      </c>
      <c r="G49" s="1" t="s">
        <v>170</v>
      </c>
      <c r="H49" s="1" t="s">
        <v>171</v>
      </c>
      <c r="J49" s="1" t="s">
        <v>356</v>
      </c>
      <c r="K49" s="39" t="s">
        <v>428</v>
      </c>
      <c r="L49" s="2" t="s">
        <v>169</v>
      </c>
      <c r="M49" s="3"/>
      <c r="N49" s="4">
        <v>14574</v>
      </c>
      <c r="O49" s="5">
        <v>8.0399999999999991</v>
      </c>
      <c r="P49" s="6">
        <f t="shared" si="5"/>
        <v>117174.95999999999</v>
      </c>
      <c r="Q49" t="s">
        <v>287</v>
      </c>
      <c r="R49" s="1">
        <v>842</v>
      </c>
      <c r="S49" s="1" t="s">
        <v>288</v>
      </c>
      <c r="T49" s="3"/>
      <c r="U49" s="46">
        <v>14574</v>
      </c>
      <c r="V49" s="19">
        <v>8.0399999999999991</v>
      </c>
      <c r="W49" s="6">
        <f t="shared" si="1"/>
        <v>117174.95999999999</v>
      </c>
      <c r="X49" s="7"/>
      <c r="Y49" s="4">
        <f t="shared" si="2"/>
        <v>0</v>
      </c>
      <c r="Z49" s="8">
        <f t="shared" si="3"/>
        <v>0</v>
      </c>
      <c r="AA49" s="6">
        <f t="shared" si="4"/>
        <v>0</v>
      </c>
      <c r="AB49" s="7"/>
    </row>
    <row r="50" spans="1:28" outlineLevel="2" x14ac:dyDescent="0.25">
      <c r="A50" s="1" t="s">
        <v>284</v>
      </c>
      <c r="B50" s="1" t="s">
        <v>2</v>
      </c>
      <c r="C50" s="1" t="s">
        <v>379</v>
      </c>
      <c r="D50" s="1" t="s">
        <v>381</v>
      </c>
      <c r="E50" s="1" t="s">
        <v>230</v>
      </c>
      <c r="F50" s="1" t="s">
        <v>230</v>
      </c>
      <c r="G50" s="1" t="s">
        <v>170</v>
      </c>
      <c r="H50" s="1" t="s">
        <v>171</v>
      </c>
      <c r="J50" s="1" t="s">
        <v>355</v>
      </c>
      <c r="K50" s="39" t="s">
        <v>428</v>
      </c>
      <c r="L50" s="2" t="s">
        <v>169</v>
      </c>
      <c r="M50" s="3"/>
      <c r="N50" s="4">
        <v>20000</v>
      </c>
      <c r="O50" s="5">
        <v>8.4499999999999993</v>
      </c>
      <c r="P50" s="6">
        <f t="shared" si="5"/>
        <v>169000</v>
      </c>
      <c r="Q50" t="s">
        <v>287</v>
      </c>
      <c r="R50" s="1">
        <v>834</v>
      </c>
      <c r="S50" s="1" t="s">
        <v>288</v>
      </c>
      <c r="T50" s="3"/>
      <c r="U50" s="46">
        <v>20000</v>
      </c>
      <c r="V50" s="19">
        <v>8.4499999999999993</v>
      </c>
      <c r="W50" s="6">
        <f t="shared" si="1"/>
        <v>169000</v>
      </c>
      <c r="X50" s="7"/>
      <c r="Y50" s="4">
        <f t="shared" si="2"/>
        <v>0</v>
      </c>
      <c r="Z50" s="8">
        <f t="shared" si="3"/>
        <v>0</v>
      </c>
      <c r="AA50" s="6">
        <f t="shared" si="4"/>
        <v>0</v>
      </c>
      <c r="AB50" s="7"/>
    </row>
    <row r="51" spans="1:28" outlineLevel="2" x14ac:dyDescent="0.25">
      <c r="A51" s="1" t="s">
        <v>284</v>
      </c>
      <c r="B51" s="1" t="s">
        <v>2</v>
      </c>
      <c r="C51" s="1" t="s">
        <v>379</v>
      </c>
      <c r="D51" s="1" t="s">
        <v>381</v>
      </c>
      <c r="E51" s="1" t="s">
        <v>230</v>
      </c>
      <c r="F51" s="1" t="s">
        <v>230</v>
      </c>
      <c r="G51" s="1" t="s">
        <v>170</v>
      </c>
      <c r="H51" s="1" t="s">
        <v>171</v>
      </c>
      <c r="J51" s="1" t="s">
        <v>355</v>
      </c>
      <c r="K51" s="39" t="s">
        <v>428</v>
      </c>
      <c r="L51" s="2" t="s">
        <v>169</v>
      </c>
      <c r="M51" s="3"/>
      <c r="N51" s="4">
        <v>20652</v>
      </c>
      <c r="O51" s="5">
        <v>8.4749999999999996</v>
      </c>
      <c r="P51" s="6">
        <f t="shared" si="5"/>
        <v>175025.69999999998</v>
      </c>
      <c r="Q51" t="s">
        <v>287</v>
      </c>
      <c r="R51" s="1">
        <v>835</v>
      </c>
      <c r="S51" s="1" t="s">
        <v>288</v>
      </c>
      <c r="T51" s="3"/>
      <c r="U51" s="46">
        <v>20652</v>
      </c>
      <c r="V51" s="19">
        <v>8.4749999999999996</v>
      </c>
      <c r="W51" s="6">
        <f t="shared" si="1"/>
        <v>175025.69999999998</v>
      </c>
      <c r="X51" s="7"/>
      <c r="Y51" s="4">
        <f t="shared" si="2"/>
        <v>0</v>
      </c>
      <c r="Z51" s="8">
        <f t="shared" si="3"/>
        <v>0</v>
      </c>
      <c r="AA51" s="6">
        <f t="shared" si="4"/>
        <v>0</v>
      </c>
      <c r="AB51" s="7"/>
    </row>
    <row r="52" spans="1:28" outlineLevel="2" x14ac:dyDescent="0.25">
      <c r="A52" s="1" t="s">
        <v>12</v>
      </c>
      <c r="B52" s="1" t="s">
        <v>2</v>
      </c>
      <c r="C52" s="1" t="s">
        <v>379</v>
      </c>
      <c r="D52" s="1" t="s">
        <v>381</v>
      </c>
      <c r="E52" s="1" t="s">
        <v>29</v>
      </c>
      <c r="F52" s="1" t="s">
        <v>29</v>
      </c>
      <c r="G52" s="1" t="s">
        <v>170</v>
      </c>
      <c r="H52" s="1" t="s">
        <v>171</v>
      </c>
      <c r="I52" s="1" t="s">
        <v>182</v>
      </c>
      <c r="J52" s="1" t="s">
        <v>181</v>
      </c>
      <c r="K52" s="39" t="s">
        <v>428</v>
      </c>
      <c r="L52" s="2" t="s">
        <v>169</v>
      </c>
      <c r="M52" s="3"/>
      <c r="N52" s="4">
        <v>5000</v>
      </c>
      <c r="O52" s="5">
        <v>9</v>
      </c>
      <c r="P52" s="6">
        <f t="shared" si="5"/>
        <v>45000</v>
      </c>
      <c r="Q52" t="s">
        <v>10</v>
      </c>
      <c r="R52" s="1">
        <v>709</v>
      </c>
      <c r="S52" s="1" t="s">
        <v>17</v>
      </c>
      <c r="T52" s="3"/>
      <c r="U52" s="46">
        <v>5000</v>
      </c>
      <c r="V52" s="19">
        <v>9</v>
      </c>
      <c r="W52" s="6">
        <f t="shared" si="1"/>
        <v>45000</v>
      </c>
      <c r="X52" s="7"/>
      <c r="Y52" s="4">
        <f t="shared" si="2"/>
        <v>0</v>
      </c>
      <c r="Z52" s="8">
        <f t="shared" si="3"/>
        <v>0</v>
      </c>
      <c r="AA52" s="6">
        <f t="shared" si="4"/>
        <v>0</v>
      </c>
      <c r="AB52" s="7"/>
    </row>
    <row r="53" spans="1:28" outlineLevel="2" x14ac:dyDescent="0.25">
      <c r="A53" s="1" t="s">
        <v>12</v>
      </c>
      <c r="B53" s="1" t="s">
        <v>2</v>
      </c>
      <c r="C53" s="1" t="s">
        <v>379</v>
      </c>
      <c r="D53" s="1" t="s">
        <v>381</v>
      </c>
      <c r="E53" s="1" t="s">
        <v>29</v>
      </c>
      <c r="F53" s="1" t="s">
        <v>29</v>
      </c>
      <c r="G53" s="1" t="s">
        <v>170</v>
      </c>
      <c r="H53" s="1" t="s">
        <v>171</v>
      </c>
      <c r="I53" s="1" t="s">
        <v>186</v>
      </c>
      <c r="J53" s="1" t="s">
        <v>185</v>
      </c>
      <c r="K53" s="39" t="s">
        <v>428</v>
      </c>
      <c r="L53" s="2" t="s">
        <v>169</v>
      </c>
      <c r="M53" s="3"/>
      <c r="N53" s="4">
        <v>1129</v>
      </c>
      <c r="O53" s="5">
        <v>9</v>
      </c>
      <c r="P53" s="6">
        <f t="shared" si="5"/>
        <v>10161</v>
      </c>
      <c r="Q53" t="s">
        <v>10</v>
      </c>
      <c r="R53" s="1">
        <v>711</v>
      </c>
      <c r="S53" s="1" t="s">
        <v>17</v>
      </c>
      <c r="T53" s="3"/>
      <c r="U53" s="46">
        <v>1129</v>
      </c>
      <c r="V53" s="19">
        <v>9</v>
      </c>
      <c r="W53" s="6">
        <f t="shared" si="1"/>
        <v>10161</v>
      </c>
      <c r="X53" s="7"/>
      <c r="Y53" s="4">
        <f t="shared" si="2"/>
        <v>0</v>
      </c>
      <c r="Z53" s="8">
        <f t="shared" si="3"/>
        <v>0</v>
      </c>
      <c r="AA53" s="6">
        <f t="shared" si="4"/>
        <v>0</v>
      </c>
      <c r="AB53" s="7"/>
    </row>
    <row r="54" spans="1:28" outlineLevel="2" x14ac:dyDescent="0.25">
      <c r="A54" s="1" t="s">
        <v>12</v>
      </c>
      <c r="B54" s="1" t="s">
        <v>2</v>
      </c>
      <c r="C54" s="1" t="s">
        <v>379</v>
      </c>
      <c r="D54" s="1" t="s">
        <v>381</v>
      </c>
      <c r="E54" s="1" t="s">
        <v>29</v>
      </c>
      <c r="F54" s="1" t="s">
        <v>29</v>
      </c>
      <c r="G54" s="1" t="s">
        <v>170</v>
      </c>
      <c r="H54" s="1" t="s">
        <v>171</v>
      </c>
      <c r="I54" s="1" t="s">
        <v>190</v>
      </c>
      <c r="J54" s="1" t="s">
        <v>189</v>
      </c>
      <c r="K54" s="39" t="s">
        <v>428</v>
      </c>
      <c r="L54" s="2" t="s">
        <v>169</v>
      </c>
      <c r="M54" s="3"/>
      <c r="N54" s="4">
        <v>5000</v>
      </c>
      <c r="O54" s="5">
        <v>9</v>
      </c>
      <c r="P54" s="6">
        <f t="shared" si="5"/>
        <v>45000</v>
      </c>
      <c r="Q54" t="s">
        <v>10</v>
      </c>
      <c r="R54" s="1">
        <v>713</v>
      </c>
      <c r="S54" s="1" t="s">
        <v>17</v>
      </c>
      <c r="T54" s="3"/>
      <c r="U54" s="46">
        <v>5000</v>
      </c>
      <c r="V54" s="19">
        <v>9</v>
      </c>
      <c r="W54" s="6">
        <f t="shared" si="1"/>
        <v>45000</v>
      </c>
      <c r="X54" s="7"/>
      <c r="Y54" s="4">
        <f t="shared" si="2"/>
        <v>0</v>
      </c>
      <c r="Z54" s="8">
        <f t="shared" si="3"/>
        <v>0</v>
      </c>
      <c r="AA54" s="6">
        <f t="shared" si="4"/>
        <v>0</v>
      </c>
      <c r="AB54" s="7"/>
    </row>
    <row r="55" spans="1:28" outlineLevel="2" x14ac:dyDescent="0.25">
      <c r="A55" s="1" t="s">
        <v>284</v>
      </c>
      <c r="B55" s="1" t="s">
        <v>2</v>
      </c>
      <c r="C55" s="1" t="s">
        <v>379</v>
      </c>
      <c r="D55" s="1" t="s">
        <v>381</v>
      </c>
      <c r="E55" s="1" t="s">
        <v>228</v>
      </c>
      <c r="F55" s="1" t="s">
        <v>229</v>
      </c>
      <c r="G55" s="1" t="s">
        <v>170</v>
      </c>
      <c r="H55" s="1" t="s">
        <v>171</v>
      </c>
      <c r="J55" s="1" t="s">
        <v>354</v>
      </c>
      <c r="K55" s="39" t="s">
        <v>428</v>
      </c>
      <c r="L55" s="2" t="s">
        <v>169</v>
      </c>
      <c r="M55" s="3"/>
      <c r="N55" s="4">
        <v>23168</v>
      </c>
      <c r="O55" s="5">
        <v>9</v>
      </c>
      <c r="P55" s="6">
        <f t="shared" si="5"/>
        <v>208512</v>
      </c>
      <c r="Q55" t="s">
        <v>287</v>
      </c>
      <c r="R55" s="1">
        <v>805</v>
      </c>
      <c r="S55" s="1" t="s">
        <v>288</v>
      </c>
      <c r="T55" s="3"/>
      <c r="U55" s="46">
        <v>23168</v>
      </c>
      <c r="V55" s="19">
        <v>9</v>
      </c>
      <c r="W55" s="6">
        <f t="shared" si="1"/>
        <v>208512</v>
      </c>
      <c r="X55" s="7"/>
      <c r="Y55" s="4">
        <f t="shared" si="2"/>
        <v>0</v>
      </c>
      <c r="Z55" s="8">
        <f t="shared" si="3"/>
        <v>0</v>
      </c>
      <c r="AA55" s="6">
        <f t="shared" si="4"/>
        <v>0</v>
      </c>
      <c r="AB55" s="7"/>
    </row>
    <row r="56" spans="1:28" outlineLevel="2" x14ac:dyDescent="0.25">
      <c r="A56" s="1" t="s">
        <v>12</v>
      </c>
      <c r="B56" s="1" t="s">
        <v>2</v>
      </c>
      <c r="C56" s="1" t="s">
        <v>379</v>
      </c>
      <c r="D56" s="1" t="s">
        <v>381</v>
      </c>
      <c r="E56" s="1" t="s">
        <v>62</v>
      </c>
      <c r="F56" s="1" t="s">
        <v>62</v>
      </c>
      <c r="G56" s="1" t="s">
        <v>170</v>
      </c>
      <c r="H56" s="1" t="s">
        <v>171</v>
      </c>
      <c r="I56" s="1" t="s">
        <v>206</v>
      </c>
      <c r="J56" s="1" t="s">
        <v>205</v>
      </c>
      <c r="K56" s="39" t="s">
        <v>428</v>
      </c>
      <c r="L56" s="2" t="s">
        <v>169</v>
      </c>
      <c r="M56" s="3"/>
      <c r="N56" s="4">
        <v>5000</v>
      </c>
      <c r="O56" s="5">
        <v>9.0500000000000007</v>
      </c>
      <c r="P56" s="6">
        <f t="shared" si="5"/>
        <v>45250</v>
      </c>
      <c r="Q56" t="s">
        <v>10</v>
      </c>
      <c r="R56" s="1">
        <v>758</v>
      </c>
      <c r="S56" s="1" t="s">
        <v>17</v>
      </c>
      <c r="T56" s="3"/>
      <c r="U56" s="46">
        <v>5000</v>
      </c>
      <c r="V56" s="19">
        <v>9.0500000000000007</v>
      </c>
      <c r="W56" s="6">
        <f t="shared" si="1"/>
        <v>45250</v>
      </c>
      <c r="X56" s="7"/>
      <c r="Y56" s="4">
        <f t="shared" si="2"/>
        <v>0</v>
      </c>
      <c r="Z56" s="8">
        <f t="shared" si="3"/>
        <v>0</v>
      </c>
      <c r="AA56" s="6">
        <f t="shared" si="4"/>
        <v>0</v>
      </c>
      <c r="AB56" s="7"/>
    </row>
    <row r="57" spans="1:28" outlineLevel="2" x14ac:dyDescent="0.25">
      <c r="A57" s="1" t="s">
        <v>284</v>
      </c>
      <c r="B57" s="1" t="s">
        <v>2</v>
      </c>
      <c r="C57" s="1" t="s">
        <v>379</v>
      </c>
      <c r="D57" s="1" t="s">
        <v>381</v>
      </c>
      <c r="E57" s="1" t="s">
        <v>228</v>
      </c>
      <c r="F57" s="1" t="s">
        <v>229</v>
      </c>
      <c r="G57" s="1" t="s">
        <v>170</v>
      </c>
      <c r="H57" s="1" t="s">
        <v>171</v>
      </c>
      <c r="J57" s="1" t="s">
        <v>353</v>
      </c>
      <c r="K57" s="39" t="s">
        <v>428</v>
      </c>
      <c r="L57" s="2" t="s">
        <v>169</v>
      </c>
      <c r="M57" s="3"/>
      <c r="N57" s="4">
        <v>98764</v>
      </c>
      <c r="O57" s="5">
        <v>9.0500000000000007</v>
      </c>
      <c r="P57" s="6">
        <f t="shared" si="5"/>
        <v>893814.20000000007</v>
      </c>
      <c r="Q57" t="s">
        <v>287</v>
      </c>
      <c r="R57" s="1">
        <v>794</v>
      </c>
      <c r="S57" s="1" t="s">
        <v>288</v>
      </c>
      <c r="T57" s="3"/>
      <c r="U57" s="46">
        <v>98764</v>
      </c>
      <c r="V57" s="19">
        <v>9.0500000000000007</v>
      </c>
      <c r="W57" s="6">
        <f t="shared" si="1"/>
        <v>893814.20000000007</v>
      </c>
      <c r="X57" s="7"/>
      <c r="Y57" s="4">
        <f t="shared" si="2"/>
        <v>0</v>
      </c>
      <c r="Z57" s="8">
        <f t="shared" si="3"/>
        <v>0</v>
      </c>
      <c r="AA57" s="6">
        <f t="shared" si="4"/>
        <v>0</v>
      </c>
      <c r="AB57" s="7"/>
    </row>
    <row r="58" spans="1:28" outlineLevel="2" x14ac:dyDescent="0.25">
      <c r="A58" s="1" t="s">
        <v>12</v>
      </c>
      <c r="B58" s="1" t="s">
        <v>2</v>
      </c>
      <c r="C58" s="1" t="s">
        <v>379</v>
      </c>
      <c r="D58" s="1" t="s">
        <v>381</v>
      </c>
      <c r="E58" s="1" t="s">
        <v>29</v>
      </c>
      <c r="F58" s="1" t="s">
        <v>29</v>
      </c>
      <c r="G58" s="1" t="s">
        <v>170</v>
      </c>
      <c r="H58" s="1" t="s">
        <v>171</v>
      </c>
      <c r="I58" s="1" t="s">
        <v>184</v>
      </c>
      <c r="J58" s="1" t="s">
        <v>183</v>
      </c>
      <c r="K58" s="39" t="s">
        <v>428</v>
      </c>
      <c r="L58" s="2" t="s">
        <v>169</v>
      </c>
      <c r="M58" s="3"/>
      <c r="N58" s="4">
        <v>5000</v>
      </c>
      <c r="O58" s="5">
        <v>9.1</v>
      </c>
      <c r="P58" s="6">
        <f t="shared" si="5"/>
        <v>45500</v>
      </c>
      <c r="Q58" t="s">
        <v>10</v>
      </c>
      <c r="R58" s="1">
        <v>710</v>
      </c>
      <c r="S58" s="1" t="s">
        <v>17</v>
      </c>
      <c r="T58" s="3"/>
      <c r="U58" s="46">
        <v>5000</v>
      </c>
      <c r="V58" s="19">
        <v>9.1</v>
      </c>
      <c r="W58" s="6">
        <f t="shared" si="1"/>
        <v>45500</v>
      </c>
      <c r="X58" s="7"/>
      <c r="Y58" s="4">
        <f t="shared" si="2"/>
        <v>0</v>
      </c>
      <c r="Z58" s="8">
        <f t="shared" si="3"/>
        <v>0</v>
      </c>
      <c r="AA58" s="6">
        <f t="shared" si="4"/>
        <v>0</v>
      </c>
      <c r="AB58" s="7"/>
    </row>
    <row r="59" spans="1:28" outlineLevel="2" x14ac:dyDescent="0.25">
      <c r="A59" s="1" t="s">
        <v>12</v>
      </c>
      <c r="B59" s="1" t="s">
        <v>2</v>
      </c>
      <c r="C59" s="1" t="s">
        <v>379</v>
      </c>
      <c r="D59" s="1" t="s">
        <v>381</v>
      </c>
      <c r="E59" s="1" t="s">
        <v>29</v>
      </c>
      <c r="F59" s="1" t="s">
        <v>29</v>
      </c>
      <c r="G59" s="1" t="s">
        <v>170</v>
      </c>
      <c r="H59" s="1" t="s">
        <v>171</v>
      </c>
      <c r="I59" s="1" t="s">
        <v>188</v>
      </c>
      <c r="J59" s="1" t="s">
        <v>187</v>
      </c>
      <c r="K59" s="39" t="s">
        <v>428</v>
      </c>
      <c r="L59" s="2" t="s">
        <v>169</v>
      </c>
      <c r="M59" s="3"/>
      <c r="N59" s="4">
        <v>5000</v>
      </c>
      <c r="O59" s="5">
        <v>9.1</v>
      </c>
      <c r="P59" s="6">
        <f t="shared" si="5"/>
        <v>45500</v>
      </c>
      <c r="Q59" t="s">
        <v>10</v>
      </c>
      <c r="R59" s="1">
        <v>712</v>
      </c>
      <c r="S59" s="1" t="s">
        <v>17</v>
      </c>
      <c r="T59" s="3"/>
      <c r="U59" s="46">
        <v>5000</v>
      </c>
      <c r="V59" s="19">
        <v>9.1</v>
      </c>
      <c r="W59" s="6">
        <f t="shared" si="1"/>
        <v>45500</v>
      </c>
      <c r="X59" s="7"/>
      <c r="Y59" s="4">
        <f t="shared" si="2"/>
        <v>0</v>
      </c>
      <c r="Z59" s="8">
        <f t="shared" si="3"/>
        <v>0</v>
      </c>
      <c r="AA59" s="6">
        <f t="shared" si="4"/>
        <v>0</v>
      </c>
      <c r="AB59" s="7"/>
    </row>
    <row r="60" spans="1:28" outlineLevel="2" x14ac:dyDescent="0.25">
      <c r="A60" s="1" t="s">
        <v>12</v>
      </c>
      <c r="B60" s="1" t="s">
        <v>2</v>
      </c>
      <c r="C60" s="1" t="s">
        <v>379</v>
      </c>
      <c r="D60" s="1" t="s">
        <v>381</v>
      </c>
      <c r="E60" s="1" t="s">
        <v>29</v>
      </c>
      <c r="F60" s="1" t="s">
        <v>29</v>
      </c>
      <c r="G60" s="1" t="s">
        <v>170</v>
      </c>
      <c r="H60" s="1" t="s">
        <v>171</v>
      </c>
      <c r="I60" s="1" t="s">
        <v>178</v>
      </c>
      <c r="J60" s="1" t="s">
        <v>177</v>
      </c>
      <c r="K60" s="39" t="s">
        <v>428</v>
      </c>
      <c r="L60" s="2" t="s">
        <v>169</v>
      </c>
      <c r="M60" s="3"/>
      <c r="N60" s="4">
        <v>5000</v>
      </c>
      <c r="O60" s="5">
        <v>9.15</v>
      </c>
      <c r="P60" s="6">
        <f t="shared" si="5"/>
        <v>45750</v>
      </c>
      <c r="Q60" t="s">
        <v>10</v>
      </c>
      <c r="R60" s="1">
        <v>707</v>
      </c>
      <c r="S60" s="1" t="s">
        <v>17</v>
      </c>
      <c r="T60" s="3"/>
      <c r="U60" s="46">
        <v>5000</v>
      </c>
      <c r="V60" s="19">
        <v>9.15</v>
      </c>
      <c r="W60" s="6">
        <f t="shared" si="1"/>
        <v>45750</v>
      </c>
      <c r="X60" s="7"/>
      <c r="Y60" s="4">
        <f t="shared" si="2"/>
        <v>0</v>
      </c>
      <c r="Z60" s="8">
        <f t="shared" si="3"/>
        <v>0</v>
      </c>
      <c r="AA60" s="6">
        <f t="shared" si="4"/>
        <v>0</v>
      </c>
      <c r="AB60" s="7"/>
    </row>
    <row r="61" spans="1:28" outlineLevel="2" x14ac:dyDescent="0.25">
      <c r="A61" s="1" t="s">
        <v>12</v>
      </c>
      <c r="B61" s="1" t="s">
        <v>2</v>
      </c>
      <c r="C61" s="1" t="s">
        <v>379</v>
      </c>
      <c r="D61" s="1" t="s">
        <v>381</v>
      </c>
      <c r="E61" s="1" t="s">
        <v>38</v>
      </c>
      <c r="F61" s="1" t="s">
        <v>38</v>
      </c>
      <c r="G61" s="1" t="s">
        <v>170</v>
      </c>
      <c r="H61" s="1" t="s">
        <v>171</v>
      </c>
      <c r="I61" s="1" t="s">
        <v>196</v>
      </c>
      <c r="J61" s="1" t="s">
        <v>195</v>
      </c>
      <c r="K61" s="39" t="s">
        <v>428</v>
      </c>
      <c r="L61" s="2" t="s">
        <v>169</v>
      </c>
      <c r="M61" s="3"/>
      <c r="N61" s="4">
        <v>5000</v>
      </c>
      <c r="O61" s="5">
        <v>9.15</v>
      </c>
      <c r="P61" s="6">
        <f t="shared" si="5"/>
        <v>45750</v>
      </c>
      <c r="Q61" t="s">
        <v>10</v>
      </c>
      <c r="R61" s="1">
        <v>733</v>
      </c>
      <c r="S61" s="1" t="s">
        <v>17</v>
      </c>
      <c r="T61" s="3"/>
      <c r="U61" s="46">
        <v>5000</v>
      </c>
      <c r="V61" s="19">
        <v>9.15</v>
      </c>
      <c r="W61" s="6">
        <f t="shared" si="1"/>
        <v>45750</v>
      </c>
      <c r="X61" s="7"/>
      <c r="Y61" s="4">
        <f t="shared" si="2"/>
        <v>0</v>
      </c>
      <c r="Z61" s="8">
        <f t="shared" si="3"/>
        <v>0</v>
      </c>
      <c r="AA61" s="6">
        <f t="shared" si="4"/>
        <v>0</v>
      </c>
      <c r="AB61" s="7"/>
    </row>
    <row r="62" spans="1:28" outlineLevel="2" x14ac:dyDescent="0.25">
      <c r="A62" s="1" t="s">
        <v>12</v>
      </c>
      <c r="B62" s="1" t="s">
        <v>2</v>
      </c>
      <c r="C62" s="1" t="s">
        <v>379</v>
      </c>
      <c r="D62" s="1" t="s">
        <v>381</v>
      </c>
      <c r="E62" s="1" t="s">
        <v>38</v>
      </c>
      <c r="F62" s="1" t="s">
        <v>38</v>
      </c>
      <c r="G62" s="1" t="s">
        <v>170</v>
      </c>
      <c r="H62" s="1" t="s">
        <v>171</v>
      </c>
      <c r="I62" s="1" t="s">
        <v>198</v>
      </c>
      <c r="J62" s="1" t="s">
        <v>197</v>
      </c>
      <c r="K62" s="39" t="s">
        <v>428</v>
      </c>
      <c r="L62" s="2" t="s">
        <v>169</v>
      </c>
      <c r="M62" s="3"/>
      <c r="N62" s="4">
        <v>5000</v>
      </c>
      <c r="O62" s="5">
        <v>9.15</v>
      </c>
      <c r="P62" s="6">
        <f t="shared" si="5"/>
        <v>45750</v>
      </c>
      <c r="Q62" t="s">
        <v>10</v>
      </c>
      <c r="R62" s="1">
        <v>734</v>
      </c>
      <c r="S62" s="1" t="s">
        <v>17</v>
      </c>
      <c r="T62" s="3"/>
      <c r="U62" s="46">
        <v>5000</v>
      </c>
      <c r="V62" s="19">
        <v>9.15</v>
      </c>
      <c r="W62" s="6">
        <f t="shared" si="1"/>
        <v>45750</v>
      </c>
      <c r="X62" s="7"/>
      <c r="Y62" s="4">
        <f t="shared" si="2"/>
        <v>0</v>
      </c>
      <c r="Z62" s="8">
        <f t="shared" si="3"/>
        <v>0</v>
      </c>
      <c r="AA62" s="6">
        <f t="shared" si="4"/>
        <v>0</v>
      </c>
      <c r="AB62" s="7"/>
    </row>
    <row r="63" spans="1:28" outlineLevel="2" x14ac:dyDescent="0.25">
      <c r="A63" s="1" t="s">
        <v>12</v>
      </c>
      <c r="B63" s="1" t="s">
        <v>2</v>
      </c>
      <c r="C63" s="1" t="s">
        <v>379</v>
      </c>
      <c r="D63" s="1" t="s">
        <v>381</v>
      </c>
      <c r="E63" s="1" t="s">
        <v>38</v>
      </c>
      <c r="F63" s="1" t="s">
        <v>38</v>
      </c>
      <c r="G63" s="1" t="s">
        <v>170</v>
      </c>
      <c r="H63" s="1" t="s">
        <v>171</v>
      </c>
      <c r="I63" s="1" t="s">
        <v>200</v>
      </c>
      <c r="J63" s="1" t="s">
        <v>199</v>
      </c>
      <c r="K63" s="39" t="s">
        <v>428</v>
      </c>
      <c r="L63" s="2" t="s">
        <v>169</v>
      </c>
      <c r="M63" s="3"/>
      <c r="N63" s="4">
        <v>5000</v>
      </c>
      <c r="O63" s="5">
        <v>9.15</v>
      </c>
      <c r="P63" s="6">
        <f t="shared" si="5"/>
        <v>45750</v>
      </c>
      <c r="Q63" t="s">
        <v>10</v>
      </c>
      <c r="R63" s="1">
        <v>735</v>
      </c>
      <c r="S63" s="1" t="s">
        <v>17</v>
      </c>
      <c r="T63" s="3"/>
      <c r="U63" s="46">
        <v>5000</v>
      </c>
      <c r="V63" s="19">
        <v>9.15</v>
      </c>
      <c r="W63" s="6">
        <f t="shared" si="1"/>
        <v>45750</v>
      </c>
      <c r="X63" s="7"/>
      <c r="Y63" s="4">
        <f t="shared" si="2"/>
        <v>0</v>
      </c>
      <c r="Z63" s="8">
        <f t="shared" si="3"/>
        <v>0</v>
      </c>
      <c r="AA63" s="6">
        <f t="shared" si="4"/>
        <v>0</v>
      </c>
      <c r="AB63" s="7"/>
    </row>
    <row r="64" spans="1:28" outlineLevel="2" x14ac:dyDescent="0.25">
      <c r="A64" s="1" t="s">
        <v>12</v>
      </c>
      <c r="B64" s="1" t="s">
        <v>2</v>
      </c>
      <c r="C64" s="1" t="s">
        <v>379</v>
      </c>
      <c r="D64" s="1" t="s">
        <v>381</v>
      </c>
      <c r="E64" s="1" t="s">
        <v>62</v>
      </c>
      <c r="F64" s="1" t="s">
        <v>62</v>
      </c>
      <c r="G64" s="1" t="s">
        <v>170</v>
      </c>
      <c r="H64" s="1" t="s">
        <v>171</v>
      </c>
      <c r="I64" s="1" t="s">
        <v>208</v>
      </c>
      <c r="J64" s="1" t="s">
        <v>207</v>
      </c>
      <c r="K64" s="39" t="s">
        <v>428</v>
      </c>
      <c r="L64" s="2" t="s">
        <v>169</v>
      </c>
      <c r="M64" s="3"/>
      <c r="N64" s="4">
        <v>5000</v>
      </c>
      <c r="O64" s="5">
        <v>9.15</v>
      </c>
      <c r="P64" s="6">
        <f t="shared" si="5"/>
        <v>45750</v>
      </c>
      <c r="Q64" t="s">
        <v>10</v>
      </c>
      <c r="R64" s="1">
        <v>759</v>
      </c>
      <c r="S64" s="1" t="s">
        <v>17</v>
      </c>
      <c r="T64" s="3"/>
      <c r="U64" s="4">
        <v>5000</v>
      </c>
      <c r="V64" s="5">
        <v>9.15</v>
      </c>
      <c r="W64" s="6">
        <f t="shared" si="1"/>
        <v>45750</v>
      </c>
      <c r="X64" s="7"/>
      <c r="Y64" s="4">
        <f t="shared" si="2"/>
        <v>0</v>
      </c>
      <c r="Z64" s="8">
        <f t="shared" si="3"/>
        <v>0</v>
      </c>
      <c r="AA64" s="6">
        <f t="shared" si="4"/>
        <v>0</v>
      </c>
      <c r="AB64" s="7"/>
    </row>
    <row r="65" spans="1:28" outlineLevel="2" x14ac:dyDescent="0.25">
      <c r="A65" s="1" t="s">
        <v>12</v>
      </c>
      <c r="B65" s="1" t="s">
        <v>2</v>
      </c>
      <c r="C65" s="1" t="s">
        <v>379</v>
      </c>
      <c r="D65" s="1" t="s">
        <v>381</v>
      </c>
      <c r="E65" s="1" t="s">
        <v>62</v>
      </c>
      <c r="F65" s="1" t="s">
        <v>62</v>
      </c>
      <c r="G65" s="1" t="s">
        <v>170</v>
      </c>
      <c r="H65" s="1" t="s">
        <v>171</v>
      </c>
      <c r="I65" s="1" t="s">
        <v>210</v>
      </c>
      <c r="J65" s="1" t="s">
        <v>209</v>
      </c>
      <c r="K65" s="39" t="s">
        <v>428</v>
      </c>
      <c r="L65" s="2" t="s">
        <v>169</v>
      </c>
      <c r="M65" s="3"/>
      <c r="N65" s="4">
        <v>5000</v>
      </c>
      <c r="O65" s="5">
        <v>9.15</v>
      </c>
      <c r="P65" s="6">
        <f t="shared" si="5"/>
        <v>45750</v>
      </c>
      <c r="Q65" t="s">
        <v>10</v>
      </c>
      <c r="R65" s="1">
        <v>760</v>
      </c>
      <c r="S65" s="1" t="s">
        <v>17</v>
      </c>
      <c r="T65" s="3"/>
      <c r="U65" s="4">
        <v>5000</v>
      </c>
      <c r="V65" s="5">
        <v>9.15</v>
      </c>
      <c r="W65" s="6">
        <f t="shared" si="1"/>
        <v>45750</v>
      </c>
      <c r="X65" s="7"/>
      <c r="Y65" s="4">
        <f t="shared" si="2"/>
        <v>0</v>
      </c>
      <c r="Z65" s="8">
        <f t="shared" si="3"/>
        <v>0</v>
      </c>
      <c r="AA65" s="6">
        <f t="shared" si="4"/>
        <v>0</v>
      </c>
      <c r="AB65" s="7"/>
    </row>
    <row r="66" spans="1:28" outlineLevel="2" x14ac:dyDescent="0.25">
      <c r="A66" s="1" t="s">
        <v>12</v>
      </c>
      <c r="B66" s="1" t="s">
        <v>2</v>
      </c>
      <c r="C66" s="1" t="s">
        <v>379</v>
      </c>
      <c r="D66" s="1" t="s">
        <v>381</v>
      </c>
      <c r="E66" s="1" t="s">
        <v>62</v>
      </c>
      <c r="F66" s="1" t="s">
        <v>62</v>
      </c>
      <c r="G66" s="1" t="s">
        <v>170</v>
      </c>
      <c r="H66" s="1" t="s">
        <v>171</v>
      </c>
      <c r="I66" s="1" t="s">
        <v>212</v>
      </c>
      <c r="J66" s="1" t="s">
        <v>211</v>
      </c>
      <c r="K66" s="39" t="s">
        <v>428</v>
      </c>
      <c r="L66" s="2" t="s">
        <v>169</v>
      </c>
      <c r="M66" s="3"/>
      <c r="N66" s="4">
        <v>5000</v>
      </c>
      <c r="O66" s="5">
        <v>9.15</v>
      </c>
      <c r="P66" s="6">
        <f t="shared" si="5"/>
        <v>45750</v>
      </c>
      <c r="Q66" t="s">
        <v>10</v>
      </c>
      <c r="R66" s="1">
        <v>761</v>
      </c>
      <c r="S66" s="1" t="s">
        <v>17</v>
      </c>
      <c r="T66" s="3"/>
      <c r="U66" s="4">
        <v>5000</v>
      </c>
      <c r="V66" s="5">
        <v>9.15</v>
      </c>
      <c r="W66" s="6">
        <f t="shared" si="1"/>
        <v>45750</v>
      </c>
      <c r="X66" s="7"/>
      <c r="Y66" s="4">
        <f t="shared" si="2"/>
        <v>0</v>
      </c>
      <c r="Z66" s="8">
        <f t="shared" si="3"/>
        <v>0</v>
      </c>
      <c r="AA66" s="6">
        <f t="shared" si="4"/>
        <v>0</v>
      </c>
      <c r="AB66" s="7"/>
    </row>
    <row r="67" spans="1:28" outlineLevel="2" x14ac:dyDescent="0.25">
      <c r="A67" s="1" t="s">
        <v>12</v>
      </c>
      <c r="B67" s="1" t="s">
        <v>2</v>
      </c>
      <c r="C67" s="1" t="s">
        <v>379</v>
      </c>
      <c r="D67" s="1" t="s">
        <v>381</v>
      </c>
      <c r="E67" s="1" t="s">
        <v>62</v>
      </c>
      <c r="F67" s="1" t="s">
        <v>62</v>
      </c>
      <c r="G67" s="1" t="s">
        <v>170</v>
      </c>
      <c r="H67" s="1" t="s">
        <v>171</v>
      </c>
      <c r="I67" s="1" t="s">
        <v>216</v>
      </c>
      <c r="J67" s="1" t="s">
        <v>215</v>
      </c>
      <c r="K67" s="39" t="s">
        <v>428</v>
      </c>
      <c r="L67" s="2" t="s">
        <v>169</v>
      </c>
      <c r="M67" s="3"/>
      <c r="N67" s="4">
        <v>5000</v>
      </c>
      <c r="O67" s="5">
        <v>9.15</v>
      </c>
      <c r="P67" s="6">
        <f t="shared" si="5"/>
        <v>45750</v>
      </c>
      <c r="Q67" t="s">
        <v>10</v>
      </c>
      <c r="R67" s="1">
        <v>763</v>
      </c>
      <c r="S67" s="1" t="s">
        <v>17</v>
      </c>
      <c r="T67" s="3"/>
      <c r="U67" s="4">
        <v>5000</v>
      </c>
      <c r="V67" s="5">
        <v>9.15</v>
      </c>
      <c r="W67" s="6">
        <f t="shared" si="1"/>
        <v>45750</v>
      </c>
      <c r="X67" s="7"/>
      <c r="Y67" s="4">
        <f t="shared" si="2"/>
        <v>0</v>
      </c>
      <c r="Z67" s="8">
        <f t="shared" si="3"/>
        <v>0</v>
      </c>
      <c r="AA67" s="6">
        <f t="shared" si="4"/>
        <v>0</v>
      </c>
      <c r="AB67" s="7"/>
    </row>
    <row r="68" spans="1:28" outlineLevel="2" x14ac:dyDescent="0.25">
      <c r="A68" s="1" t="s">
        <v>12</v>
      </c>
      <c r="B68" s="1" t="s">
        <v>2</v>
      </c>
      <c r="C68" s="1" t="s">
        <v>379</v>
      </c>
      <c r="D68" s="1" t="s">
        <v>381</v>
      </c>
      <c r="E68" s="1" t="s">
        <v>29</v>
      </c>
      <c r="F68" s="1" t="s">
        <v>29</v>
      </c>
      <c r="G68" s="1" t="s">
        <v>170</v>
      </c>
      <c r="H68" s="1" t="s">
        <v>171</v>
      </c>
      <c r="I68" s="1" t="s">
        <v>180</v>
      </c>
      <c r="J68" s="1" t="s">
        <v>179</v>
      </c>
      <c r="K68" s="39" t="s">
        <v>428</v>
      </c>
      <c r="L68" s="2" t="s">
        <v>169</v>
      </c>
      <c r="M68" s="3"/>
      <c r="N68" s="4">
        <v>5000</v>
      </c>
      <c r="O68" s="5">
        <v>9.1999999999999993</v>
      </c>
      <c r="P68" s="6">
        <f t="shared" si="5"/>
        <v>46000</v>
      </c>
      <c r="Q68" t="s">
        <v>10</v>
      </c>
      <c r="R68" s="1">
        <v>708</v>
      </c>
      <c r="S68" s="1" t="s">
        <v>17</v>
      </c>
      <c r="T68" s="3"/>
      <c r="U68" s="46">
        <v>5000</v>
      </c>
      <c r="V68" s="19">
        <v>9.1999999999999993</v>
      </c>
      <c r="W68" s="6">
        <f t="shared" ref="W68:W140" si="6">U68*V68</f>
        <v>46000</v>
      </c>
      <c r="X68" s="7"/>
      <c r="Y68" s="4">
        <f t="shared" ref="Y68:Y140" si="7">N68-U68</f>
        <v>0</v>
      </c>
      <c r="Z68" s="8">
        <f t="shared" ref="Z68:Z140" si="8">O68-V68</f>
        <v>0</v>
      </c>
      <c r="AA68" s="6">
        <f t="shared" ref="AA68:AA140" si="9">P68-W68</f>
        <v>0</v>
      </c>
      <c r="AB68" s="7"/>
    </row>
    <row r="69" spans="1:28" outlineLevel="2" x14ac:dyDescent="0.25">
      <c r="A69" s="1" t="s">
        <v>12</v>
      </c>
      <c r="B69" s="1" t="s">
        <v>2</v>
      </c>
      <c r="C69" s="1" t="s">
        <v>379</v>
      </c>
      <c r="D69" s="1" t="s">
        <v>381</v>
      </c>
      <c r="E69" s="1" t="s">
        <v>38</v>
      </c>
      <c r="F69" s="1" t="s">
        <v>38</v>
      </c>
      <c r="G69" s="1" t="s">
        <v>170</v>
      </c>
      <c r="H69" s="1" t="s">
        <v>171</v>
      </c>
      <c r="I69" s="1" t="s">
        <v>192</v>
      </c>
      <c r="J69" s="1" t="s">
        <v>191</v>
      </c>
      <c r="K69" s="39" t="s">
        <v>428</v>
      </c>
      <c r="L69" s="2" t="s">
        <v>169</v>
      </c>
      <c r="M69" s="3"/>
      <c r="N69" s="4">
        <v>5000</v>
      </c>
      <c r="O69" s="5">
        <v>9.1999999999999993</v>
      </c>
      <c r="P69" s="6">
        <f t="shared" si="5"/>
        <v>46000</v>
      </c>
      <c r="Q69" t="s">
        <v>10</v>
      </c>
      <c r="R69" s="1">
        <v>730</v>
      </c>
      <c r="S69" s="1" t="s">
        <v>17</v>
      </c>
      <c r="T69" s="3"/>
      <c r="U69" s="4">
        <v>5000</v>
      </c>
      <c r="V69" s="5">
        <v>9.1999999999999993</v>
      </c>
      <c r="W69" s="6">
        <f t="shared" si="6"/>
        <v>46000</v>
      </c>
      <c r="X69" s="7"/>
      <c r="Y69" s="4">
        <f t="shared" si="7"/>
        <v>0</v>
      </c>
      <c r="Z69" s="8">
        <f t="shared" si="8"/>
        <v>0</v>
      </c>
      <c r="AA69" s="6">
        <f t="shared" si="9"/>
        <v>0</v>
      </c>
      <c r="AB69" s="7"/>
    </row>
    <row r="70" spans="1:28" outlineLevel="2" x14ac:dyDescent="0.25">
      <c r="A70" s="1" t="s">
        <v>12</v>
      </c>
      <c r="B70" s="1" t="s">
        <v>2</v>
      </c>
      <c r="C70" s="1" t="s">
        <v>379</v>
      </c>
      <c r="D70" s="1" t="s">
        <v>381</v>
      </c>
      <c r="E70" s="1" t="s">
        <v>38</v>
      </c>
      <c r="F70" s="1" t="s">
        <v>38</v>
      </c>
      <c r="G70" s="1" t="s">
        <v>170</v>
      </c>
      <c r="H70" s="1" t="s">
        <v>171</v>
      </c>
      <c r="I70" s="1" t="s">
        <v>194</v>
      </c>
      <c r="J70" s="1" t="s">
        <v>193</v>
      </c>
      <c r="K70" s="39" t="s">
        <v>428</v>
      </c>
      <c r="L70" s="2" t="s">
        <v>169</v>
      </c>
      <c r="M70" s="3"/>
      <c r="N70" s="4">
        <v>5000</v>
      </c>
      <c r="O70" s="5">
        <v>9.1999999999999993</v>
      </c>
      <c r="P70" s="6">
        <f t="shared" si="5"/>
        <v>46000</v>
      </c>
      <c r="Q70" t="s">
        <v>10</v>
      </c>
      <c r="R70" s="1">
        <v>732</v>
      </c>
      <c r="S70" s="1" t="s">
        <v>17</v>
      </c>
      <c r="T70" s="3"/>
      <c r="U70" s="4">
        <v>5000</v>
      </c>
      <c r="V70" s="5">
        <v>9.1999999999999993</v>
      </c>
      <c r="W70" s="6">
        <f t="shared" si="6"/>
        <v>46000</v>
      </c>
      <c r="X70" s="7"/>
      <c r="Y70" s="4">
        <f t="shared" si="7"/>
        <v>0</v>
      </c>
      <c r="Z70" s="8">
        <f t="shared" si="8"/>
        <v>0</v>
      </c>
      <c r="AA70" s="6">
        <f t="shared" si="9"/>
        <v>0</v>
      </c>
      <c r="AB70" s="7"/>
    </row>
    <row r="71" spans="1:28" outlineLevel="2" x14ac:dyDescent="0.25">
      <c r="A71" s="1" t="s">
        <v>12</v>
      </c>
      <c r="B71" s="1" t="s">
        <v>2</v>
      </c>
      <c r="C71" s="1" t="s">
        <v>379</v>
      </c>
      <c r="D71" s="1" t="s">
        <v>381</v>
      </c>
      <c r="E71" s="1" t="s">
        <v>62</v>
      </c>
      <c r="F71" s="1" t="s">
        <v>62</v>
      </c>
      <c r="G71" s="1" t="s">
        <v>170</v>
      </c>
      <c r="H71" s="1" t="s">
        <v>171</v>
      </c>
      <c r="I71" s="1" t="s">
        <v>214</v>
      </c>
      <c r="J71" s="1" t="s">
        <v>213</v>
      </c>
      <c r="K71" s="39" t="s">
        <v>428</v>
      </c>
      <c r="L71" s="2" t="s">
        <v>169</v>
      </c>
      <c r="M71" s="3"/>
      <c r="N71" s="4">
        <v>5000</v>
      </c>
      <c r="O71" s="5">
        <v>9.1999999999999993</v>
      </c>
      <c r="P71" s="6">
        <f t="shared" si="5"/>
        <v>46000</v>
      </c>
      <c r="Q71" t="s">
        <v>10</v>
      </c>
      <c r="R71" s="1">
        <v>762</v>
      </c>
      <c r="S71" s="1" t="s">
        <v>17</v>
      </c>
      <c r="T71" s="3"/>
      <c r="U71" s="4">
        <v>5000</v>
      </c>
      <c r="V71" s="5">
        <v>9.1999999999999993</v>
      </c>
      <c r="W71" s="6">
        <f t="shared" si="6"/>
        <v>46000</v>
      </c>
      <c r="X71" s="7"/>
      <c r="Y71" s="4">
        <f t="shared" si="7"/>
        <v>0</v>
      </c>
      <c r="Z71" s="8">
        <f t="shared" si="8"/>
        <v>0</v>
      </c>
      <c r="AA71" s="6">
        <f t="shared" si="9"/>
        <v>0</v>
      </c>
      <c r="AB71" s="7"/>
    </row>
    <row r="72" spans="1:28" outlineLevel="2" x14ac:dyDescent="0.25">
      <c r="A72" s="1" t="s">
        <v>12</v>
      </c>
      <c r="B72" s="1" t="s">
        <v>2</v>
      </c>
      <c r="C72" s="1" t="s">
        <v>379</v>
      </c>
      <c r="D72" s="1" t="s">
        <v>381</v>
      </c>
      <c r="E72" s="1" t="s">
        <v>62</v>
      </c>
      <c r="F72" s="1" t="s">
        <v>62</v>
      </c>
      <c r="G72" s="1" t="s">
        <v>170</v>
      </c>
      <c r="H72" s="1" t="s">
        <v>171</v>
      </c>
      <c r="I72" s="1" t="s">
        <v>218</v>
      </c>
      <c r="J72" s="1" t="s">
        <v>217</v>
      </c>
      <c r="K72" s="39" t="s">
        <v>428</v>
      </c>
      <c r="L72" s="2" t="s">
        <v>169</v>
      </c>
      <c r="M72" s="3"/>
      <c r="N72" s="4">
        <v>483</v>
      </c>
      <c r="O72" s="5">
        <v>9.1999999999999993</v>
      </c>
      <c r="P72" s="6">
        <f t="shared" si="5"/>
        <v>4443.5999999999995</v>
      </c>
      <c r="Q72" t="s">
        <v>10</v>
      </c>
      <c r="R72" s="1">
        <v>765</v>
      </c>
      <c r="S72" s="1" t="s">
        <v>17</v>
      </c>
      <c r="T72" s="3"/>
      <c r="U72" s="4">
        <v>483</v>
      </c>
      <c r="V72" s="5">
        <v>9.1999999999999993</v>
      </c>
      <c r="W72" s="6">
        <f t="shared" si="6"/>
        <v>4443.5999999999995</v>
      </c>
      <c r="X72" s="7"/>
      <c r="Y72" s="4">
        <f t="shared" si="7"/>
        <v>0</v>
      </c>
      <c r="Z72" s="8">
        <f t="shared" si="8"/>
        <v>0</v>
      </c>
      <c r="AA72" s="6">
        <f t="shared" si="9"/>
        <v>0</v>
      </c>
      <c r="AB72" s="7"/>
    </row>
    <row r="73" spans="1:28" outlineLevel="2" x14ac:dyDescent="0.25">
      <c r="A73" s="1" t="s">
        <v>12</v>
      </c>
      <c r="B73" s="1" t="s">
        <v>2</v>
      </c>
      <c r="C73" s="1" t="s">
        <v>379</v>
      </c>
      <c r="D73" s="1" t="s">
        <v>381</v>
      </c>
      <c r="E73" s="1" t="s">
        <v>38</v>
      </c>
      <c r="F73" s="1" t="s">
        <v>38</v>
      </c>
      <c r="G73" s="1" t="s">
        <v>170</v>
      </c>
      <c r="H73" s="1" t="s">
        <v>171</v>
      </c>
      <c r="I73" s="1" t="s">
        <v>202</v>
      </c>
      <c r="J73" s="1" t="s">
        <v>201</v>
      </c>
      <c r="K73" s="39" t="s">
        <v>428</v>
      </c>
      <c r="L73" s="2" t="s">
        <v>169</v>
      </c>
      <c r="M73" s="3"/>
      <c r="N73" s="4">
        <v>483</v>
      </c>
      <c r="O73" s="5">
        <v>9.25</v>
      </c>
      <c r="P73" s="6">
        <f t="shared" si="5"/>
        <v>4467.75</v>
      </c>
      <c r="Q73" t="s">
        <v>10</v>
      </c>
      <c r="R73" s="1">
        <v>737</v>
      </c>
      <c r="S73" s="1" t="s">
        <v>17</v>
      </c>
      <c r="T73" s="3"/>
      <c r="U73" s="46">
        <v>483</v>
      </c>
      <c r="V73" s="19">
        <v>9.25</v>
      </c>
      <c r="W73" s="6">
        <f t="shared" si="6"/>
        <v>4467.75</v>
      </c>
      <c r="X73" s="7"/>
      <c r="Y73" s="4">
        <f t="shared" si="7"/>
        <v>0</v>
      </c>
      <c r="Z73" s="8">
        <f t="shared" si="8"/>
        <v>0</v>
      </c>
      <c r="AA73" s="6">
        <f t="shared" si="9"/>
        <v>0</v>
      </c>
      <c r="AB73" s="7"/>
    </row>
    <row r="74" spans="1:28" outlineLevel="2" x14ac:dyDescent="0.25">
      <c r="A74" s="1" t="s">
        <v>12</v>
      </c>
      <c r="B74" s="1" t="s">
        <v>2</v>
      </c>
      <c r="C74" s="1" t="s">
        <v>379</v>
      </c>
      <c r="D74" s="1" t="s">
        <v>381</v>
      </c>
      <c r="E74" s="1" t="s">
        <v>38</v>
      </c>
      <c r="F74" s="1" t="s">
        <v>38</v>
      </c>
      <c r="G74" s="1" t="s">
        <v>170</v>
      </c>
      <c r="H74" s="1" t="s">
        <v>171</v>
      </c>
      <c r="I74" s="1" t="s">
        <v>204</v>
      </c>
      <c r="J74" s="1" t="s">
        <v>203</v>
      </c>
      <c r="K74" s="39" t="s">
        <v>428</v>
      </c>
      <c r="L74" s="2" t="s">
        <v>169</v>
      </c>
      <c r="M74" s="3"/>
      <c r="N74" s="4">
        <v>5000</v>
      </c>
      <c r="O74" s="5">
        <v>9.35</v>
      </c>
      <c r="P74" s="6">
        <f t="shared" si="5"/>
        <v>46750</v>
      </c>
      <c r="Q74" t="s">
        <v>10</v>
      </c>
      <c r="R74" s="1">
        <v>740</v>
      </c>
      <c r="S74" s="1" t="s">
        <v>17</v>
      </c>
      <c r="T74" s="3"/>
      <c r="U74" s="46">
        <v>5000</v>
      </c>
      <c r="V74" s="19">
        <v>9.35</v>
      </c>
      <c r="W74" s="6">
        <f t="shared" si="6"/>
        <v>46750</v>
      </c>
      <c r="X74" s="7"/>
      <c r="Y74" s="4">
        <f t="shared" si="7"/>
        <v>0</v>
      </c>
      <c r="Z74" s="8">
        <f t="shared" si="8"/>
        <v>0</v>
      </c>
      <c r="AA74" s="6">
        <f t="shared" si="9"/>
        <v>0</v>
      </c>
      <c r="AB74" s="7"/>
    </row>
    <row r="75" spans="1:28" outlineLevel="2" x14ac:dyDescent="0.25">
      <c r="A75" s="1" t="s">
        <v>12</v>
      </c>
      <c r="B75" s="1" t="s">
        <v>2</v>
      </c>
      <c r="C75" s="1" t="s">
        <v>379</v>
      </c>
      <c r="D75" s="1" t="s">
        <v>381</v>
      </c>
      <c r="E75" s="1" t="s">
        <v>5</v>
      </c>
      <c r="F75" s="1" t="s">
        <v>20</v>
      </c>
      <c r="G75" s="1" t="s">
        <v>170</v>
      </c>
      <c r="H75" s="1" t="s">
        <v>171</v>
      </c>
      <c r="I75" s="1" t="s">
        <v>174</v>
      </c>
      <c r="J75" s="1" t="s">
        <v>173</v>
      </c>
      <c r="K75" s="39" t="s">
        <v>428</v>
      </c>
      <c r="L75" s="2" t="s">
        <v>169</v>
      </c>
      <c r="M75" s="3"/>
      <c r="N75" s="4">
        <v>12790</v>
      </c>
      <c r="O75" s="5">
        <v>10.7</v>
      </c>
      <c r="P75" s="6">
        <f t="shared" si="5"/>
        <v>136853</v>
      </c>
      <c r="Q75" t="s">
        <v>10</v>
      </c>
      <c r="R75" s="1">
        <v>704</v>
      </c>
      <c r="S75" s="1" t="s">
        <v>17</v>
      </c>
      <c r="T75" s="3"/>
      <c r="U75" s="46">
        <v>12790</v>
      </c>
      <c r="V75" s="19">
        <v>10.7</v>
      </c>
      <c r="W75" s="6">
        <f t="shared" si="6"/>
        <v>136853</v>
      </c>
      <c r="X75" s="7"/>
      <c r="Y75" s="4">
        <f t="shared" si="7"/>
        <v>0</v>
      </c>
      <c r="Z75" s="8">
        <f t="shared" si="8"/>
        <v>0</v>
      </c>
      <c r="AA75" s="6">
        <f t="shared" si="9"/>
        <v>0</v>
      </c>
      <c r="AB75" s="7"/>
    </row>
    <row r="76" spans="1:28" outlineLevel="2" x14ac:dyDescent="0.25">
      <c r="A76" s="1" t="s">
        <v>12</v>
      </c>
      <c r="B76" s="1" t="s">
        <v>2</v>
      </c>
      <c r="C76" s="1" t="s">
        <v>379</v>
      </c>
      <c r="D76" s="1" t="s">
        <v>381</v>
      </c>
      <c r="E76" s="1" t="s">
        <v>5</v>
      </c>
      <c r="F76" s="1" t="s">
        <v>20</v>
      </c>
      <c r="G76" s="1" t="s">
        <v>170</v>
      </c>
      <c r="H76" s="1" t="s">
        <v>171</v>
      </c>
      <c r="I76" s="1" t="s">
        <v>176</v>
      </c>
      <c r="J76" s="1" t="s">
        <v>175</v>
      </c>
      <c r="K76" s="39" t="s">
        <v>428</v>
      </c>
      <c r="L76" s="2" t="s">
        <v>169</v>
      </c>
      <c r="M76" s="3"/>
      <c r="N76" s="4">
        <v>10000</v>
      </c>
      <c r="O76" s="5">
        <v>10.7</v>
      </c>
      <c r="P76" s="6">
        <f t="shared" si="5"/>
        <v>107000</v>
      </c>
      <c r="Q76" t="s">
        <v>10</v>
      </c>
      <c r="R76" s="1">
        <v>706</v>
      </c>
      <c r="S76" s="1" t="s">
        <v>17</v>
      </c>
      <c r="T76" s="3"/>
      <c r="U76" s="46">
        <v>10000</v>
      </c>
      <c r="V76" s="19">
        <v>10.7</v>
      </c>
      <c r="W76" s="6">
        <f t="shared" si="6"/>
        <v>107000</v>
      </c>
      <c r="X76" s="7"/>
      <c r="Y76" s="4">
        <f t="shared" si="7"/>
        <v>0</v>
      </c>
      <c r="Z76" s="8">
        <f t="shared" si="8"/>
        <v>0</v>
      </c>
      <c r="AA76" s="6">
        <f t="shared" si="9"/>
        <v>0</v>
      </c>
      <c r="AB76" s="7"/>
    </row>
    <row r="77" spans="1:28" outlineLevel="2" x14ac:dyDescent="0.25">
      <c r="A77" s="1" t="s">
        <v>12</v>
      </c>
      <c r="B77" s="1" t="s">
        <v>2</v>
      </c>
      <c r="C77" s="1" t="s">
        <v>379</v>
      </c>
      <c r="D77" s="1" t="s">
        <v>381</v>
      </c>
      <c r="E77" s="1" t="s">
        <v>5</v>
      </c>
      <c r="F77" s="1" t="s">
        <v>20</v>
      </c>
      <c r="G77" s="1" t="s">
        <v>170</v>
      </c>
      <c r="H77" s="1" t="s">
        <v>171</v>
      </c>
      <c r="I77" s="1" t="s">
        <v>172</v>
      </c>
      <c r="J77" s="1" t="s">
        <v>168</v>
      </c>
      <c r="K77" s="39" t="s">
        <v>428</v>
      </c>
      <c r="L77" s="2" t="s">
        <v>169</v>
      </c>
      <c r="M77" s="3"/>
      <c r="N77" s="4">
        <v>10000</v>
      </c>
      <c r="O77" s="5">
        <v>10.75</v>
      </c>
      <c r="P77" s="6">
        <f t="shared" si="5"/>
        <v>107500</v>
      </c>
      <c r="Q77" t="s">
        <v>10</v>
      </c>
      <c r="R77" s="1">
        <v>699</v>
      </c>
      <c r="S77" s="1" t="s">
        <v>17</v>
      </c>
      <c r="T77" s="3"/>
      <c r="U77" s="46">
        <v>10000</v>
      </c>
      <c r="V77" s="19">
        <v>10.75</v>
      </c>
      <c r="W77" s="6">
        <f t="shared" si="6"/>
        <v>107500</v>
      </c>
      <c r="X77" s="7"/>
      <c r="Y77" s="4">
        <f t="shared" si="7"/>
        <v>0</v>
      </c>
      <c r="Z77" s="8">
        <f t="shared" si="8"/>
        <v>0</v>
      </c>
      <c r="AA77" s="6">
        <f t="shared" si="9"/>
        <v>0</v>
      </c>
      <c r="AB77" s="7"/>
    </row>
    <row r="78" spans="1:28" outlineLevel="1" x14ac:dyDescent="0.25">
      <c r="C78" s="1"/>
      <c r="D78" s="1"/>
      <c r="L78" s="2" t="s">
        <v>404</v>
      </c>
      <c r="M78" s="3"/>
      <c r="N78" s="4">
        <f>SUBTOTAL(9,N30:N77)</f>
        <v>627537</v>
      </c>
      <c r="P78" s="6">
        <f>SUBTOTAL(9,P30:P77)</f>
        <v>5145431.91</v>
      </c>
      <c r="T78" s="3"/>
      <c r="U78" s="4">
        <f>SUBTOTAL(9,U30:U77)</f>
        <v>627537</v>
      </c>
      <c r="W78" s="6">
        <f>SUBTOTAL(9,W30:W77)</f>
        <v>5145431.91</v>
      </c>
      <c r="X78" s="7"/>
      <c r="Y78" s="4">
        <f>SUBTOTAL(9,Y30:Y77)</f>
        <v>0</v>
      </c>
      <c r="AA78" s="6">
        <f>SUBTOTAL(9,AA30:AA77)</f>
        <v>0</v>
      </c>
      <c r="AB78" s="7"/>
    </row>
    <row r="79" spans="1:28" outlineLevel="2" x14ac:dyDescent="0.25">
      <c r="A79" s="1" t="s">
        <v>284</v>
      </c>
      <c r="B79" s="1" t="s">
        <v>2</v>
      </c>
      <c r="C79" s="1" t="s">
        <v>379</v>
      </c>
      <c r="D79" s="1" t="s">
        <v>381</v>
      </c>
      <c r="E79" s="1" t="s">
        <v>292</v>
      </c>
      <c r="F79" s="1" t="s">
        <v>293</v>
      </c>
      <c r="G79" s="1" t="s">
        <v>152</v>
      </c>
      <c r="H79" s="1" t="s">
        <v>153</v>
      </c>
      <c r="J79" s="1" t="s">
        <v>338</v>
      </c>
      <c r="K79" s="39" t="s">
        <v>430</v>
      </c>
      <c r="L79" s="2" t="s">
        <v>151</v>
      </c>
      <c r="M79" s="3"/>
      <c r="N79" s="4">
        <v>21000</v>
      </c>
      <c r="O79" s="5">
        <v>7.29</v>
      </c>
      <c r="P79" s="6">
        <f t="shared" ref="P79:P84" si="10">N79*O79</f>
        <v>153090</v>
      </c>
      <c r="Q79" t="s">
        <v>287</v>
      </c>
      <c r="R79" s="1">
        <v>914</v>
      </c>
      <c r="S79" s="1" t="s">
        <v>288</v>
      </c>
      <c r="T79" s="3"/>
      <c r="U79" s="4">
        <v>21000</v>
      </c>
      <c r="V79" s="5">
        <v>7.29</v>
      </c>
      <c r="W79" s="6">
        <f t="shared" si="6"/>
        <v>153090</v>
      </c>
      <c r="X79" s="7"/>
      <c r="Y79" s="4">
        <f t="shared" si="7"/>
        <v>0</v>
      </c>
      <c r="Z79" s="8">
        <f t="shared" si="8"/>
        <v>0</v>
      </c>
      <c r="AA79" s="6">
        <f t="shared" si="9"/>
        <v>0</v>
      </c>
      <c r="AB79" s="7"/>
    </row>
    <row r="80" spans="1:28" outlineLevel="2" x14ac:dyDescent="0.25">
      <c r="A80" s="1" t="s">
        <v>284</v>
      </c>
      <c r="B80" s="1" t="s">
        <v>2</v>
      </c>
      <c r="C80" s="1" t="s">
        <v>379</v>
      </c>
      <c r="D80" s="1" t="s">
        <v>381</v>
      </c>
      <c r="E80" s="1" t="s">
        <v>286</v>
      </c>
      <c r="F80" s="1" t="s">
        <v>286</v>
      </c>
      <c r="G80" s="1" t="s">
        <v>152</v>
      </c>
      <c r="H80" s="1" t="s">
        <v>153</v>
      </c>
      <c r="J80" s="1" t="s">
        <v>338</v>
      </c>
      <c r="K80" s="39" t="s">
        <v>430</v>
      </c>
      <c r="L80" s="2" t="s">
        <v>151</v>
      </c>
      <c r="M80" s="3"/>
      <c r="N80" s="4">
        <v>7000</v>
      </c>
      <c r="O80" s="5">
        <v>7.59</v>
      </c>
      <c r="P80" s="6">
        <f t="shared" si="10"/>
        <v>53130</v>
      </c>
      <c r="Q80" t="s">
        <v>287</v>
      </c>
      <c r="R80" s="1">
        <v>913</v>
      </c>
      <c r="S80" s="1" t="s">
        <v>288</v>
      </c>
      <c r="T80" s="3"/>
      <c r="U80" s="46">
        <v>7000</v>
      </c>
      <c r="V80" s="19">
        <v>7.59</v>
      </c>
      <c r="W80" s="6">
        <f t="shared" si="6"/>
        <v>53130</v>
      </c>
      <c r="X80" s="7"/>
      <c r="Y80" s="4">
        <f t="shared" si="7"/>
        <v>0</v>
      </c>
      <c r="Z80" s="8">
        <f t="shared" si="8"/>
        <v>0</v>
      </c>
      <c r="AA80" s="6">
        <f t="shared" si="9"/>
        <v>0</v>
      </c>
      <c r="AB80" s="7"/>
    </row>
    <row r="81" spans="1:28" outlineLevel="2" x14ac:dyDescent="0.25">
      <c r="A81" s="1" t="s">
        <v>12</v>
      </c>
      <c r="B81" s="1" t="s">
        <v>2</v>
      </c>
      <c r="C81" s="1" t="s">
        <v>379</v>
      </c>
      <c r="D81" s="1" t="s">
        <v>381</v>
      </c>
      <c r="E81" s="1" t="s">
        <v>62</v>
      </c>
      <c r="F81" s="1" t="s">
        <v>62</v>
      </c>
      <c r="G81" s="1" t="s">
        <v>152</v>
      </c>
      <c r="H81" s="1" t="s">
        <v>153</v>
      </c>
      <c r="I81" s="1" t="s">
        <v>158</v>
      </c>
      <c r="J81" s="1" t="s">
        <v>157</v>
      </c>
      <c r="K81" s="39" t="s">
        <v>430</v>
      </c>
      <c r="L81" s="2" t="s">
        <v>151</v>
      </c>
      <c r="M81" s="3"/>
      <c r="N81" s="4">
        <v>5000</v>
      </c>
      <c r="O81" s="5">
        <v>9.91</v>
      </c>
      <c r="P81" s="6">
        <f t="shared" si="10"/>
        <v>49550</v>
      </c>
      <c r="Q81" t="s">
        <v>10</v>
      </c>
      <c r="R81" s="1">
        <v>771</v>
      </c>
      <c r="S81" s="1" t="s">
        <v>17</v>
      </c>
      <c r="T81" s="3"/>
      <c r="U81" s="46">
        <v>5000</v>
      </c>
      <c r="V81" s="19">
        <v>9.91</v>
      </c>
      <c r="W81" s="6">
        <f t="shared" si="6"/>
        <v>49550</v>
      </c>
      <c r="X81" s="7"/>
      <c r="Y81" s="4">
        <f t="shared" si="7"/>
        <v>0</v>
      </c>
      <c r="Z81" s="8">
        <f t="shared" si="8"/>
        <v>0</v>
      </c>
      <c r="AA81" s="6">
        <f t="shared" si="9"/>
        <v>0</v>
      </c>
      <c r="AB81" s="7"/>
    </row>
    <row r="82" spans="1:28" outlineLevel="2" x14ac:dyDescent="0.25">
      <c r="A82" s="1" t="s">
        <v>12</v>
      </c>
      <c r="B82" s="1" t="s">
        <v>2</v>
      </c>
      <c r="C82" s="1" t="s">
        <v>379</v>
      </c>
      <c r="D82" s="1" t="s">
        <v>381</v>
      </c>
      <c r="E82" s="1" t="s">
        <v>38</v>
      </c>
      <c r="F82" s="1" t="s">
        <v>38</v>
      </c>
      <c r="G82" s="1" t="s">
        <v>152</v>
      </c>
      <c r="H82" s="1" t="s">
        <v>153</v>
      </c>
      <c r="I82" s="1" t="s">
        <v>154</v>
      </c>
      <c r="J82" s="1" t="s">
        <v>150</v>
      </c>
      <c r="K82" s="39" t="s">
        <v>428</v>
      </c>
      <c r="L82" s="2" t="s">
        <v>151</v>
      </c>
      <c r="M82" s="3"/>
      <c r="N82" s="4">
        <v>10000</v>
      </c>
      <c r="O82" s="5">
        <v>9.9499999999999993</v>
      </c>
      <c r="P82" s="6">
        <f t="shared" si="10"/>
        <v>99500</v>
      </c>
      <c r="Q82" t="s">
        <v>10</v>
      </c>
      <c r="R82" s="1">
        <v>749</v>
      </c>
      <c r="S82" s="1" t="s">
        <v>17</v>
      </c>
      <c r="T82" s="3"/>
      <c r="U82" s="46">
        <v>10000</v>
      </c>
      <c r="V82" s="19">
        <v>9.9499999999999993</v>
      </c>
      <c r="W82" s="6">
        <f t="shared" si="6"/>
        <v>99500</v>
      </c>
      <c r="X82" s="7"/>
      <c r="Y82" s="4">
        <f t="shared" si="7"/>
        <v>0</v>
      </c>
      <c r="Z82" s="8">
        <f t="shared" si="8"/>
        <v>0</v>
      </c>
      <c r="AA82" s="6">
        <f t="shared" si="9"/>
        <v>0</v>
      </c>
      <c r="AB82" s="7"/>
    </row>
    <row r="83" spans="1:28" outlineLevel="2" x14ac:dyDescent="0.25">
      <c r="A83" s="1" t="s">
        <v>12</v>
      </c>
      <c r="B83" s="1" t="s">
        <v>2</v>
      </c>
      <c r="C83" s="1" t="s">
        <v>379</v>
      </c>
      <c r="D83" s="1" t="s">
        <v>381</v>
      </c>
      <c r="E83" s="1" t="s">
        <v>62</v>
      </c>
      <c r="F83" s="1" t="s">
        <v>62</v>
      </c>
      <c r="G83" s="1" t="s">
        <v>152</v>
      </c>
      <c r="H83" s="1" t="s">
        <v>153</v>
      </c>
      <c r="I83" s="1" t="s">
        <v>156</v>
      </c>
      <c r="J83" s="1" t="s">
        <v>155</v>
      </c>
      <c r="K83" s="39" t="s">
        <v>430</v>
      </c>
      <c r="L83" s="2" t="s">
        <v>151</v>
      </c>
      <c r="M83" s="3"/>
      <c r="N83" s="4">
        <v>3300</v>
      </c>
      <c r="O83" s="5">
        <v>9.9700000000000006</v>
      </c>
      <c r="P83" s="6">
        <f t="shared" si="10"/>
        <v>32901</v>
      </c>
      <c r="Q83" t="s">
        <v>10</v>
      </c>
      <c r="R83" s="1">
        <v>769</v>
      </c>
      <c r="S83" s="1" t="s">
        <v>17</v>
      </c>
      <c r="T83" s="3"/>
      <c r="U83" s="46">
        <v>3300</v>
      </c>
      <c r="V83" s="19">
        <v>9.9700000000000006</v>
      </c>
      <c r="W83" s="6">
        <f t="shared" si="6"/>
        <v>32901</v>
      </c>
      <c r="X83" s="7"/>
      <c r="Y83" s="4">
        <f t="shared" si="7"/>
        <v>0</v>
      </c>
      <c r="Z83" s="8">
        <f t="shared" si="8"/>
        <v>0</v>
      </c>
      <c r="AA83" s="6">
        <f t="shared" si="9"/>
        <v>0</v>
      </c>
      <c r="AB83" s="7"/>
    </row>
    <row r="84" spans="1:28" outlineLevel="2" x14ac:dyDescent="0.25">
      <c r="A84" s="1" t="s">
        <v>12</v>
      </c>
      <c r="B84" s="1" t="s">
        <v>2</v>
      </c>
      <c r="C84" s="1" t="s">
        <v>379</v>
      </c>
      <c r="D84" s="1" t="s">
        <v>381</v>
      </c>
      <c r="E84" s="1" t="s">
        <v>5</v>
      </c>
      <c r="F84" s="1" t="s">
        <v>6</v>
      </c>
      <c r="G84" s="1" t="s">
        <v>152</v>
      </c>
      <c r="H84" s="1" t="s">
        <v>153</v>
      </c>
      <c r="I84" s="1" t="s">
        <v>220</v>
      </c>
      <c r="J84" s="1" t="s">
        <v>219</v>
      </c>
      <c r="K84" s="39" t="s">
        <v>430</v>
      </c>
      <c r="L84" s="2" t="s">
        <v>151</v>
      </c>
      <c r="M84" s="3"/>
      <c r="N84" s="4">
        <v>79763</v>
      </c>
      <c r="O84" s="5">
        <v>10.57</v>
      </c>
      <c r="P84" s="6">
        <f t="shared" si="10"/>
        <v>843094.91</v>
      </c>
      <c r="Q84" t="s">
        <v>10</v>
      </c>
      <c r="R84" s="1">
        <v>676</v>
      </c>
      <c r="S84" s="1" t="s">
        <v>17</v>
      </c>
      <c r="T84" s="3"/>
      <c r="U84" s="46">
        <v>79763</v>
      </c>
      <c r="V84" s="19">
        <v>10.57</v>
      </c>
      <c r="W84" s="6">
        <f t="shared" si="6"/>
        <v>843094.91</v>
      </c>
      <c r="X84" s="7"/>
      <c r="Y84" s="4">
        <f t="shared" si="7"/>
        <v>0</v>
      </c>
      <c r="Z84" s="8">
        <f t="shared" si="8"/>
        <v>0</v>
      </c>
      <c r="AA84" s="6">
        <f t="shared" si="9"/>
        <v>0</v>
      </c>
      <c r="AB84" s="7"/>
    </row>
    <row r="85" spans="1:28" outlineLevel="1" x14ac:dyDescent="0.25">
      <c r="C85" s="1"/>
      <c r="D85" s="1"/>
      <c r="L85" s="2" t="s">
        <v>405</v>
      </c>
      <c r="M85" s="3"/>
      <c r="N85" s="4">
        <f>SUBTOTAL(9,N79:N84)</f>
        <v>126063</v>
      </c>
      <c r="P85" s="6">
        <f>SUBTOTAL(9,P79:P84)</f>
        <v>1231265.9100000001</v>
      </c>
      <c r="T85" s="3"/>
      <c r="U85" s="4">
        <f>SUBTOTAL(9,U79:U84)</f>
        <v>126063</v>
      </c>
      <c r="W85" s="6">
        <f>SUBTOTAL(9,W79:W84)</f>
        <v>1231265.9100000001</v>
      </c>
      <c r="X85" s="7"/>
      <c r="Y85" s="4">
        <f>SUBTOTAL(9,Y79:Y84)</f>
        <v>0</v>
      </c>
      <c r="AA85" s="6">
        <f>SUBTOTAL(9,AA79:AA84)</f>
        <v>0</v>
      </c>
      <c r="AB85" s="7"/>
    </row>
    <row r="86" spans="1:28" outlineLevel="2" x14ac:dyDescent="0.25">
      <c r="A86" s="1" t="s">
        <v>12</v>
      </c>
      <c r="B86" s="1" t="s">
        <v>2</v>
      </c>
      <c r="C86" s="1" t="s">
        <v>379</v>
      </c>
      <c r="D86" s="1" t="s">
        <v>381</v>
      </c>
      <c r="E86" s="1" t="s">
        <v>5</v>
      </c>
      <c r="F86" s="1" t="s">
        <v>20</v>
      </c>
      <c r="G86" s="1" t="s">
        <v>161</v>
      </c>
      <c r="H86" s="1" t="s">
        <v>162</v>
      </c>
      <c r="I86" s="1" t="s">
        <v>163</v>
      </c>
      <c r="J86" s="1" t="s">
        <v>159</v>
      </c>
      <c r="K86" s="39" t="s">
        <v>430</v>
      </c>
      <c r="L86" s="2" t="s">
        <v>160</v>
      </c>
      <c r="M86" s="3"/>
      <c r="N86" s="4">
        <v>20000</v>
      </c>
      <c r="O86" s="5">
        <v>9.75</v>
      </c>
      <c r="P86" s="6">
        <f>N86*O86</f>
        <v>195000</v>
      </c>
      <c r="Q86" t="s">
        <v>10</v>
      </c>
      <c r="R86" s="1">
        <v>692</v>
      </c>
      <c r="S86" s="1" t="s">
        <v>17</v>
      </c>
      <c r="T86" s="3"/>
      <c r="U86" s="46">
        <v>20000</v>
      </c>
      <c r="V86" s="19">
        <v>9.75</v>
      </c>
      <c r="W86" s="6">
        <f t="shared" si="6"/>
        <v>195000</v>
      </c>
      <c r="X86" s="7"/>
      <c r="Y86" s="4">
        <f t="shared" si="7"/>
        <v>0</v>
      </c>
      <c r="Z86" s="8">
        <f t="shared" si="8"/>
        <v>0</v>
      </c>
      <c r="AA86" s="6">
        <f t="shared" si="9"/>
        <v>0</v>
      </c>
      <c r="AB86" s="7"/>
    </row>
    <row r="87" spans="1:28" outlineLevel="2" x14ac:dyDescent="0.25">
      <c r="A87" s="1" t="s">
        <v>12</v>
      </c>
      <c r="B87" s="1" t="s">
        <v>2</v>
      </c>
      <c r="C87" s="1" t="s">
        <v>379</v>
      </c>
      <c r="D87" s="1" t="s">
        <v>381</v>
      </c>
      <c r="E87" s="1" t="s">
        <v>38</v>
      </c>
      <c r="F87" s="1" t="s">
        <v>38</v>
      </c>
      <c r="G87" s="1" t="s">
        <v>161</v>
      </c>
      <c r="H87" s="1" t="s">
        <v>162</v>
      </c>
      <c r="I87" s="1" t="s">
        <v>167</v>
      </c>
      <c r="J87" s="1" t="s">
        <v>166</v>
      </c>
      <c r="K87" s="39" t="s">
        <v>430</v>
      </c>
      <c r="L87" s="2" t="s">
        <v>160</v>
      </c>
      <c r="M87" s="3"/>
      <c r="N87" s="4">
        <v>5890</v>
      </c>
      <c r="O87" s="5">
        <v>9.7899999999999991</v>
      </c>
      <c r="P87" s="6">
        <f>N87*O87</f>
        <v>57663.1</v>
      </c>
      <c r="Q87" t="s">
        <v>10</v>
      </c>
      <c r="R87" s="1">
        <v>742</v>
      </c>
      <c r="S87" s="1" t="s">
        <v>17</v>
      </c>
      <c r="T87" s="3"/>
      <c r="U87" s="46">
        <v>5890</v>
      </c>
      <c r="V87" s="19">
        <v>9.7899999999999991</v>
      </c>
      <c r="W87" s="6">
        <f t="shared" si="6"/>
        <v>57663.1</v>
      </c>
      <c r="X87" s="7"/>
      <c r="Y87" s="4">
        <f t="shared" si="7"/>
        <v>0</v>
      </c>
      <c r="Z87" s="8">
        <f t="shared" si="8"/>
        <v>0</v>
      </c>
      <c r="AA87" s="6">
        <f t="shared" si="9"/>
        <v>0</v>
      </c>
      <c r="AB87" s="7"/>
    </row>
    <row r="88" spans="1:28" outlineLevel="2" x14ac:dyDescent="0.25">
      <c r="A88" s="1" t="s">
        <v>12</v>
      </c>
      <c r="B88" s="1" t="s">
        <v>2</v>
      </c>
      <c r="C88" s="1" t="s">
        <v>379</v>
      </c>
      <c r="D88" s="1" t="s">
        <v>381</v>
      </c>
      <c r="E88" s="1" t="s">
        <v>29</v>
      </c>
      <c r="F88" s="1" t="s">
        <v>29</v>
      </c>
      <c r="G88" s="1" t="s">
        <v>161</v>
      </c>
      <c r="H88" s="1" t="s">
        <v>162</v>
      </c>
      <c r="I88" s="1" t="s">
        <v>165</v>
      </c>
      <c r="J88" s="1" t="s">
        <v>164</v>
      </c>
      <c r="K88" s="39" t="s">
        <v>430</v>
      </c>
      <c r="L88" s="2" t="s">
        <v>160</v>
      </c>
      <c r="M88" s="3"/>
      <c r="N88" s="4">
        <v>10000</v>
      </c>
      <c r="O88" s="5">
        <v>10.029999999999999</v>
      </c>
      <c r="P88" s="6">
        <f>N88*O88</f>
        <v>100300</v>
      </c>
      <c r="Q88" t="s">
        <v>10</v>
      </c>
      <c r="R88" s="1">
        <v>721</v>
      </c>
      <c r="S88" s="1" t="s">
        <v>17</v>
      </c>
      <c r="T88" s="3"/>
      <c r="U88" s="46">
        <v>10000</v>
      </c>
      <c r="V88" s="19">
        <v>10.029999999999999</v>
      </c>
      <c r="W88" s="6">
        <f t="shared" si="6"/>
        <v>100300</v>
      </c>
      <c r="X88" s="7"/>
      <c r="Y88" s="4">
        <f t="shared" si="7"/>
        <v>0</v>
      </c>
      <c r="Z88" s="8">
        <f t="shared" si="8"/>
        <v>0</v>
      </c>
      <c r="AA88" s="6">
        <f t="shared" si="9"/>
        <v>0</v>
      </c>
      <c r="AB88" s="7"/>
    </row>
    <row r="89" spans="1:28" outlineLevel="1" x14ac:dyDescent="0.25">
      <c r="C89" s="1"/>
      <c r="D89" s="1"/>
      <c r="L89" s="2" t="s">
        <v>406</v>
      </c>
      <c r="M89" s="3"/>
      <c r="N89" s="4">
        <f>SUBTOTAL(9,N86:N88)</f>
        <v>35890</v>
      </c>
      <c r="P89" s="6">
        <f>SUBTOTAL(9,P86:P88)</f>
        <v>352963.1</v>
      </c>
      <c r="T89" s="3"/>
      <c r="U89" s="4">
        <f>SUBTOTAL(9,U86:U88)</f>
        <v>35890</v>
      </c>
      <c r="W89" s="6">
        <f>SUBTOTAL(9,W86:W88)</f>
        <v>352963.1</v>
      </c>
      <c r="X89" s="7"/>
      <c r="Y89" s="4">
        <f>SUBTOTAL(9,Y86:Y88)</f>
        <v>0</v>
      </c>
      <c r="AA89" s="6">
        <f>SUBTOTAL(9,AA86:AA88)</f>
        <v>0</v>
      </c>
      <c r="AB89" s="7"/>
    </row>
    <row r="90" spans="1:28" outlineLevel="2" x14ac:dyDescent="0.25">
      <c r="A90" s="1" t="s">
        <v>12</v>
      </c>
      <c r="B90" s="1" t="s">
        <v>2</v>
      </c>
      <c r="C90" s="1" t="s">
        <v>379</v>
      </c>
      <c r="D90" s="1" t="s">
        <v>381</v>
      </c>
      <c r="E90" s="1" t="s">
        <v>5</v>
      </c>
      <c r="F90" s="1" t="s">
        <v>6</v>
      </c>
      <c r="G90" s="1" t="s">
        <v>245</v>
      </c>
      <c r="H90" s="1" t="s">
        <v>246</v>
      </c>
      <c r="J90" s="1" t="s">
        <v>243</v>
      </c>
      <c r="K90" s="39" t="s">
        <v>430</v>
      </c>
      <c r="L90" s="2" t="s">
        <v>244</v>
      </c>
      <c r="M90" s="3"/>
      <c r="N90" s="4">
        <v>24219</v>
      </c>
      <c r="O90" s="5">
        <v>12.48</v>
      </c>
      <c r="P90" s="6">
        <f>N90*O90</f>
        <v>302253.12</v>
      </c>
      <c r="Q90" t="s">
        <v>10</v>
      </c>
      <c r="R90" s="1">
        <v>685</v>
      </c>
      <c r="S90" s="1" t="s">
        <v>17</v>
      </c>
      <c r="T90" s="3"/>
      <c r="U90" s="4">
        <v>24219</v>
      </c>
      <c r="V90" s="5">
        <v>12.48</v>
      </c>
      <c r="W90" s="6">
        <f t="shared" si="6"/>
        <v>302253.12</v>
      </c>
      <c r="X90" s="7"/>
      <c r="Y90" s="4">
        <f t="shared" si="7"/>
        <v>0</v>
      </c>
      <c r="Z90" s="8">
        <f t="shared" si="8"/>
        <v>0</v>
      </c>
      <c r="AA90" s="6">
        <f t="shared" si="9"/>
        <v>0</v>
      </c>
      <c r="AB90" s="7"/>
    </row>
    <row r="91" spans="1:28" outlineLevel="2" x14ac:dyDescent="0.25">
      <c r="A91" s="1" t="s">
        <v>12</v>
      </c>
      <c r="B91" s="1" t="s">
        <v>2</v>
      </c>
      <c r="C91" s="1" t="s">
        <v>379</v>
      </c>
      <c r="D91" s="1" t="s">
        <v>381</v>
      </c>
      <c r="E91" s="1" t="s">
        <v>5</v>
      </c>
      <c r="F91" s="1" t="s">
        <v>6</v>
      </c>
      <c r="G91" s="1" t="s">
        <v>247</v>
      </c>
      <c r="H91" s="1" t="s">
        <v>248</v>
      </c>
      <c r="J91" s="1" t="s">
        <v>243</v>
      </c>
      <c r="K91" s="39" t="s">
        <v>430</v>
      </c>
      <c r="L91" s="2" t="s">
        <v>244</v>
      </c>
      <c r="M91" s="3"/>
      <c r="N91" s="4">
        <v>24986</v>
      </c>
      <c r="O91" s="5">
        <v>12.48</v>
      </c>
      <c r="P91" s="6">
        <f>N91*O91</f>
        <v>311825.28000000003</v>
      </c>
      <c r="Q91" t="s">
        <v>10</v>
      </c>
      <c r="R91" s="1">
        <v>684</v>
      </c>
      <c r="S91" s="1" t="s">
        <v>17</v>
      </c>
      <c r="T91" s="3"/>
      <c r="U91" s="4">
        <v>24986</v>
      </c>
      <c r="V91" s="5">
        <v>12.48</v>
      </c>
      <c r="W91" s="6">
        <f t="shared" si="6"/>
        <v>311825.28000000003</v>
      </c>
      <c r="X91" s="7"/>
      <c r="Y91" s="4">
        <f t="shared" si="7"/>
        <v>0</v>
      </c>
      <c r="Z91" s="8">
        <f t="shared" si="8"/>
        <v>0</v>
      </c>
      <c r="AA91" s="6">
        <f t="shared" si="9"/>
        <v>0</v>
      </c>
      <c r="AB91" s="7"/>
    </row>
    <row r="92" spans="1:28" outlineLevel="2" x14ac:dyDescent="0.25">
      <c r="A92" s="1" t="s">
        <v>12</v>
      </c>
      <c r="B92" s="1" t="s">
        <v>2</v>
      </c>
      <c r="C92" s="1" t="s">
        <v>379</v>
      </c>
      <c r="D92" s="1" t="s">
        <v>381</v>
      </c>
      <c r="E92" s="1" t="s">
        <v>5</v>
      </c>
      <c r="F92" s="1" t="s">
        <v>6</v>
      </c>
      <c r="G92" s="1" t="s">
        <v>249</v>
      </c>
      <c r="H92" s="1" t="s">
        <v>250</v>
      </c>
      <c r="J92" s="1" t="s">
        <v>243</v>
      </c>
      <c r="K92" s="39" t="s">
        <v>430</v>
      </c>
      <c r="L92" s="2" t="s">
        <v>244</v>
      </c>
      <c r="M92" s="3"/>
      <c r="N92" s="4">
        <v>3588</v>
      </c>
      <c r="O92" s="5">
        <v>12.48</v>
      </c>
      <c r="P92" s="6">
        <f>N92*O92</f>
        <v>44778.239999999998</v>
      </c>
      <c r="Q92" t="s">
        <v>10</v>
      </c>
      <c r="R92" s="1">
        <v>686</v>
      </c>
      <c r="S92" s="1" t="s">
        <v>17</v>
      </c>
      <c r="T92" s="3"/>
      <c r="U92" s="4">
        <v>3588</v>
      </c>
      <c r="V92" s="5">
        <v>12.48</v>
      </c>
      <c r="W92" s="6">
        <f t="shared" si="6"/>
        <v>44778.239999999998</v>
      </c>
      <c r="X92" s="7"/>
      <c r="Y92" s="4">
        <f t="shared" si="7"/>
        <v>0</v>
      </c>
      <c r="Z92" s="8">
        <f t="shared" si="8"/>
        <v>0</v>
      </c>
      <c r="AA92" s="6">
        <f t="shared" si="9"/>
        <v>0</v>
      </c>
      <c r="AB92" s="7"/>
    </row>
    <row r="93" spans="1:28" outlineLevel="1" x14ac:dyDescent="0.25">
      <c r="C93" s="1"/>
      <c r="D93" s="1"/>
      <c r="L93" s="2" t="s">
        <v>407</v>
      </c>
      <c r="M93" s="3"/>
      <c r="N93" s="4">
        <f>SUBTOTAL(9,N90:N92)</f>
        <v>52793</v>
      </c>
      <c r="P93" s="6">
        <f>SUBTOTAL(9,P90:P92)</f>
        <v>658856.64</v>
      </c>
      <c r="T93" s="3"/>
      <c r="U93" s="4">
        <f>SUBTOTAL(9,U90:U92)</f>
        <v>52793</v>
      </c>
      <c r="W93" s="6">
        <f>SUBTOTAL(9,W90:W92)</f>
        <v>658856.64</v>
      </c>
      <c r="X93" s="7"/>
      <c r="Y93" s="4">
        <f>SUBTOTAL(9,Y90:Y92)</f>
        <v>0</v>
      </c>
      <c r="AA93" s="6">
        <f>SUBTOTAL(9,AA90:AA92)</f>
        <v>0</v>
      </c>
      <c r="AB93" s="7"/>
    </row>
    <row r="94" spans="1:28" outlineLevel="2" x14ac:dyDescent="0.25">
      <c r="A94" s="1" t="s">
        <v>12</v>
      </c>
      <c r="B94" s="1" t="s">
        <v>2</v>
      </c>
      <c r="C94" s="1" t="s">
        <v>379</v>
      </c>
      <c r="D94" s="1" t="s">
        <v>381</v>
      </c>
      <c r="E94" s="1" t="s">
        <v>38</v>
      </c>
      <c r="F94" s="1" t="s">
        <v>38</v>
      </c>
      <c r="G94" s="1" t="s">
        <v>147</v>
      </c>
      <c r="H94" s="1" t="s">
        <v>148</v>
      </c>
      <c r="I94" s="1" t="s">
        <v>149</v>
      </c>
      <c r="J94" s="1" t="s">
        <v>145</v>
      </c>
      <c r="K94" s="39" t="s">
        <v>431</v>
      </c>
      <c r="L94" s="2" t="s">
        <v>146</v>
      </c>
      <c r="M94" s="3"/>
      <c r="N94" s="4">
        <v>5000</v>
      </c>
      <c r="O94" s="5">
        <v>9.0500000000000007</v>
      </c>
      <c r="P94" s="6">
        <f>N94*O94</f>
        <v>45250</v>
      </c>
      <c r="Q94" t="s">
        <v>10</v>
      </c>
      <c r="R94" s="1">
        <v>754</v>
      </c>
      <c r="S94" s="1" t="s">
        <v>17</v>
      </c>
      <c r="T94" s="3"/>
      <c r="U94" s="46">
        <v>5000</v>
      </c>
      <c r="V94" s="19">
        <v>9.0500000000000007</v>
      </c>
      <c r="W94" s="6">
        <f t="shared" si="6"/>
        <v>45250</v>
      </c>
      <c r="X94" s="7"/>
      <c r="Y94" s="4">
        <f t="shared" si="7"/>
        <v>0</v>
      </c>
      <c r="Z94" s="8">
        <f t="shared" si="8"/>
        <v>0</v>
      </c>
      <c r="AA94" s="6">
        <f t="shared" si="9"/>
        <v>0</v>
      </c>
      <c r="AB94" s="7"/>
    </row>
    <row r="95" spans="1:28" outlineLevel="1" x14ac:dyDescent="0.25">
      <c r="C95" s="1"/>
      <c r="D95" s="1"/>
      <c r="L95" s="2" t="s">
        <v>408</v>
      </c>
      <c r="M95" s="3"/>
      <c r="N95" s="4">
        <f>SUBTOTAL(9,N94:N94)</f>
        <v>5000</v>
      </c>
      <c r="P95" s="6">
        <f>SUBTOTAL(9,P94:P94)</f>
        <v>45250</v>
      </c>
      <c r="T95" s="3"/>
      <c r="U95" s="4">
        <f>SUBTOTAL(9,U94:U94)</f>
        <v>5000</v>
      </c>
      <c r="W95" s="6">
        <f>SUBTOTAL(9,W94:W94)</f>
        <v>45250</v>
      </c>
      <c r="X95" s="7"/>
      <c r="Y95" s="4">
        <f>SUBTOTAL(9,Y94:Y94)</f>
        <v>0</v>
      </c>
      <c r="AA95" s="6">
        <f>SUBTOTAL(9,AA94:AA94)</f>
        <v>0</v>
      </c>
      <c r="AB95" s="7"/>
    </row>
    <row r="96" spans="1:28" outlineLevel="2" x14ac:dyDescent="0.25">
      <c r="A96" s="1" t="s">
        <v>284</v>
      </c>
      <c r="B96" s="1" t="s">
        <v>2</v>
      </c>
      <c r="C96" s="1" t="s">
        <v>379</v>
      </c>
      <c r="D96" s="1" t="s">
        <v>381</v>
      </c>
      <c r="E96" s="1" t="s">
        <v>297</v>
      </c>
      <c r="F96" s="1" t="s">
        <v>297</v>
      </c>
      <c r="G96" s="1" t="s">
        <v>336</v>
      </c>
      <c r="H96" s="1" t="s">
        <v>337</v>
      </c>
      <c r="J96" s="1" t="s">
        <v>334</v>
      </c>
      <c r="K96" s="39" t="s">
        <v>429</v>
      </c>
      <c r="L96" s="2" t="s">
        <v>335</v>
      </c>
      <c r="M96" s="3"/>
      <c r="N96" s="4">
        <v>15000</v>
      </c>
      <c r="O96" s="5">
        <v>7.37</v>
      </c>
      <c r="P96" s="6">
        <f>N96*O96</f>
        <v>110550</v>
      </c>
      <c r="Q96" t="s">
        <v>287</v>
      </c>
      <c r="R96" s="1">
        <v>849</v>
      </c>
      <c r="S96" s="1" t="s">
        <v>288</v>
      </c>
      <c r="T96" s="3"/>
      <c r="U96" s="46">
        <v>15000</v>
      </c>
      <c r="V96" s="19">
        <v>7.37</v>
      </c>
      <c r="W96" s="6">
        <f t="shared" si="6"/>
        <v>110550</v>
      </c>
      <c r="X96" s="7"/>
      <c r="Y96" s="4">
        <f t="shared" si="7"/>
        <v>0</v>
      </c>
      <c r="Z96" s="8">
        <f t="shared" si="8"/>
        <v>0</v>
      </c>
      <c r="AA96" s="6">
        <f t="shared" si="9"/>
        <v>0</v>
      </c>
      <c r="AB96" s="7"/>
    </row>
    <row r="97" spans="1:29" outlineLevel="2" x14ac:dyDescent="0.25">
      <c r="A97" s="1" t="s">
        <v>284</v>
      </c>
      <c r="B97" s="1" t="s">
        <v>2</v>
      </c>
      <c r="C97" s="1" t="s">
        <v>379</v>
      </c>
      <c r="D97" s="1" t="s">
        <v>381</v>
      </c>
      <c r="E97" s="1" t="s">
        <v>296</v>
      </c>
      <c r="F97" s="1" t="s">
        <v>296</v>
      </c>
      <c r="G97" s="1" t="s">
        <v>336</v>
      </c>
      <c r="H97" s="1" t="s">
        <v>337</v>
      </c>
      <c r="J97" s="1" t="s">
        <v>334</v>
      </c>
      <c r="K97" s="39" t="s">
        <v>429</v>
      </c>
      <c r="L97" s="2" t="s">
        <v>335</v>
      </c>
      <c r="M97" s="3"/>
      <c r="N97" s="4">
        <v>15000</v>
      </c>
      <c r="O97" s="5">
        <v>7.88</v>
      </c>
      <c r="P97" s="6">
        <f>N97*O97</f>
        <v>118200</v>
      </c>
      <c r="Q97" t="s">
        <v>287</v>
      </c>
      <c r="R97" s="1">
        <v>848</v>
      </c>
      <c r="S97" s="1" t="s">
        <v>288</v>
      </c>
      <c r="T97" s="3"/>
      <c r="U97" s="46">
        <v>15000</v>
      </c>
      <c r="V97" s="19">
        <v>7.88</v>
      </c>
      <c r="W97" s="6">
        <f t="shared" si="6"/>
        <v>118200</v>
      </c>
      <c r="X97" s="7"/>
      <c r="Y97" s="4">
        <f t="shared" si="7"/>
        <v>0</v>
      </c>
      <c r="Z97" s="8">
        <f t="shared" si="8"/>
        <v>0</v>
      </c>
      <c r="AA97" s="6">
        <f t="shared" si="9"/>
        <v>0</v>
      </c>
      <c r="AB97" s="7"/>
    </row>
    <row r="98" spans="1:29" outlineLevel="1" x14ac:dyDescent="0.25">
      <c r="C98" s="1"/>
      <c r="D98" s="1"/>
      <c r="L98" s="2" t="s">
        <v>409</v>
      </c>
      <c r="M98" s="3"/>
      <c r="N98" s="50">
        <f>SUBTOTAL(9,N96:N97)</f>
        <v>30000</v>
      </c>
      <c r="P98" s="49">
        <f>SUBTOTAL(9,P96:P97)</f>
        <v>228750</v>
      </c>
      <c r="T98" s="3"/>
      <c r="U98" s="50">
        <f>SUBTOTAL(9,U96:U97)</f>
        <v>30000</v>
      </c>
      <c r="W98" s="49">
        <f>SUBTOTAL(9,W96:W97)</f>
        <v>228750</v>
      </c>
      <c r="X98" s="7"/>
      <c r="Y98" s="50">
        <f>SUBTOTAL(9,Y96:Y97)</f>
        <v>0</v>
      </c>
      <c r="AA98" s="49">
        <f>SUBTOTAL(9,AA96:AA97)</f>
        <v>0</v>
      </c>
      <c r="AB98" s="7"/>
    </row>
    <row r="99" spans="1:29" outlineLevel="2" x14ac:dyDescent="0.25">
      <c r="A99" s="1" t="s">
        <v>284</v>
      </c>
      <c r="B99" s="1" t="s">
        <v>2</v>
      </c>
      <c r="C99" s="1" t="s">
        <v>379</v>
      </c>
      <c r="D99" s="1" t="s">
        <v>381</v>
      </c>
      <c r="E99" s="1" t="s">
        <v>291</v>
      </c>
      <c r="F99" s="1" t="s">
        <v>291</v>
      </c>
      <c r="G99" s="1" t="s">
        <v>44</v>
      </c>
      <c r="H99" s="1" t="s">
        <v>45</v>
      </c>
      <c r="J99" s="1" t="s">
        <v>306</v>
      </c>
      <c r="K99" s="41" t="s">
        <v>428</v>
      </c>
      <c r="L99" s="2" t="s">
        <v>43</v>
      </c>
      <c r="M99" s="3"/>
      <c r="N99" s="4">
        <v>2405</v>
      </c>
      <c r="O99" s="5">
        <v>6.7549999999999999</v>
      </c>
      <c r="P99" s="6">
        <f t="shared" ref="P99:P120" si="11">N99*O99</f>
        <v>16245.775</v>
      </c>
      <c r="Q99" t="s">
        <v>287</v>
      </c>
      <c r="R99" s="1">
        <v>905</v>
      </c>
      <c r="S99" s="1" t="s">
        <v>288</v>
      </c>
      <c r="T99" s="3"/>
      <c r="U99" s="46">
        <v>2405</v>
      </c>
      <c r="V99" s="19">
        <v>6.7549999999999999</v>
      </c>
      <c r="W99" s="6">
        <f t="shared" si="6"/>
        <v>16245.775</v>
      </c>
      <c r="X99" s="7"/>
      <c r="Y99" s="4">
        <f t="shared" si="7"/>
        <v>0</v>
      </c>
      <c r="Z99" s="8">
        <f t="shared" si="8"/>
        <v>0</v>
      </c>
      <c r="AA99" s="6">
        <f t="shared" si="9"/>
        <v>0</v>
      </c>
      <c r="AB99" s="7"/>
    </row>
    <row r="100" spans="1:29" outlineLevel="2" x14ac:dyDescent="0.25">
      <c r="A100" s="1" t="s">
        <v>284</v>
      </c>
      <c r="B100" s="1" t="s">
        <v>2</v>
      </c>
      <c r="C100" s="1" t="s">
        <v>379</v>
      </c>
      <c r="D100" s="1" t="s">
        <v>381</v>
      </c>
      <c r="E100" s="1" t="s">
        <v>291</v>
      </c>
      <c r="F100" s="1" t="s">
        <v>291</v>
      </c>
      <c r="G100" s="1" t="s">
        <v>63</v>
      </c>
      <c r="H100" s="1" t="s">
        <v>64</v>
      </c>
      <c r="J100" s="1" t="s">
        <v>307</v>
      </c>
      <c r="K100" s="41" t="s">
        <v>429</v>
      </c>
      <c r="L100" s="2" t="s">
        <v>43</v>
      </c>
      <c r="M100" s="3"/>
      <c r="N100" s="4">
        <v>5168</v>
      </c>
      <c r="O100" s="5">
        <v>6.79</v>
      </c>
      <c r="P100" s="6">
        <f t="shared" si="11"/>
        <v>35090.720000000001</v>
      </c>
      <c r="Q100" t="s">
        <v>287</v>
      </c>
      <c r="R100" s="1">
        <v>899</v>
      </c>
      <c r="S100" s="1" t="s">
        <v>288</v>
      </c>
      <c r="T100" s="3"/>
      <c r="U100" s="46">
        <v>5168</v>
      </c>
      <c r="V100" s="19">
        <v>6.79</v>
      </c>
      <c r="W100" s="6">
        <f t="shared" si="6"/>
        <v>35090.720000000001</v>
      </c>
      <c r="X100" s="7"/>
      <c r="Y100" s="4">
        <f t="shared" si="7"/>
        <v>0</v>
      </c>
      <c r="Z100" s="8">
        <f t="shared" si="8"/>
        <v>0</v>
      </c>
      <c r="AA100" s="6">
        <f t="shared" si="9"/>
        <v>0</v>
      </c>
      <c r="AB100" s="7"/>
    </row>
    <row r="101" spans="1:29" outlineLevel="2" x14ac:dyDescent="0.25">
      <c r="A101" s="1" t="s">
        <v>284</v>
      </c>
      <c r="B101" s="1" t="s">
        <v>2</v>
      </c>
      <c r="C101" s="1" t="s">
        <v>379</v>
      </c>
      <c r="D101" s="1" t="s">
        <v>381</v>
      </c>
      <c r="E101" s="1" t="s">
        <v>292</v>
      </c>
      <c r="F101" s="1" t="s">
        <v>293</v>
      </c>
      <c r="G101" s="1" t="s">
        <v>44</v>
      </c>
      <c r="H101" s="1" t="s">
        <v>45</v>
      </c>
      <c r="J101" s="1" t="s">
        <v>306</v>
      </c>
      <c r="K101" s="41" t="s">
        <v>428</v>
      </c>
      <c r="L101" s="2" t="s">
        <v>43</v>
      </c>
      <c r="M101" s="3"/>
      <c r="N101" s="4">
        <v>22323</v>
      </c>
      <c r="O101" s="5">
        <v>6.835</v>
      </c>
      <c r="P101" s="6">
        <f t="shared" si="11"/>
        <v>152577.70499999999</v>
      </c>
      <c r="Q101" t="s">
        <v>287</v>
      </c>
      <c r="R101" s="1">
        <v>907</v>
      </c>
      <c r="S101" s="1" t="s">
        <v>288</v>
      </c>
      <c r="T101" s="3"/>
      <c r="U101" s="46">
        <v>22323</v>
      </c>
      <c r="V101" s="19">
        <v>6.835</v>
      </c>
      <c r="W101" s="6">
        <f t="shared" si="6"/>
        <v>152577.70499999999</v>
      </c>
      <c r="X101" s="7"/>
      <c r="Y101" s="4">
        <f t="shared" si="7"/>
        <v>0</v>
      </c>
      <c r="Z101" s="8">
        <f t="shared" si="8"/>
        <v>0</v>
      </c>
      <c r="AA101" s="6">
        <f t="shared" si="9"/>
        <v>0</v>
      </c>
      <c r="AB101" s="7"/>
    </row>
    <row r="102" spans="1:29" outlineLevel="2" x14ac:dyDescent="0.25">
      <c r="A102" s="1" t="s">
        <v>284</v>
      </c>
      <c r="B102" s="1" t="s">
        <v>2</v>
      </c>
      <c r="C102" s="1" t="s">
        <v>379</v>
      </c>
      <c r="D102" s="1" t="s">
        <v>381</v>
      </c>
      <c r="E102" s="1" t="s">
        <v>290</v>
      </c>
      <c r="F102" s="1" t="s">
        <v>290</v>
      </c>
      <c r="G102" s="1" t="s">
        <v>63</v>
      </c>
      <c r="H102" s="1" t="s">
        <v>64</v>
      </c>
      <c r="J102" s="1" t="s">
        <v>307</v>
      </c>
      <c r="K102" s="41" t="s">
        <v>429</v>
      </c>
      <c r="L102" s="2" t="s">
        <v>43</v>
      </c>
      <c r="M102" s="3"/>
      <c r="N102" s="4">
        <v>5168</v>
      </c>
      <c r="O102" s="5">
        <v>6.96</v>
      </c>
      <c r="P102" s="6">
        <f t="shared" si="11"/>
        <v>35969.279999999999</v>
      </c>
      <c r="Q102" t="s">
        <v>287</v>
      </c>
      <c r="R102" s="1">
        <v>898</v>
      </c>
      <c r="S102" s="1" t="s">
        <v>288</v>
      </c>
      <c r="T102" s="3"/>
      <c r="U102" s="46">
        <v>5168</v>
      </c>
      <c r="V102" s="19">
        <v>6.96</v>
      </c>
      <c r="W102" s="6">
        <f t="shared" si="6"/>
        <v>35969.279999999999</v>
      </c>
      <c r="X102" s="7"/>
      <c r="Y102" s="4">
        <f t="shared" si="7"/>
        <v>0</v>
      </c>
      <c r="Z102" s="8">
        <f t="shared" si="8"/>
        <v>0</v>
      </c>
      <c r="AA102" s="6">
        <f t="shared" si="9"/>
        <v>0</v>
      </c>
      <c r="AB102" s="7"/>
    </row>
    <row r="103" spans="1:29" outlineLevel="2" x14ac:dyDescent="0.25">
      <c r="A103" s="1" t="s">
        <v>284</v>
      </c>
      <c r="B103" s="1" t="s">
        <v>2</v>
      </c>
      <c r="C103" s="1" t="s">
        <v>379</v>
      </c>
      <c r="D103" s="1" t="s">
        <v>381</v>
      </c>
      <c r="E103" s="1" t="s">
        <v>297</v>
      </c>
      <c r="F103" s="1" t="s">
        <v>297</v>
      </c>
      <c r="G103" s="1" t="s">
        <v>44</v>
      </c>
      <c r="H103" s="1" t="s">
        <v>45</v>
      </c>
      <c r="J103" s="1" t="s">
        <v>305</v>
      </c>
      <c r="K103" s="41" t="s">
        <v>428</v>
      </c>
      <c r="L103" s="2" t="s">
        <v>43</v>
      </c>
      <c r="M103" s="3"/>
      <c r="N103" s="4">
        <v>13941</v>
      </c>
      <c r="O103" s="5">
        <v>6.97</v>
      </c>
      <c r="P103" s="6">
        <f t="shared" si="11"/>
        <v>97168.76999999999</v>
      </c>
      <c r="Q103" t="s">
        <v>287</v>
      </c>
      <c r="R103" s="1">
        <v>845</v>
      </c>
      <c r="S103" s="1" t="s">
        <v>288</v>
      </c>
      <c r="T103" s="3"/>
      <c r="U103" s="46">
        <v>13941</v>
      </c>
      <c r="V103" s="19">
        <v>7.07</v>
      </c>
      <c r="W103" s="6">
        <f t="shared" si="6"/>
        <v>98562.87000000001</v>
      </c>
      <c r="X103" s="7"/>
      <c r="Y103" s="4">
        <f t="shared" si="7"/>
        <v>0</v>
      </c>
      <c r="Z103" s="8">
        <f t="shared" si="8"/>
        <v>-0.10000000000000053</v>
      </c>
      <c r="AA103" s="6">
        <f t="shared" si="9"/>
        <v>-1394.1000000000204</v>
      </c>
      <c r="AB103" s="7"/>
      <c r="AC103" t="s">
        <v>441</v>
      </c>
    </row>
    <row r="104" spans="1:29" outlineLevel="2" x14ac:dyDescent="0.25">
      <c r="A104" s="1" t="s">
        <v>449</v>
      </c>
      <c r="B104" s="1" t="s">
        <v>2</v>
      </c>
      <c r="C104" s="1" t="s">
        <v>379</v>
      </c>
      <c r="D104" s="1" t="s">
        <v>381</v>
      </c>
      <c r="E104" s="1" t="s">
        <v>297</v>
      </c>
      <c r="F104" s="1" t="s">
        <v>297</v>
      </c>
      <c r="G104" s="1" t="s">
        <v>44</v>
      </c>
      <c r="H104" s="1" t="s">
        <v>45</v>
      </c>
      <c r="J104" s="1" t="s">
        <v>305</v>
      </c>
      <c r="K104" s="41" t="s">
        <v>428</v>
      </c>
      <c r="L104" s="2" t="s">
        <v>43</v>
      </c>
      <c r="M104" s="3"/>
      <c r="N104" s="4">
        <v>-13941</v>
      </c>
      <c r="O104" s="5">
        <v>6.97</v>
      </c>
      <c r="P104" s="6">
        <f>N104*O104</f>
        <v>-97168.76999999999</v>
      </c>
      <c r="Q104" t="s">
        <v>287</v>
      </c>
      <c r="R104" s="1">
        <v>845</v>
      </c>
      <c r="S104" s="1" t="s">
        <v>288</v>
      </c>
      <c r="T104" s="3"/>
      <c r="U104" s="46">
        <v>-13941</v>
      </c>
      <c r="V104" s="19">
        <v>7.07</v>
      </c>
      <c r="W104" s="6">
        <f>U104*V104</f>
        <v>-98562.87000000001</v>
      </c>
      <c r="X104" s="7"/>
      <c r="Y104" s="4">
        <f t="shared" ref="Y104:AA105" si="12">N104-U104</f>
        <v>0</v>
      </c>
      <c r="Z104" s="8">
        <f t="shared" si="12"/>
        <v>-0.10000000000000053</v>
      </c>
      <c r="AA104" s="6">
        <f t="shared" si="12"/>
        <v>1394.1000000000204</v>
      </c>
      <c r="AB104" s="7"/>
      <c r="AC104" t="s">
        <v>441</v>
      </c>
    </row>
    <row r="105" spans="1:29" outlineLevel="2" x14ac:dyDescent="0.25">
      <c r="A105" s="1" t="s">
        <v>449</v>
      </c>
      <c r="B105" s="1" t="s">
        <v>2</v>
      </c>
      <c r="C105" s="1" t="s">
        <v>379</v>
      </c>
      <c r="D105" s="1" t="s">
        <v>381</v>
      </c>
      <c r="E105" s="1" t="s">
        <v>297</v>
      </c>
      <c r="F105" s="1" t="s">
        <v>297</v>
      </c>
      <c r="G105" s="1" t="s">
        <v>44</v>
      </c>
      <c r="H105" s="1" t="s">
        <v>45</v>
      </c>
      <c r="J105" s="1" t="s">
        <v>305</v>
      </c>
      <c r="K105" s="41" t="s">
        <v>428</v>
      </c>
      <c r="L105" s="2" t="s">
        <v>43</v>
      </c>
      <c r="M105" s="3"/>
      <c r="N105" s="4">
        <v>12369</v>
      </c>
      <c r="O105" s="5">
        <v>6.97</v>
      </c>
      <c r="P105" s="6">
        <f>N105*O105</f>
        <v>86211.93</v>
      </c>
      <c r="Q105" t="s">
        <v>287</v>
      </c>
      <c r="R105" s="1">
        <v>845</v>
      </c>
      <c r="S105" s="1" t="s">
        <v>288</v>
      </c>
      <c r="T105" s="3"/>
      <c r="U105" s="46">
        <v>13941</v>
      </c>
      <c r="V105" s="19">
        <v>7.07</v>
      </c>
      <c r="W105" s="6">
        <f>U105*V105</f>
        <v>98562.87000000001</v>
      </c>
      <c r="X105" s="7"/>
      <c r="Y105" s="4">
        <f t="shared" si="12"/>
        <v>-1572</v>
      </c>
      <c r="Z105" s="8">
        <f t="shared" si="12"/>
        <v>-0.10000000000000053</v>
      </c>
      <c r="AA105" s="6">
        <f t="shared" si="12"/>
        <v>-12350.940000000017</v>
      </c>
      <c r="AB105" s="7"/>
      <c r="AC105" t="s">
        <v>441</v>
      </c>
    </row>
    <row r="106" spans="1:29" outlineLevel="2" x14ac:dyDescent="0.25">
      <c r="A106" s="1" t="s">
        <v>284</v>
      </c>
      <c r="B106" s="1" t="s">
        <v>2</v>
      </c>
      <c r="C106" s="1" t="s">
        <v>379</v>
      </c>
      <c r="D106" s="1" t="s">
        <v>381</v>
      </c>
      <c r="E106" s="1" t="s">
        <v>286</v>
      </c>
      <c r="F106" s="1" t="s">
        <v>286</v>
      </c>
      <c r="G106" s="1" t="s">
        <v>44</v>
      </c>
      <c r="H106" s="1" t="s">
        <v>45</v>
      </c>
      <c r="J106" s="1" t="s">
        <v>306</v>
      </c>
      <c r="K106" s="41" t="s">
        <v>428</v>
      </c>
      <c r="L106" s="2" t="s">
        <v>43</v>
      </c>
      <c r="M106" s="3"/>
      <c r="N106" s="4">
        <v>13627</v>
      </c>
      <c r="O106" s="5">
        <v>7.12</v>
      </c>
      <c r="P106" s="6">
        <f t="shared" si="11"/>
        <v>97024.24</v>
      </c>
      <c r="Q106" t="s">
        <v>287</v>
      </c>
      <c r="R106" s="1">
        <v>906</v>
      </c>
      <c r="S106" s="1" t="s">
        <v>288</v>
      </c>
      <c r="T106" s="3"/>
      <c r="U106" s="46">
        <v>13627</v>
      </c>
      <c r="V106" s="19">
        <v>7.12</v>
      </c>
      <c r="W106" s="6">
        <f t="shared" si="6"/>
        <v>97024.24</v>
      </c>
      <c r="X106" s="7"/>
      <c r="Y106" s="4">
        <f t="shared" si="7"/>
        <v>0</v>
      </c>
      <c r="Z106" s="8">
        <f t="shared" si="8"/>
        <v>0</v>
      </c>
      <c r="AA106" s="6">
        <f t="shared" si="9"/>
        <v>0</v>
      </c>
      <c r="AB106" s="7"/>
    </row>
    <row r="107" spans="1:29" outlineLevel="2" x14ac:dyDescent="0.25">
      <c r="A107" s="1" t="s">
        <v>284</v>
      </c>
      <c r="B107" s="1" t="s">
        <v>2</v>
      </c>
      <c r="C107" s="1" t="s">
        <v>379</v>
      </c>
      <c r="D107" s="1" t="s">
        <v>381</v>
      </c>
      <c r="E107" s="1" t="s">
        <v>300</v>
      </c>
      <c r="F107" s="1" t="s">
        <v>300</v>
      </c>
      <c r="G107" s="1" t="s">
        <v>44</v>
      </c>
      <c r="H107" s="1" t="s">
        <v>45</v>
      </c>
      <c r="J107" s="1" t="s">
        <v>305</v>
      </c>
      <c r="K107" s="41" t="s">
        <v>428</v>
      </c>
      <c r="L107" s="2" t="s">
        <v>43</v>
      </c>
      <c r="M107" s="3"/>
      <c r="N107" s="4">
        <v>12998</v>
      </c>
      <c r="O107" s="5">
        <v>7.41</v>
      </c>
      <c r="P107" s="6">
        <f t="shared" si="11"/>
        <v>96315.180000000008</v>
      </c>
      <c r="Q107" t="s">
        <v>287</v>
      </c>
      <c r="R107" s="1">
        <v>847</v>
      </c>
      <c r="S107" s="1" t="s">
        <v>288</v>
      </c>
      <c r="T107" s="3"/>
      <c r="U107" s="46">
        <v>12998</v>
      </c>
      <c r="V107" s="19">
        <v>7.41</v>
      </c>
      <c r="W107" s="6">
        <f t="shared" si="6"/>
        <v>96315.180000000008</v>
      </c>
      <c r="X107" s="7"/>
      <c r="Y107" s="4">
        <f t="shared" si="7"/>
        <v>0</v>
      </c>
      <c r="Z107" s="8">
        <f t="shared" si="8"/>
        <v>0</v>
      </c>
      <c r="AA107" s="6">
        <f t="shared" si="9"/>
        <v>0</v>
      </c>
      <c r="AB107" s="7"/>
    </row>
    <row r="108" spans="1:29" outlineLevel="2" x14ac:dyDescent="0.25">
      <c r="A108" s="13" t="s">
        <v>284</v>
      </c>
      <c r="B108" s="13" t="s">
        <v>2</v>
      </c>
      <c r="C108" s="13" t="s">
        <v>379</v>
      </c>
      <c r="D108" s="13" t="s">
        <v>381</v>
      </c>
      <c r="E108" s="13" t="s">
        <v>298</v>
      </c>
      <c r="F108" s="13" t="s">
        <v>299</v>
      </c>
      <c r="G108" s="13" t="s">
        <v>44</v>
      </c>
      <c r="H108" s="13" t="s">
        <v>45</v>
      </c>
      <c r="I108" s="13"/>
      <c r="J108" s="13" t="s">
        <v>305</v>
      </c>
      <c r="K108" s="40" t="s">
        <v>431</v>
      </c>
      <c r="L108" s="14" t="s">
        <v>43</v>
      </c>
      <c r="M108" s="3"/>
      <c r="N108" s="15">
        <v>41823</v>
      </c>
      <c r="O108" s="16">
        <v>7.53</v>
      </c>
      <c r="P108" s="17">
        <f t="shared" si="11"/>
        <v>314927.19</v>
      </c>
      <c r="Q108" s="12" t="s">
        <v>287</v>
      </c>
      <c r="R108" s="13">
        <v>846</v>
      </c>
      <c r="S108" s="13" t="s">
        <v>288</v>
      </c>
      <c r="T108" s="3"/>
      <c r="U108" s="47">
        <v>40251</v>
      </c>
      <c r="V108" s="20">
        <v>7.53</v>
      </c>
      <c r="W108" s="17">
        <f t="shared" si="6"/>
        <v>303090.03000000003</v>
      </c>
      <c r="X108" s="7"/>
      <c r="Y108" s="15">
        <f t="shared" si="7"/>
        <v>1572</v>
      </c>
      <c r="Z108" s="18">
        <f t="shared" si="8"/>
        <v>0</v>
      </c>
      <c r="AA108" s="17">
        <f t="shared" si="9"/>
        <v>11837.159999999974</v>
      </c>
      <c r="AB108" s="7"/>
      <c r="AC108" s="12" t="s">
        <v>442</v>
      </c>
    </row>
    <row r="109" spans="1:29" outlineLevel="2" x14ac:dyDescent="0.25">
      <c r="A109" s="1" t="s">
        <v>284</v>
      </c>
      <c r="B109" s="1" t="s">
        <v>2</v>
      </c>
      <c r="C109" s="1" t="s">
        <v>379</v>
      </c>
      <c r="D109" s="1" t="s">
        <v>381</v>
      </c>
      <c r="E109" s="1" t="s">
        <v>230</v>
      </c>
      <c r="F109" s="1" t="s">
        <v>230</v>
      </c>
      <c r="G109" s="1" t="s">
        <v>44</v>
      </c>
      <c r="H109" s="1" t="s">
        <v>45</v>
      </c>
      <c r="J109" s="1" t="s">
        <v>305</v>
      </c>
      <c r="K109" s="41" t="s">
        <v>428</v>
      </c>
      <c r="L109" s="2" t="s">
        <v>43</v>
      </c>
      <c r="M109" s="3"/>
      <c r="N109" s="4">
        <v>6533</v>
      </c>
      <c r="O109" s="5">
        <v>7.9249999999999998</v>
      </c>
      <c r="P109" s="6">
        <f t="shared" si="11"/>
        <v>51774.025000000001</v>
      </c>
      <c r="Q109" t="s">
        <v>287</v>
      </c>
      <c r="R109" s="1">
        <v>844</v>
      </c>
      <c r="S109" s="1" t="s">
        <v>288</v>
      </c>
      <c r="T109" s="3"/>
      <c r="U109" s="46">
        <v>6533</v>
      </c>
      <c r="V109" s="19">
        <v>7.9249999999999998</v>
      </c>
      <c r="W109" s="6">
        <f t="shared" si="6"/>
        <v>51774.025000000001</v>
      </c>
      <c r="X109" s="7"/>
      <c r="Y109" s="4">
        <f t="shared" si="7"/>
        <v>0</v>
      </c>
      <c r="Z109" s="8">
        <f t="shared" si="8"/>
        <v>0</v>
      </c>
      <c r="AA109" s="6">
        <f t="shared" si="9"/>
        <v>0</v>
      </c>
      <c r="AB109" s="7"/>
      <c r="AC109" s="21" t="s">
        <v>443</v>
      </c>
    </row>
    <row r="110" spans="1:29" outlineLevel="2" x14ac:dyDescent="0.25">
      <c r="A110" s="1" t="s">
        <v>12</v>
      </c>
      <c r="B110" s="1" t="s">
        <v>2</v>
      </c>
      <c r="C110" s="1" t="s">
        <v>379</v>
      </c>
      <c r="D110" s="1" t="s">
        <v>381</v>
      </c>
      <c r="E110" s="1" t="s">
        <v>38</v>
      </c>
      <c r="F110" s="1" t="s">
        <v>38</v>
      </c>
      <c r="G110" s="1" t="s">
        <v>44</v>
      </c>
      <c r="H110" s="1" t="s">
        <v>45</v>
      </c>
      <c r="I110" s="1" t="s">
        <v>60</v>
      </c>
      <c r="J110" s="1" t="s">
        <v>59</v>
      </c>
      <c r="K110" s="41" t="s">
        <v>428</v>
      </c>
      <c r="L110" s="2" t="s">
        <v>43</v>
      </c>
      <c r="M110" s="3"/>
      <c r="N110" s="4">
        <v>1283</v>
      </c>
      <c r="O110" s="5">
        <v>9.07</v>
      </c>
      <c r="P110" s="6">
        <f t="shared" si="11"/>
        <v>11636.81</v>
      </c>
      <c r="Q110" t="s">
        <v>10</v>
      </c>
      <c r="R110" s="1">
        <v>752</v>
      </c>
      <c r="S110" s="1" t="s">
        <v>17</v>
      </c>
      <c r="T110" s="3"/>
      <c r="U110" s="46">
        <v>1283</v>
      </c>
      <c r="V110" s="19">
        <v>9.07</v>
      </c>
      <c r="W110" s="6">
        <f t="shared" si="6"/>
        <v>11636.81</v>
      </c>
      <c r="X110" s="7"/>
      <c r="Y110" s="4">
        <f t="shared" si="7"/>
        <v>0</v>
      </c>
      <c r="Z110" s="8">
        <f t="shared" si="8"/>
        <v>0</v>
      </c>
      <c r="AA110" s="6">
        <f t="shared" si="9"/>
        <v>0</v>
      </c>
      <c r="AB110" s="7"/>
    </row>
    <row r="111" spans="1:29" outlineLevel="2" x14ac:dyDescent="0.25">
      <c r="A111" s="1" t="s">
        <v>12</v>
      </c>
      <c r="B111" s="1" t="s">
        <v>2</v>
      </c>
      <c r="C111" s="1" t="s">
        <v>379</v>
      </c>
      <c r="D111" s="1" t="s">
        <v>381</v>
      </c>
      <c r="E111" s="1" t="s">
        <v>29</v>
      </c>
      <c r="F111" s="1" t="s">
        <v>29</v>
      </c>
      <c r="G111" s="1" t="s">
        <v>44</v>
      </c>
      <c r="H111" s="1" t="s">
        <v>45</v>
      </c>
      <c r="I111" s="1" t="s">
        <v>52</v>
      </c>
      <c r="J111" s="1" t="s">
        <v>51</v>
      </c>
      <c r="K111" s="41" t="s">
        <v>428</v>
      </c>
      <c r="L111" s="2" t="s">
        <v>43</v>
      </c>
      <c r="M111" s="3"/>
      <c r="N111" s="4">
        <v>4637</v>
      </c>
      <c r="O111" s="5">
        <v>9.0749999999999993</v>
      </c>
      <c r="P111" s="6">
        <f t="shared" si="11"/>
        <v>42080.774999999994</v>
      </c>
      <c r="Q111" t="s">
        <v>10</v>
      </c>
      <c r="R111" s="1">
        <v>729</v>
      </c>
      <c r="S111" s="1" t="s">
        <v>17</v>
      </c>
      <c r="T111" s="3"/>
      <c r="U111" s="46">
        <v>4637</v>
      </c>
      <c r="V111" s="19">
        <v>9.0749999999999993</v>
      </c>
      <c r="W111" s="6">
        <f t="shared" si="6"/>
        <v>42080.774999999994</v>
      </c>
      <c r="X111" s="7"/>
      <c r="Y111" s="4">
        <f t="shared" si="7"/>
        <v>0</v>
      </c>
      <c r="Z111" s="8">
        <f t="shared" si="8"/>
        <v>0</v>
      </c>
      <c r="AA111" s="6">
        <f t="shared" si="9"/>
        <v>0</v>
      </c>
      <c r="AB111" s="7"/>
    </row>
    <row r="112" spans="1:29" outlineLevel="2" x14ac:dyDescent="0.25">
      <c r="A112" s="1" t="s">
        <v>12</v>
      </c>
      <c r="B112" s="1" t="s">
        <v>2</v>
      </c>
      <c r="C112" s="1" t="s">
        <v>379</v>
      </c>
      <c r="D112" s="1" t="s">
        <v>381</v>
      </c>
      <c r="E112" s="1" t="s">
        <v>38</v>
      </c>
      <c r="F112" s="1" t="s">
        <v>38</v>
      </c>
      <c r="G112" s="1" t="s">
        <v>44</v>
      </c>
      <c r="H112" s="1" t="s">
        <v>45</v>
      </c>
      <c r="I112" s="1" t="s">
        <v>58</v>
      </c>
      <c r="J112" s="1" t="s">
        <v>57</v>
      </c>
      <c r="K112" s="41" t="s">
        <v>428</v>
      </c>
      <c r="L112" s="2" t="s">
        <v>43</v>
      </c>
      <c r="M112" s="3"/>
      <c r="N112" s="4">
        <v>4852</v>
      </c>
      <c r="O112" s="5">
        <v>9.1150000000000002</v>
      </c>
      <c r="P112" s="6">
        <f t="shared" si="11"/>
        <v>44225.98</v>
      </c>
      <c r="Q112" t="s">
        <v>10</v>
      </c>
      <c r="R112" s="1">
        <v>751</v>
      </c>
      <c r="S112" s="1" t="s">
        <v>17</v>
      </c>
      <c r="T112" s="3"/>
      <c r="U112" s="46">
        <v>4852</v>
      </c>
      <c r="V112" s="19">
        <v>9.1150000000000002</v>
      </c>
      <c r="W112" s="6">
        <f t="shared" si="6"/>
        <v>44225.98</v>
      </c>
      <c r="X112" s="7"/>
      <c r="Y112" s="4">
        <f t="shared" si="7"/>
        <v>0</v>
      </c>
      <c r="Z112" s="8">
        <f t="shared" si="8"/>
        <v>0</v>
      </c>
      <c r="AA112" s="6">
        <f t="shared" si="9"/>
        <v>0</v>
      </c>
      <c r="AB112" s="7"/>
    </row>
    <row r="113" spans="1:28" outlineLevel="2" x14ac:dyDescent="0.25">
      <c r="A113" s="1" t="s">
        <v>12</v>
      </c>
      <c r="B113" s="1" t="s">
        <v>2</v>
      </c>
      <c r="C113" s="1" t="s">
        <v>379</v>
      </c>
      <c r="D113" s="1" t="s">
        <v>381</v>
      </c>
      <c r="E113" s="1" t="s">
        <v>29</v>
      </c>
      <c r="F113" s="1" t="s">
        <v>29</v>
      </c>
      <c r="G113" s="1" t="s">
        <v>44</v>
      </c>
      <c r="H113" s="1" t="s">
        <v>45</v>
      </c>
      <c r="I113" s="1" t="s">
        <v>46</v>
      </c>
      <c r="J113" s="1" t="s">
        <v>42</v>
      </c>
      <c r="K113" s="41" t="s">
        <v>428</v>
      </c>
      <c r="L113" s="2" t="s">
        <v>43</v>
      </c>
      <c r="M113" s="3"/>
      <c r="N113" s="4">
        <v>5000</v>
      </c>
      <c r="O113" s="5">
        <v>9.1199999999999992</v>
      </c>
      <c r="P113" s="6">
        <f t="shared" si="11"/>
        <v>45599.999999999993</v>
      </c>
      <c r="Q113" t="s">
        <v>10</v>
      </c>
      <c r="R113" s="1">
        <v>721</v>
      </c>
      <c r="S113" s="1" t="s">
        <v>17</v>
      </c>
      <c r="T113" s="3"/>
      <c r="U113" s="46">
        <v>5000</v>
      </c>
      <c r="V113" s="19">
        <v>9.1199999999999992</v>
      </c>
      <c r="W113" s="6">
        <f t="shared" si="6"/>
        <v>45599.999999999993</v>
      </c>
      <c r="X113" s="7"/>
      <c r="Y113" s="4">
        <f t="shared" si="7"/>
        <v>0</v>
      </c>
      <c r="Z113" s="8">
        <f t="shared" si="8"/>
        <v>0</v>
      </c>
      <c r="AA113" s="6">
        <f t="shared" si="9"/>
        <v>0</v>
      </c>
      <c r="AB113" s="7"/>
    </row>
    <row r="114" spans="1:28" outlineLevel="2" x14ac:dyDescent="0.25">
      <c r="A114" s="1" t="s">
        <v>12</v>
      </c>
      <c r="B114" s="1" t="s">
        <v>2</v>
      </c>
      <c r="C114" s="1" t="s">
        <v>379</v>
      </c>
      <c r="D114" s="1" t="s">
        <v>381</v>
      </c>
      <c r="E114" s="1" t="s">
        <v>29</v>
      </c>
      <c r="F114" s="1" t="s">
        <v>29</v>
      </c>
      <c r="G114" s="1" t="s">
        <v>44</v>
      </c>
      <c r="H114" s="1" t="s">
        <v>45</v>
      </c>
      <c r="I114" s="1" t="s">
        <v>50</v>
      </c>
      <c r="J114" s="1" t="s">
        <v>49</v>
      </c>
      <c r="K114" s="41" t="s">
        <v>428</v>
      </c>
      <c r="L114" s="2" t="s">
        <v>43</v>
      </c>
      <c r="M114" s="3"/>
      <c r="N114" s="4">
        <v>2000</v>
      </c>
      <c r="O114" s="5">
        <v>9.15</v>
      </c>
      <c r="P114" s="6">
        <f t="shared" si="11"/>
        <v>18300</v>
      </c>
      <c r="Q114" t="s">
        <v>10</v>
      </c>
      <c r="R114" s="1">
        <v>728</v>
      </c>
      <c r="S114" s="1" t="s">
        <v>17</v>
      </c>
      <c r="T114" s="3"/>
      <c r="U114" s="46">
        <v>2000</v>
      </c>
      <c r="V114" s="19">
        <v>9.15</v>
      </c>
      <c r="W114" s="6">
        <f t="shared" si="6"/>
        <v>18300</v>
      </c>
      <c r="X114" s="7"/>
      <c r="Y114" s="4">
        <f t="shared" si="7"/>
        <v>0</v>
      </c>
      <c r="Z114" s="8">
        <f t="shared" si="8"/>
        <v>0</v>
      </c>
      <c r="AA114" s="6">
        <f t="shared" si="9"/>
        <v>0</v>
      </c>
      <c r="AB114" s="7"/>
    </row>
    <row r="115" spans="1:28" outlineLevel="2" x14ac:dyDescent="0.25">
      <c r="A115" s="1" t="s">
        <v>12</v>
      </c>
      <c r="B115" s="1" t="s">
        <v>2</v>
      </c>
      <c r="C115" s="1" t="s">
        <v>379</v>
      </c>
      <c r="D115" s="1" t="s">
        <v>381</v>
      </c>
      <c r="E115" s="1" t="s">
        <v>38</v>
      </c>
      <c r="F115" s="1" t="s">
        <v>38</v>
      </c>
      <c r="G115" s="1" t="s">
        <v>44</v>
      </c>
      <c r="H115" s="1" t="s">
        <v>45</v>
      </c>
      <c r="I115" s="1" t="s">
        <v>54</v>
      </c>
      <c r="J115" s="1" t="s">
        <v>53</v>
      </c>
      <c r="K115" s="41" t="s">
        <v>428</v>
      </c>
      <c r="L115" s="2" t="s">
        <v>43</v>
      </c>
      <c r="M115" s="3"/>
      <c r="N115" s="4">
        <v>5000</v>
      </c>
      <c r="O115" s="5">
        <v>9.1549999999999994</v>
      </c>
      <c r="P115" s="6">
        <f t="shared" si="11"/>
        <v>45775</v>
      </c>
      <c r="Q115" t="s">
        <v>10</v>
      </c>
      <c r="R115" s="1">
        <v>741</v>
      </c>
      <c r="S115" s="1" t="s">
        <v>17</v>
      </c>
      <c r="T115" s="3"/>
      <c r="U115" s="46">
        <v>5000</v>
      </c>
      <c r="V115" s="19">
        <v>9.1549999999999994</v>
      </c>
      <c r="W115" s="6">
        <f t="shared" si="6"/>
        <v>45775</v>
      </c>
      <c r="X115" s="7"/>
      <c r="Y115" s="4">
        <f t="shared" si="7"/>
        <v>0</v>
      </c>
      <c r="Z115" s="8">
        <f t="shared" si="8"/>
        <v>0</v>
      </c>
      <c r="AA115" s="6">
        <f t="shared" si="9"/>
        <v>0</v>
      </c>
      <c r="AB115" s="7"/>
    </row>
    <row r="116" spans="1:28" outlineLevel="2" x14ac:dyDescent="0.25">
      <c r="A116" s="1" t="s">
        <v>12</v>
      </c>
      <c r="B116" s="1" t="s">
        <v>2</v>
      </c>
      <c r="C116" s="1" t="s">
        <v>379</v>
      </c>
      <c r="D116" s="1" t="s">
        <v>381</v>
      </c>
      <c r="E116" s="1" t="s">
        <v>38</v>
      </c>
      <c r="F116" s="1" t="s">
        <v>38</v>
      </c>
      <c r="G116" s="1" t="s">
        <v>44</v>
      </c>
      <c r="H116" s="1" t="s">
        <v>45</v>
      </c>
      <c r="I116" s="1" t="s">
        <v>56</v>
      </c>
      <c r="J116" s="1" t="s">
        <v>55</v>
      </c>
      <c r="K116" s="41" t="s">
        <v>428</v>
      </c>
      <c r="L116" s="2" t="s">
        <v>43</v>
      </c>
      <c r="M116" s="3"/>
      <c r="N116" s="4">
        <v>5000</v>
      </c>
      <c r="O116" s="5">
        <v>9.18</v>
      </c>
      <c r="P116" s="6">
        <f t="shared" si="11"/>
        <v>45900</v>
      </c>
      <c r="Q116" t="s">
        <v>10</v>
      </c>
      <c r="R116" s="1">
        <v>747</v>
      </c>
      <c r="S116" s="1" t="s">
        <v>17</v>
      </c>
      <c r="T116" s="3"/>
      <c r="U116" s="46">
        <v>5000</v>
      </c>
      <c r="V116" s="19">
        <v>9.18</v>
      </c>
      <c r="W116" s="6">
        <f t="shared" si="6"/>
        <v>45900</v>
      </c>
      <c r="X116" s="7"/>
      <c r="Y116" s="4">
        <f t="shared" si="7"/>
        <v>0</v>
      </c>
      <c r="Z116" s="8">
        <f t="shared" si="8"/>
        <v>0</v>
      </c>
      <c r="AA116" s="6">
        <f t="shared" si="9"/>
        <v>0</v>
      </c>
      <c r="AB116" s="7"/>
    </row>
    <row r="117" spans="1:28" outlineLevel="2" x14ac:dyDescent="0.25">
      <c r="A117" s="1" t="s">
        <v>12</v>
      </c>
      <c r="B117" s="1" t="s">
        <v>2</v>
      </c>
      <c r="C117" s="1" t="s">
        <v>379</v>
      </c>
      <c r="D117" s="1" t="s">
        <v>381</v>
      </c>
      <c r="E117" s="1" t="s">
        <v>29</v>
      </c>
      <c r="F117" s="1" t="s">
        <v>29</v>
      </c>
      <c r="G117" s="1" t="s">
        <v>44</v>
      </c>
      <c r="H117" s="1" t="s">
        <v>45</v>
      </c>
      <c r="I117" s="1" t="s">
        <v>48</v>
      </c>
      <c r="J117" s="1" t="s">
        <v>47</v>
      </c>
      <c r="K117" s="41" t="s">
        <v>428</v>
      </c>
      <c r="L117" s="2" t="s">
        <v>43</v>
      </c>
      <c r="M117" s="3"/>
      <c r="N117" s="4">
        <v>5000</v>
      </c>
      <c r="O117" s="5">
        <v>9.27</v>
      </c>
      <c r="P117" s="6">
        <f t="shared" si="11"/>
        <v>46350</v>
      </c>
      <c r="Q117" t="s">
        <v>10</v>
      </c>
      <c r="R117" s="1">
        <v>724</v>
      </c>
      <c r="S117" s="1" t="s">
        <v>17</v>
      </c>
      <c r="T117" s="3"/>
      <c r="U117" s="46">
        <v>5000</v>
      </c>
      <c r="V117" s="19">
        <v>9.27</v>
      </c>
      <c r="W117" s="6">
        <f t="shared" si="6"/>
        <v>46350</v>
      </c>
      <c r="X117" s="7"/>
      <c r="Y117" s="4">
        <f t="shared" si="7"/>
        <v>0</v>
      </c>
      <c r="Z117" s="8">
        <f t="shared" si="8"/>
        <v>0</v>
      </c>
      <c r="AA117" s="6">
        <f t="shared" si="9"/>
        <v>0</v>
      </c>
      <c r="AB117" s="7"/>
    </row>
    <row r="118" spans="1:28" outlineLevel="2" x14ac:dyDescent="0.25">
      <c r="A118" s="1" t="s">
        <v>284</v>
      </c>
      <c r="B118" s="1" t="s">
        <v>2</v>
      </c>
      <c r="C118" s="1" t="s">
        <v>379</v>
      </c>
      <c r="D118" s="1" t="s">
        <v>381</v>
      </c>
      <c r="E118" s="1" t="s">
        <v>38</v>
      </c>
      <c r="F118" s="1" t="s">
        <v>38</v>
      </c>
      <c r="G118" s="1" t="s">
        <v>319</v>
      </c>
      <c r="H118" s="1" t="s">
        <v>320</v>
      </c>
      <c r="J118" s="1" t="s">
        <v>321</v>
      </c>
      <c r="K118" s="39" t="s">
        <v>428</v>
      </c>
      <c r="L118" s="2" t="s">
        <v>43</v>
      </c>
      <c r="M118" s="3"/>
      <c r="N118" s="4">
        <v>9594</v>
      </c>
      <c r="O118" s="5">
        <v>9.2799999999999994</v>
      </c>
      <c r="P118" s="6">
        <f t="shared" si="11"/>
        <v>89032.319999999992</v>
      </c>
      <c r="Q118" t="s">
        <v>287</v>
      </c>
      <c r="R118" s="1">
        <v>776</v>
      </c>
      <c r="S118" s="1" t="s">
        <v>288</v>
      </c>
      <c r="T118" s="3"/>
      <c r="U118" s="46">
        <v>9594</v>
      </c>
      <c r="V118" s="19">
        <v>9.2799999999999994</v>
      </c>
      <c r="W118" s="6">
        <f t="shared" si="6"/>
        <v>89032.319999999992</v>
      </c>
      <c r="X118" s="7"/>
      <c r="Y118" s="4">
        <f t="shared" si="7"/>
        <v>0</v>
      </c>
      <c r="Z118" s="8">
        <f t="shared" si="8"/>
        <v>0</v>
      </c>
      <c r="AA118" s="6">
        <f t="shared" si="9"/>
        <v>0</v>
      </c>
      <c r="AB118" s="7"/>
    </row>
    <row r="119" spans="1:28" outlineLevel="2" x14ac:dyDescent="0.25">
      <c r="A119" s="1" t="s">
        <v>12</v>
      </c>
      <c r="B119" s="1" t="s">
        <v>2</v>
      </c>
      <c r="C119" s="1" t="s">
        <v>379</v>
      </c>
      <c r="D119" s="1" t="s">
        <v>381</v>
      </c>
      <c r="E119" s="1" t="s">
        <v>62</v>
      </c>
      <c r="F119" s="1" t="s">
        <v>62</v>
      </c>
      <c r="G119" s="1" t="s">
        <v>63</v>
      </c>
      <c r="H119" s="1" t="s">
        <v>64</v>
      </c>
      <c r="I119" s="1" t="s">
        <v>65</v>
      </c>
      <c r="J119" s="1" t="s">
        <v>61</v>
      </c>
      <c r="K119" s="41" t="s">
        <v>429</v>
      </c>
      <c r="L119" s="2" t="s">
        <v>43</v>
      </c>
      <c r="M119" s="3"/>
      <c r="N119" s="4">
        <v>5000</v>
      </c>
      <c r="O119" s="5">
        <v>9.4</v>
      </c>
      <c r="P119" s="6">
        <f t="shared" si="11"/>
        <v>47000</v>
      </c>
      <c r="Q119" t="s">
        <v>10</v>
      </c>
      <c r="R119" s="1">
        <v>768</v>
      </c>
      <c r="S119" s="1" t="s">
        <v>17</v>
      </c>
      <c r="T119" s="3"/>
      <c r="U119" s="46">
        <v>5000</v>
      </c>
      <c r="V119" s="19">
        <v>9.4</v>
      </c>
      <c r="W119" s="6">
        <f t="shared" si="6"/>
        <v>47000</v>
      </c>
      <c r="X119" s="7"/>
      <c r="Y119" s="4">
        <f t="shared" si="7"/>
        <v>0</v>
      </c>
      <c r="Z119" s="8">
        <f t="shared" si="8"/>
        <v>0</v>
      </c>
      <c r="AA119" s="6">
        <f t="shared" si="9"/>
        <v>0</v>
      </c>
      <c r="AB119" s="7"/>
    </row>
    <row r="120" spans="1:28" outlineLevel="2" x14ac:dyDescent="0.25">
      <c r="A120" s="1" t="s">
        <v>284</v>
      </c>
      <c r="B120" s="1" t="s">
        <v>2</v>
      </c>
      <c r="C120" s="1" t="s">
        <v>379</v>
      </c>
      <c r="D120" s="1" t="s">
        <v>381</v>
      </c>
      <c r="E120" s="1" t="s">
        <v>5</v>
      </c>
      <c r="F120" s="1" t="s">
        <v>20</v>
      </c>
      <c r="G120" s="1" t="s">
        <v>319</v>
      </c>
      <c r="H120" s="1" t="s">
        <v>320</v>
      </c>
      <c r="J120" s="1" t="s">
        <v>318</v>
      </c>
      <c r="K120" s="39" t="s">
        <v>428</v>
      </c>
      <c r="L120" s="2" t="s">
        <v>43</v>
      </c>
      <c r="M120" s="3"/>
      <c r="N120" s="4">
        <v>11600</v>
      </c>
      <c r="O120" s="5">
        <v>10.7</v>
      </c>
      <c r="P120" s="6">
        <f t="shared" si="11"/>
        <v>124119.99999999999</v>
      </c>
      <c r="Q120" t="s">
        <v>287</v>
      </c>
      <c r="R120" s="1">
        <v>774</v>
      </c>
      <c r="S120" s="1" t="s">
        <v>288</v>
      </c>
      <c r="T120" s="3"/>
      <c r="U120" s="46">
        <v>11600</v>
      </c>
      <c r="V120" s="19">
        <v>10.7</v>
      </c>
      <c r="W120" s="6">
        <f t="shared" si="6"/>
        <v>124119.99999999999</v>
      </c>
      <c r="X120" s="7"/>
      <c r="Y120" s="4">
        <f t="shared" si="7"/>
        <v>0</v>
      </c>
      <c r="Z120" s="8">
        <f t="shared" si="8"/>
        <v>0</v>
      </c>
      <c r="AA120" s="6">
        <f t="shared" si="9"/>
        <v>0</v>
      </c>
      <c r="AB120" s="7"/>
    </row>
    <row r="121" spans="1:28" ht="13.8" outlineLevel="1" thickBot="1" x14ac:dyDescent="0.3">
      <c r="C121" s="1"/>
      <c r="D121" s="1"/>
      <c r="L121" s="2" t="s">
        <v>410</v>
      </c>
      <c r="M121" s="3"/>
      <c r="N121" s="42">
        <f>SUBTOTAL(9,N99:N120)</f>
        <v>181380</v>
      </c>
      <c r="P121" s="43">
        <f>SUBTOTAL(9,P99:P120)</f>
        <v>1446156.9300000002</v>
      </c>
      <c r="T121" s="3"/>
      <c r="U121" s="42">
        <f>SUBTOTAL(9,U99:U120)</f>
        <v>181380</v>
      </c>
      <c r="W121" s="43">
        <f>SUBTOTAL(9,W99:W120)</f>
        <v>1446670.7100000002</v>
      </c>
      <c r="X121" s="7"/>
      <c r="Y121" s="42">
        <f>SUBTOTAL(9,Y99:Y120)</f>
        <v>0</v>
      </c>
      <c r="AA121" s="43">
        <f>SUBTOTAL(9,AA99:AA120)</f>
        <v>-513.78000000004249</v>
      </c>
      <c r="AB121" s="7"/>
    </row>
    <row r="122" spans="1:28" ht="13.8" outlineLevel="2" thickTop="1" x14ac:dyDescent="0.25">
      <c r="A122" s="1" t="s">
        <v>284</v>
      </c>
      <c r="B122" s="1" t="s">
        <v>2</v>
      </c>
      <c r="C122" s="1" t="s">
        <v>379</v>
      </c>
      <c r="D122" s="1" t="s">
        <v>381</v>
      </c>
      <c r="E122" s="1" t="s">
        <v>6</v>
      </c>
      <c r="F122" s="1" t="s">
        <v>6</v>
      </c>
      <c r="G122" s="1" t="s">
        <v>98</v>
      </c>
      <c r="H122" s="1" t="s">
        <v>99</v>
      </c>
      <c r="J122" s="1" t="s">
        <v>310</v>
      </c>
      <c r="K122" s="39" t="s">
        <v>428</v>
      </c>
      <c r="L122" s="2" t="s">
        <v>97</v>
      </c>
      <c r="M122" s="3"/>
      <c r="N122" s="4">
        <v>21501</v>
      </c>
      <c r="O122" s="5">
        <v>5.97</v>
      </c>
      <c r="P122" s="6">
        <f t="shared" ref="P122:P148" si="13">N122*O122</f>
        <v>128360.97</v>
      </c>
      <c r="Q122" t="s">
        <v>287</v>
      </c>
      <c r="R122" s="1">
        <v>812</v>
      </c>
      <c r="S122" s="1" t="s">
        <v>288</v>
      </c>
      <c r="T122" s="3"/>
      <c r="U122" s="46">
        <v>21501</v>
      </c>
      <c r="V122" s="19">
        <v>5.97</v>
      </c>
      <c r="W122" s="6">
        <f t="shared" si="6"/>
        <v>128360.97</v>
      </c>
      <c r="X122" s="7"/>
      <c r="Y122" s="4">
        <f t="shared" si="7"/>
        <v>0</v>
      </c>
      <c r="Z122" s="8">
        <f t="shared" si="8"/>
        <v>0</v>
      </c>
      <c r="AA122" s="6">
        <f t="shared" si="9"/>
        <v>0</v>
      </c>
      <c r="AB122" s="7"/>
    </row>
    <row r="123" spans="1:28" outlineLevel="2" x14ac:dyDescent="0.25">
      <c r="A123" s="1" t="s">
        <v>284</v>
      </c>
      <c r="B123" s="1" t="s">
        <v>2</v>
      </c>
      <c r="C123" s="1" t="s">
        <v>379</v>
      </c>
      <c r="D123" s="1" t="s">
        <v>381</v>
      </c>
      <c r="E123" s="1" t="s">
        <v>294</v>
      </c>
      <c r="F123" s="1" t="s">
        <v>294</v>
      </c>
      <c r="G123" s="1" t="s">
        <v>98</v>
      </c>
      <c r="H123" s="1" t="s">
        <v>99</v>
      </c>
      <c r="J123" s="1" t="s">
        <v>310</v>
      </c>
      <c r="K123" s="39" t="s">
        <v>431</v>
      </c>
      <c r="L123" s="2" t="s">
        <v>97</v>
      </c>
      <c r="M123" s="3"/>
      <c r="N123" s="4">
        <v>21501</v>
      </c>
      <c r="O123" s="5">
        <v>6.67</v>
      </c>
      <c r="P123" s="6">
        <f t="shared" si="13"/>
        <v>143411.67000000001</v>
      </c>
      <c r="Q123" t="s">
        <v>287</v>
      </c>
      <c r="R123" s="1">
        <v>811</v>
      </c>
      <c r="S123" s="1" t="s">
        <v>288</v>
      </c>
      <c r="T123" s="3"/>
      <c r="U123" s="46">
        <v>21501</v>
      </c>
      <c r="V123" s="19">
        <v>6.67</v>
      </c>
      <c r="W123" s="6">
        <f t="shared" si="6"/>
        <v>143411.67000000001</v>
      </c>
      <c r="X123" s="7"/>
      <c r="Y123" s="4">
        <f t="shared" si="7"/>
        <v>0</v>
      </c>
      <c r="Z123" s="8">
        <f t="shared" si="8"/>
        <v>0</v>
      </c>
      <c r="AA123" s="6">
        <f t="shared" si="9"/>
        <v>0</v>
      </c>
      <c r="AB123" s="7"/>
    </row>
    <row r="124" spans="1:28" outlineLevel="2" x14ac:dyDescent="0.25">
      <c r="A124" s="1" t="s">
        <v>284</v>
      </c>
      <c r="B124" s="1" t="s">
        <v>2</v>
      </c>
      <c r="C124" s="1" t="s">
        <v>379</v>
      </c>
      <c r="D124" s="1" t="s">
        <v>381</v>
      </c>
      <c r="E124" s="1" t="s">
        <v>291</v>
      </c>
      <c r="F124" s="1" t="s">
        <v>291</v>
      </c>
      <c r="G124" s="1" t="s">
        <v>98</v>
      </c>
      <c r="H124" s="1" t="s">
        <v>99</v>
      </c>
      <c r="J124" s="1" t="s">
        <v>310</v>
      </c>
      <c r="K124" s="39" t="s">
        <v>428</v>
      </c>
      <c r="L124" s="2" t="s">
        <v>97</v>
      </c>
      <c r="M124" s="3"/>
      <c r="N124" s="4">
        <v>21501</v>
      </c>
      <c r="O124" s="5">
        <v>6.94</v>
      </c>
      <c r="P124" s="6">
        <f t="shared" si="13"/>
        <v>149216.94</v>
      </c>
      <c r="Q124" t="s">
        <v>287</v>
      </c>
      <c r="R124" s="1">
        <v>808</v>
      </c>
      <c r="S124" s="1" t="s">
        <v>288</v>
      </c>
      <c r="T124" s="3"/>
      <c r="U124" s="46">
        <v>21501</v>
      </c>
      <c r="V124" s="19">
        <v>6.94</v>
      </c>
      <c r="W124" s="6">
        <f t="shared" si="6"/>
        <v>149216.94</v>
      </c>
      <c r="X124" s="7"/>
      <c r="Y124" s="4">
        <f t="shared" si="7"/>
        <v>0</v>
      </c>
      <c r="Z124" s="8">
        <f t="shared" si="8"/>
        <v>0</v>
      </c>
      <c r="AA124" s="6">
        <f t="shared" si="9"/>
        <v>0</v>
      </c>
      <c r="AB124" s="7"/>
    </row>
    <row r="125" spans="1:28" outlineLevel="2" x14ac:dyDescent="0.25">
      <c r="A125" s="1" t="s">
        <v>284</v>
      </c>
      <c r="B125" s="1" t="s">
        <v>2</v>
      </c>
      <c r="C125" s="1" t="s">
        <v>379</v>
      </c>
      <c r="D125" s="1" t="s">
        <v>381</v>
      </c>
      <c r="E125" s="1" t="s">
        <v>292</v>
      </c>
      <c r="F125" s="1" t="s">
        <v>293</v>
      </c>
      <c r="G125" s="1" t="s">
        <v>98</v>
      </c>
      <c r="H125" s="1" t="s">
        <v>99</v>
      </c>
      <c r="J125" s="1" t="s">
        <v>310</v>
      </c>
      <c r="K125" s="39" t="s">
        <v>428</v>
      </c>
      <c r="L125" s="2" t="s">
        <v>97</v>
      </c>
      <c r="M125" s="3"/>
      <c r="N125" s="4">
        <v>64503</v>
      </c>
      <c r="O125" s="5">
        <v>7.1</v>
      </c>
      <c r="P125" s="6">
        <f t="shared" si="13"/>
        <v>457971.3</v>
      </c>
      <c r="Q125" t="s">
        <v>287</v>
      </c>
      <c r="R125" s="1">
        <v>810</v>
      </c>
      <c r="S125" s="1" t="s">
        <v>288</v>
      </c>
      <c r="T125" s="3"/>
      <c r="U125" s="46">
        <v>64503</v>
      </c>
      <c r="V125" s="19">
        <v>7.1</v>
      </c>
      <c r="W125" s="6">
        <f t="shared" si="6"/>
        <v>457971.3</v>
      </c>
      <c r="X125" s="7"/>
      <c r="Y125" s="4">
        <f t="shared" si="7"/>
        <v>0</v>
      </c>
      <c r="Z125" s="8">
        <f t="shared" si="8"/>
        <v>0</v>
      </c>
      <c r="AA125" s="6">
        <f t="shared" si="9"/>
        <v>0</v>
      </c>
      <c r="AB125" s="7"/>
    </row>
    <row r="126" spans="1:28" outlineLevel="2" x14ac:dyDescent="0.25">
      <c r="A126" s="1" t="s">
        <v>284</v>
      </c>
      <c r="B126" s="1" t="s">
        <v>2</v>
      </c>
      <c r="C126" s="1" t="s">
        <v>379</v>
      </c>
      <c r="D126" s="1" t="s">
        <v>381</v>
      </c>
      <c r="E126" s="1" t="s">
        <v>290</v>
      </c>
      <c r="F126" s="1" t="s">
        <v>290</v>
      </c>
      <c r="G126" s="1" t="s">
        <v>98</v>
      </c>
      <c r="H126" s="1" t="s">
        <v>99</v>
      </c>
      <c r="J126" s="1" t="s">
        <v>310</v>
      </c>
      <c r="K126" s="39" t="s">
        <v>428</v>
      </c>
      <c r="L126" s="2" t="s">
        <v>97</v>
      </c>
      <c r="M126" s="3"/>
      <c r="N126" s="4">
        <v>4572</v>
      </c>
      <c r="O126" s="5">
        <v>7.12</v>
      </c>
      <c r="P126" s="6">
        <f t="shared" si="13"/>
        <v>32552.639999999999</v>
      </c>
      <c r="Q126" t="s">
        <v>287</v>
      </c>
      <c r="R126" s="1">
        <v>822</v>
      </c>
      <c r="S126" s="1" t="s">
        <v>288</v>
      </c>
      <c r="T126" s="3"/>
      <c r="U126" s="46">
        <v>4572</v>
      </c>
      <c r="V126" s="19">
        <v>7.12</v>
      </c>
      <c r="W126" s="6">
        <f t="shared" si="6"/>
        <v>32552.639999999999</v>
      </c>
      <c r="X126" s="7"/>
      <c r="Y126" s="4">
        <f t="shared" si="7"/>
        <v>0</v>
      </c>
      <c r="Z126" s="8">
        <f t="shared" si="8"/>
        <v>0</v>
      </c>
      <c r="AA126" s="6">
        <f t="shared" si="9"/>
        <v>0</v>
      </c>
      <c r="AB126" s="7"/>
    </row>
    <row r="127" spans="1:28" outlineLevel="2" x14ac:dyDescent="0.25">
      <c r="A127" s="1" t="s">
        <v>284</v>
      </c>
      <c r="B127" s="1" t="s">
        <v>2</v>
      </c>
      <c r="C127" s="1" t="s">
        <v>379</v>
      </c>
      <c r="D127" s="1" t="s">
        <v>381</v>
      </c>
      <c r="E127" s="1" t="s">
        <v>290</v>
      </c>
      <c r="F127" s="1" t="s">
        <v>290</v>
      </c>
      <c r="G127" s="1" t="s">
        <v>98</v>
      </c>
      <c r="H127" s="1" t="s">
        <v>99</v>
      </c>
      <c r="J127" s="1" t="s">
        <v>310</v>
      </c>
      <c r="K127" s="39" t="s">
        <v>428</v>
      </c>
      <c r="L127" s="2" t="s">
        <v>97</v>
      </c>
      <c r="M127" s="3"/>
      <c r="N127" s="4">
        <v>21501</v>
      </c>
      <c r="O127" s="5">
        <v>7.15</v>
      </c>
      <c r="P127" s="6">
        <f t="shared" si="13"/>
        <v>153732.15</v>
      </c>
      <c r="Q127" t="s">
        <v>287</v>
      </c>
      <c r="R127" s="1">
        <v>821</v>
      </c>
      <c r="S127" s="1" t="s">
        <v>288</v>
      </c>
      <c r="T127" s="3"/>
      <c r="U127" s="46">
        <v>21501</v>
      </c>
      <c r="V127" s="19">
        <v>7.15</v>
      </c>
      <c r="W127" s="6">
        <f t="shared" si="6"/>
        <v>153732.15</v>
      </c>
      <c r="X127" s="7"/>
      <c r="Y127" s="4">
        <f t="shared" si="7"/>
        <v>0</v>
      </c>
      <c r="Z127" s="8">
        <f t="shared" si="8"/>
        <v>0</v>
      </c>
      <c r="AA127" s="6">
        <f t="shared" si="9"/>
        <v>0</v>
      </c>
      <c r="AB127" s="7"/>
    </row>
    <row r="128" spans="1:28" outlineLevel="2" x14ac:dyDescent="0.25">
      <c r="A128" s="1" t="s">
        <v>284</v>
      </c>
      <c r="B128" s="1" t="s">
        <v>2</v>
      </c>
      <c r="C128" s="1" t="s">
        <v>379</v>
      </c>
      <c r="D128" s="1" t="s">
        <v>381</v>
      </c>
      <c r="E128" s="1" t="s">
        <v>286</v>
      </c>
      <c r="F128" s="1" t="s">
        <v>286</v>
      </c>
      <c r="G128" s="1" t="s">
        <v>98</v>
      </c>
      <c r="H128" s="1" t="s">
        <v>99</v>
      </c>
      <c r="J128" s="1" t="s">
        <v>310</v>
      </c>
      <c r="K128" s="39" t="s">
        <v>428</v>
      </c>
      <c r="L128" s="2" t="s">
        <v>97</v>
      </c>
      <c r="M128" s="3"/>
      <c r="N128" s="4">
        <v>21501</v>
      </c>
      <c r="O128" s="5">
        <v>7.29</v>
      </c>
      <c r="P128" s="6">
        <f t="shared" si="13"/>
        <v>156742.29</v>
      </c>
      <c r="Q128" t="s">
        <v>287</v>
      </c>
      <c r="R128" s="1">
        <v>809</v>
      </c>
      <c r="S128" s="1" t="s">
        <v>288</v>
      </c>
      <c r="T128" s="3"/>
      <c r="U128" s="46">
        <v>21501</v>
      </c>
      <c r="V128" s="19">
        <v>7.29</v>
      </c>
      <c r="W128" s="6">
        <f t="shared" si="6"/>
        <v>156742.29</v>
      </c>
      <c r="X128" s="7"/>
      <c r="Y128" s="4">
        <f t="shared" si="7"/>
        <v>0</v>
      </c>
      <c r="Z128" s="8">
        <f t="shared" si="8"/>
        <v>0</v>
      </c>
      <c r="AA128" s="6">
        <f t="shared" si="9"/>
        <v>0</v>
      </c>
      <c r="AB128" s="7"/>
    </row>
    <row r="129" spans="1:29" outlineLevel="2" x14ac:dyDescent="0.25">
      <c r="A129" s="13" t="s">
        <v>284</v>
      </c>
      <c r="B129" s="13" t="s">
        <v>2</v>
      </c>
      <c r="C129" s="13" t="s">
        <v>379</v>
      </c>
      <c r="D129" s="13" t="s">
        <v>381</v>
      </c>
      <c r="E129" s="13" t="s">
        <v>297</v>
      </c>
      <c r="F129" s="13" t="s">
        <v>297</v>
      </c>
      <c r="G129" s="13" t="s">
        <v>98</v>
      </c>
      <c r="H129" s="13" t="s">
        <v>99</v>
      </c>
      <c r="I129" s="13"/>
      <c r="J129" s="13" t="s">
        <v>310</v>
      </c>
      <c r="K129" s="40" t="s">
        <v>428</v>
      </c>
      <c r="L129" s="14" t="s">
        <v>97</v>
      </c>
      <c r="M129" s="3"/>
      <c r="N129" s="15">
        <v>21501</v>
      </c>
      <c r="O129" s="16">
        <v>7.4</v>
      </c>
      <c r="P129" s="17">
        <f t="shared" si="13"/>
        <v>159107.4</v>
      </c>
      <c r="Q129" s="12" t="s">
        <v>287</v>
      </c>
      <c r="R129" s="13">
        <v>806</v>
      </c>
      <c r="S129" s="13" t="s">
        <v>288</v>
      </c>
      <c r="T129" s="3"/>
      <c r="U129" s="47">
        <v>21501</v>
      </c>
      <c r="V129" s="20">
        <v>7.4</v>
      </c>
      <c r="W129" s="17">
        <f t="shared" si="6"/>
        <v>159107.4</v>
      </c>
      <c r="X129" s="7"/>
      <c r="Y129" s="15">
        <f t="shared" si="7"/>
        <v>0</v>
      </c>
      <c r="Z129" s="18">
        <f t="shared" si="8"/>
        <v>0</v>
      </c>
      <c r="AA129" s="17">
        <f t="shared" si="9"/>
        <v>0</v>
      </c>
      <c r="AB129" s="7"/>
    </row>
    <row r="130" spans="1:29" outlineLevel="2" x14ac:dyDescent="0.25">
      <c r="A130" s="13" t="s">
        <v>284</v>
      </c>
      <c r="B130" s="13" t="s">
        <v>2</v>
      </c>
      <c r="C130" s="13" t="s">
        <v>379</v>
      </c>
      <c r="D130" s="13" t="s">
        <v>381</v>
      </c>
      <c r="E130" s="13" t="s">
        <v>298</v>
      </c>
      <c r="F130" s="13" t="s">
        <v>299</v>
      </c>
      <c r="G130" s="13" t="s">
        <v>98</v>
      </c>
      <c r="H130" s="13" t="s">
        <v>99</v>
      </c>
      <c r="I130" s="13"/>
      <c r="J130" s="13" t="s">
        <v>310</v>
      </c>
      <c r="K130" s="40" t="s">
        <v>428</v>
      </c>
      <c r="L130" s="14" t="s">
        <v>97</v>
      </c>
      <c r="M130" s="3"/>
      <c r="N130" s="15">
        <v>14607</v>
      </c>
      <c r="O130" s="16">
        <v>7.66</v>
      </c>
      <c r="P130" s="17">
        <f t="shared" si="13"/>
        <v>111889.62</v>
      </c>
      <c r="Q130" s="12" t="s">
        <v>287</v>
      </c>
      <c r="R130" s="13">
        <v>820</v>
      </c>
      <c r="S130" s="13" t="s">
        <v>288</v>
      </c>
      <c r="T130" s="3"/>
      <c r="U130" s="47">
        <v>14649</v>
      </c>
      <c r="V130" s="20">
        <v>7.66</v>
      </c>
      <c r="W130" s="17">
        <f t="shared" si="6"/>
        <v>112211.34</v>
      </c>
      <c r="X130" s="7"/>
      <c r="Y130" s="15">
        <f t="shared" si="7"/>
        <v>-42</v>
      </c>
      <c r="Z130" s="18">
        <f t="shared" si="8"/>
        <v>0</v>
      </c>
      <c r="AA130" s="17">
        <f t="shared" si="9"/>
        <v>-321.72000000000116</v>
      </c>
      <c r="AB130" s="7"/>
      <c r="AC130" s="12" t="s">
        <v>442</v>
      </c>
    </row>
    <row r="131" spans="1:29" outlineLevel="2" x14ac:dyDescent="0.25">
      <c r="A131" s="1" t="s">
        <v>284</v>
      </c>
      <c r="B131" s="1" t="s">
        <v>2</v>
      </c>
      <c r="C131" s="1" t="s">
        <v>379</v>
      </c>
      <c r="D131" s="1" t="s">
        <v>381</v>
      </c>
      <c r="E131" s="1" t="s">
        <v>298</v>
      </c>
      <c r="F131" s="1" t="s">
        <v>299</v>
      </c>
      <c r="G131" s="1" t="s">
        <v>98</v>
      </c>
      <c r="H131" s="1" t="s">
        <v>99</v>
      </c>
      <c r="J131" s="1" t="s">
        <v>310</v>
      </c>
      <c r="K131" s="39" t="s">
        <v>431</v>
      </c>
      <c r="L131" s="2" t="s">
        <v>97</v>
      </c>
      <c r="M131" s="3"/>
      <c r="N131" s="4">
        <v>64503</v>
      </c>
      <c r="O131" s="5">
        <v>7.69</v>
      </c>
      <c r="P131" s="6">
        <f t="shared" si="13"/>
        <v>496028.07</v>
      </c>
      <c r="Q131" t="s">
        <v>287</v>
      </c>
      <c r="R131" s="1">
        <v>819</v>
      </c>
      <c r="S131" s="1" t="s">
        <v>288</v>
      </c>
      <c r="T131" s="3"/>
      <c r="U131" s="46">
        <v>64503</v>
      </c>
      <c r="V131" s="19">
        <v>7.69</v>
      </c>
      <c r="W131" s="6">
        <f t="shared" si="6"/>
        <v>496028.07</v>
      </c>
      <c r="X131" s="7"/>
      <c r="Y131" s="4">
        <f t="shared" si="7"/>
        <v>0</v>
      </c>
      <c r="Z131" s="8">
        <f t="shared" si="8"/>
        <v>0</v>
      </c>
      <c r="AA131" s="6">
        <f t="shared" si="9"/>
        <v>0</v>
      </c>
      <c r="AB131" s="7"/>
      <c r="AC131" s="21" t="s">
        <v>443</v>
      </c>
    </row>
    <row r="132" spans="1:29" outlineLevel="2" x14ac:dyDescent="0.25">
      <c r="A132" s="1" t="s">
        <v>284</v>
      </c>
      <c r="B132" s="1" t="s">
        <v>2</v>
      </c>
      <c r="C132" s="1" t="s">
        <v>379</v>
      </c>
      <c r="D132" s="1" t="s">
        <v>381</v>
      </c>
      <c r="E132" s="1" t="s">
        <v>300</v>
      </c>
      <c r="F132" s="1" t="s">
        <v>300</v>
      </c>
      <c r="G132" s="1" t="s">
        <v>98</v>
      </c>
      <c r="H132" s="1" t="s">
        <v>99</v>
      </c>
      <c r="J132" s="1" t="s">
        <v>310</v>
      </c>
      <c r="K132" s="39" t="s">
        <v>428</v>
      </c>
      <c r="L132" s="2" t="s">
        <v>97</v>
      </c>
      <c r="M132" s="3"/>
      <c r="N132" s="4">
        <v>21501</v>
      </c>
      <c r="O132" s="5">
        <v>7.7</v>
      </c>
      <c r="P132" s="6">
        <f t="shared" si="13"/>
        <v>165557.70000000001</v>
      </c>
      <c r="Q132" t="s">
        <v>287</v>
      </c>
      <c r="R132" s="1">
        <v>807</v>
      </c>
      <c r="S132" s="1" t="s">
        <v>288</v>
      </c>
      <c r="T132" s="3"/>
      <c r="U132" s="46">
        <v>21501</v>
      </c>
      <c r="V132" s="19">
        <v>7.7</v>
      </c>
      <c r="W132" s="6">
        <f t="shared" si="6"/>
        <v>165557.70000000001</v>
      </c>
      <c r="X132" s="7"/>
      <c r="Y132" s="4">
        <f t="shared" si="7"/>
        <v>0</v>
      </c>
      <c r="Z132" s="8">
        <f t="shared" si="8"/>
        <v>0</v>
      </c>
      <c r="AA132" s="6">
        <f t="shared" si="9"/>
        <v>0</v>
      </c>
      <c r="AB132" s="7"/>
    </row>
    <row r="133" spans="1:29" outlineLevel="2" x14ac:dyDescent="0.25">
      <c r="A133" s="1" t="s">
        <v>284</v>
      </c>
      <c r="B133" s="1" t="s">
        <v>2</v>
      </c>
      <c r="C133" s="1" t="s">
        <v>379</v>
      </c>
      <c r="D133" s="1" t="s">
        <v>381</v>
      </c>
      <c r="E133" s="1" t="s">
        <v>296</v>
      </c>
      <c r="F133" s="1" t="s">
        <v>296</v>
      </c>
      <c r="G133" s="1" t="s">
        <v>98</v>
      </c>
      <c r="H133" s="1" t="s">
        <v>99</v>
      </c>
      <c r="J133" s="1" t="s">
        <v>310</v>
      </c>
      <c r="K133" s="39" t="s">
        <v>428</v>
      </c>
      <c r="L133" s="2" t="s">
        <v>97</v>
      </c>
      <c r="M133" s="3"/>
      <c r="N133" s="4">
        <v>6237</v>
      </c>
      <c r="O133" s="5">
        <v>7.875</v>
      </c>
      <c r="P133" s="6">
        <f t="shared" si="13"/>
        <v>49116.375</v>
      </c>
      <c r="Q133" t="s">
        <v>287</v>
      </c>
      <c r="R133" s="1">
        <v>818</v>
      </c>
      <c r="S133" s="1" t="s">
        <v>288</v>
      </c>
      <c r="T133" s="3"/>
      <c r="U133" s="46">
        <v>6237</v>
      </c>
      <c r="V133" s="19">
        <v>7.875</v>
      </c>
      <c r="W133" s="6">
        <f t="shared" si="6"/>
        <v>49116.375</v>
      </c>
      <c r="X133" s="7"/>
      <c r="Y133" s="4">
        <f t="shared" si="7"/>
        <v>0</v>
      </c>
      <c r="Z133" s="8">
        <f t="shared" si="8"/>
        <v>0</v>
      </c>
      <c r="AA133" s="6">
        <f t="shared" si="9"/>
        <v>0</v>
      </c>
      <c r="AB133" s="7"/>
    </row>
    <row r="134" spans="1:29" outlineLevel="2" x14ac:dyDescent="0.25">
      <c r="A134" s="1" t="s">
        <v>284</v>
      </c>
      <c r="B134" s="1" t="s">
        <v>2</v>
      </c>
      <c r="C134" s="1" t="s">
        <v>379</v>
      </c>
      <c r="D134" s="1" t="s">
        <v>381</v>
      </c>
      <c r="E134" s="1" t="s">
        <v>296</v>
      </c>
      <c r="F134" s="1" t="s">
        <v>296</v>
      </c>
      <c r="G134" s="1" t="s">
        <v>98</v>
      </c>
      <c r="H134" s="1" t="s">
        <v>99</v>
      </c>
      <c r="J134" s="1" t="s">
        <v>310</v>
      </c>
      <c r="K134" s="39" t="s">
        <v>428</v>
      </c>
      <c r="L134" s="2" t="s">
        <v>97</v>
      </c>
      <c r="M134" s="3"/>
      <c r="N134" s="4">
        <v>10000</v>
      </c>
      <c r="O134" s="5">
        <v>7.9450000000000003</v>
      </c>
      <c r="P134" s="6">
        <f t="shared" si="13"/>
        <v>79450</v>
      </c>
      <c r="Q134" t="s">
        <v>287</v>
      </c>
      <c r="R134" s="1">
        <v>817</v>
      </c>
      <c r="S134" s="1" t="s">
        <v>288</v>
      </c>
      <c r="T134" s="3"/>
      <c r="U134" s="46">
        <v>10000</v>
      </c>
      <c r="V134" s="19">
        <v>7.9450000000000003</v>
      </c>
      <c r="W134" s="6">
        <f t="shared" si="6"/>
        <v>79450</v>
      </c>
      <c r="X134" s="7"/>
      <c r="Y134" s="4">
        <f t="shared" si="7"/>
        <v>0</v>
      </c>
      <c r="Z134" s="8">
        <f t="shared" si="8"/>
        <v>0</v>
      </c>
      <c r="AA134" s="6">
        <f t="shared" si="9"/>
        <v>0</v>
      </c>
      <c r="AB134" s="7"/>
    </row>
    <row r="135" spans="1:29" outlineLevel="2" x14ac:dyDescent="0.25">
      <c r="A135" s="1" t="s">
        <v>284</v>
      </c>
      <c r="B135" s="1" t="s">
        <v>2</v>
      </c>
      <c r="C135" s="1" t="s">
        <v>379</v>
      </c>
      <c r="D135" s="1" t="s">
        <v>381</v>
      </c>
      <c r="E135" s="1" t="s">
        <v>230</v>
      </c>
      <c r="F135" s="1" t="s">
        <v>230</v>
      </c>
      <c r="G135" s="1" t="s">
        <v>98</v>
      </c>
      <c r="H135" s="1" t="s">
        <v>99</v>
      </c>
      <c r="J135" s="1" t="s">
        <v>310</v>
      </c>
      <c r="K135" s="39" t="s">
        <v>428</v>
      </c>
      <c r="L135" s="2" t="s">
        <v>97</v>
      </c>
      <c r="M135" s="3"/>
      <c r="N135" s="4">
        <v>11501</v>
      </c>
      <c r="O135" s="5">
        <v>8.2799999999999994</v>
      </c>
      <c r="P135" s="6">
        <f t="shared" si="13"/>
        <v>95228.28</v>
      </c>
      <c r="Q135" t="s">
        <v>287</v>
      </c>
      <c r="R135" s="1">
        <v>816</v>
      </c>
      <c r="S135" s="1" t="s">
        <v>288</v>
      </c>
      <c r="T135" s="3"/>
      <c r="U135" s="46">
        <v>11501</v>
      </c>
      <c r="V135" s="19">
        <v>8.2799999999999994</v>
      </c>
      <c r="W135" s="6">
        <f t="shared" si="6"/>
        <v>95228.28</v>
      </c>
      <c r="X135" s="7"/>
      <c r="Y135" s="4">
        <f t="shared" si="7"/>
        <v>0</v>
      </c>
      <c r="Z135" s="8">
        <f t="shared" si="8"/>
        <v>0</v>
      </c>
      <c r="AA135" s="6">
        <f t="shared" si="9"/>
        <v>0</v>
      </c>
      <c r="AB135" s="7"/>
    </row>
    <row r="136" spans="1:29" outlineLevel="2" x14ac:dyDescent="0.25">
      <c r="A136" s="1" t="s">
        <v>284</v>
      </c>
      <c r="B136" s="1" t="s">
        <v>2</v>
      </c>
      <c r="C136" s="1" t="s">
        <v>379</v>
      </c>
      <c r="D136" s="1" t="s">
        <v>381</v>
      </c>
      <c r="E136" s="1" t="s">
        <v>230</v>
      </c>
      <c r="F136" s="1" t="s">
        <v>230</v>
      </c>
      <c r="G136" s="1" t="s">
        <v>98</v>
      </c>
      <c r="H136" s="1" t="s">
        <v>99</v>
      </c>
      <c r="J136" s="1" t="s">
        <v>310</v>
      </c>
      <c r="K136" s="39" t="s">
        <v>428</v>
      </c>
      <c r="L136" s="2" t="s">
        <v>97</v>
      </c>
      <c r="M136" s="3"/>
      <c r="N136" s="4">
        <v>10000</v>
      </c>
      <c r="O136" s="5">
        <v>8.42</v>
      </c>
      <c r="P136" s="6">
        <f t="shared" si="13"/>
        <v>84200</v>
      </c>
      <c r="Q136" t="s">
        <v>287</v>
      </c>
      <c r="R136" s="1">
        <v>815</v>
      </c>
      <c r="S136" s="1" t="s">
        <v>288</v>
      </c>
      <c r="T136" s="3"/>
      <c r="U136" s="46">
        <v>10000</v>
      </c>
      <c r="V136" s="19">
        <v>8.42</v>
      </c>
      <c r="W136" s="6">
        <f t="shared" si="6"/>
        <v>84200</v>
      </c>
      <c r="X136" s="7"/>
      <c r="Y136" s="4">
        <f t="shared" si="7"/>
        <v>0</v>
      </c>
      <c r="Z136" s="8">
        <f t="shared" si="8"/>
        <v>0</v>
      </c>
      <c r="AA136" s="6">
        <f t="shared" si="9"/>
        <v>0</v>
      </c>
      <c r="AB136" s="7"/>
    </row>
    <row r="137" spans="1:29" outlineLevel="2" x14ac:dyDescent="0.25">
      <c r="A137" s="1" t="s">
        <v>284</v>
      </c>
      <c r="B137" s="1" t="s">
        <v>2</v>
      </c>
      <c r="C137" s="1" t="s">
        <v>379</v>
      </c>
      <c r="D137" s="1" t="s">
        <v>381</v>
      </c>
      <c r="E137" s="1" t="s">
        <v>228</v>
      </c>
      <c r="F137" s="1" t="s">
        <v>229</v>
      </c>
      <c r="G137" s="1" t="s">
        <v>98</v>
      </c>
      <c r="H137" s="1" t="s">
        <v>99</v>
      </c>
      <c r="J137" s="1" t="s">
        <v>310</v>
      </c>
      <c r="K137" s="39" t="s">
        <v>428</v>
      </c>
      <c r="L137" s="2" t="s">
        <v>97</v>
      </c>
      <c r="M137" s="3"/>
      <c r="N137" s="4">
        <v>60000</v>
      </c>
      <c r="O137" s="5">
        <v>8.8450000000000006</v>
      </c>
      <c r="P137" s="6">
        <f t="shared" si="13"/>
        <v>530700</v>
      </c>
      <c r="Q137" t="s">
        <v>287</v>
      </c>
      <c r="R137" s="1">
        <v>813</v>
      </c>
      <c r="S137" s="1" t="s">
        <v>288</v>
      </c>
      <c r="T137" s="3"/>
      <c r="U137" s="46">
        <v>60000</v>
      </c>
      <c r="V137" s="19">
        <v>8.8450000000000006</v>
      </c>
      <c r="W137" s="6">
        <f t="shared" si="6"/>
        <v>530700</v>
      </c>
      <c r="X137" s="7"/>
      <c r="Y137" s="4">
        <f t="shared" si="7"/>
        <v>0</v>
      </c>
      <c r="Z137" s="8">
        <f t="shared" si="8"/>
        <v>0</v>
      </c>
      <c r="AA137" s="6">
        <f t="shared" si="9"/>
        <v>0</v>
      </c>
      <c r="AB137" s="7"/>
    </row>
    <row r="138" spans="1:29" outlineLevel="2" x14ac:dyDescent="0.25">
      <c r="A138" s="1" t="s">
        <v>284</v>
      </c>
      <c r="B138" s="1" t="s">
        <v>2</v>
      </c>
      <c r="C138" s="1" t="s">
        <v>379</v>
      </c>
      <c r="D138" s="1" t="s">
        <v>381</v>
      </c>
      <c r="E138" s="1" t="s">
        <v>228</v>
      </c>
      <c r="F138" s="1" t="s">
        <v>229</v>
      </c>
      <c r="G138" s="1" t="s">
        <v>98</v>
      </c>
      <c r="H138" s="1" t="s">
        <v>99</v>
      </c>
      <c r="J138" s="1" t="s">
        <v>310</v>
      </c>
      <c r="K138" s="39" t="s">
        <v>428</v>
      </c>
      <c r="L138" s="2" t="s">
        <v>97</v>
      </c>
      <c r="M138" s="3"/>
      <c r="N138" s="4">
        <v>26004</v>
      </c>
      <c r="O138" s="5">
        <v>8.8849999999999998</v>
      </c>
      <c r="P138" s="6">
        <f t="shared" si="13"/>
        <v>231045.54</v>
      </c>
      <c r="Q138" t="s">
        <v>287</v>
      </c>
      <c r="R138" s="1">
        <v>814</v>
      </c>
      <c r="S138" s="1" t="s">
        <v>288</v>
      </c>
      <c r="T138" s="3"/>
      <c r="U138" s="46">
        <v>26004</v>
      </c>
      <c r="V138" s="19">
        <v>8.8849999999999998</v>
      </c>
      <c r="W138" s="6">
        <f t="shared" si="6"/>
        <v>231045.54</v>
      </c>
      <c r="X138" s="7"/>
      <c r="Y138" s="4">
        <f t="shared" si="7"/>
        <v>0</v>
      </c>
      <c r="Z138" s="8">
        <f t="shared" si="8"/>
        <v>0</v>
      </c>
      <c r="AA138" s="6">
        <f t="shared" si="9"/>
        <v>0</v>
      </c>
      <c r="AB138" s="7"/>
    </row>
    <row r="139" spans="1:29" outlineLevel="2" x14ac:dyDescent="0.25">
      <c r="A139" s="1" t="s">
        <v>12</v>
      </c>
      <c r="B139" s="1" t="s">
        <v>2</v>
      </c>
      <c r="C139" s="1" t="s">
        <v>379</v>
      </c>
      <c r="D139" s="1" t="s">
        <v>381</v>
      </c>
      <c r="E139" s="1" t="s">
        <v>29</v>
      </c>
      <c r="F139" s="1" t="s">
        <v>29</v>
      </c>
      <c r="G139" s="1" t="s">
        <v>98</v>
      </c>
      <c r="H139" s="1" t="s">
        <v>99</v>
      </c>
      <c r="I139" s="1" t="s">
        <v>100</v>
      </c>
      <c r="J139" s="1" t="s">
        <v>96</v>
      </c>
      <c r="K139" s="39" t="s">
        <v>428</v>
      </c>
      <c r="L139" s="2" t="s">
        <v>97</v>
      </c>
      <c r="M139" s="3"/>
      <c r="N139" s="4">
        <v>5000</v>
      </c>
      <c r="O139" s="5">
        <v>8.93</v>
      </c>
      <c r="P139" s="6">
        <f t="shared" si="13"/>
        <v>44650</v>
      </c>
      <c r="Q139" t="s">
        <v>10</v>
      </c>
      <c r="R139" s="1">
        <v>716</v>
      </c>
      <c r="S139" s="1" t="s">
        <v>17</v>
      </c>
      <c r="T139" s="3"/>
      <c r="U139" s="46">
        <v>5000</v>
      </c>
      <c r="V139" s="19">
        <v>8.93</v>
      </c>
      <c r="W139" s="6">
        <f t="shared" si="6"/>
        <v>44650</v>
      </c>
      <c r="X139" s="7"/>
      <c r="Y139" s="4">
        <f t="shared" si="7"/>
        <v>0</v>
      </c>
      <c r="Z139" s="8">
        <f t="shared" si="8"/>
        <v>0</v>
      </c>
      <c r="AA139" s="6">
        <f t="shared" si="9"/>
        <v>0</v>
      </c>
      <c r="AB139" s="7"/>
    </row>
    <row r="140" spans="1:29" outlineLevel="2" x14ac:dyDescent="0.25">
      <c r="A140" s="1" t="s">
        <v>12</v>
      </c>
      <c r="B140" s="1" t="s">
        <v>2</v>
      </c>
      <c r="C140" s="1" t="s">
        <v>379</v>
      </c>
      <c r="D140" s="1" t="s">
        <v>381</v>
      </c>
      <c r="E140" s="1" t="s">
        <v>29</v>
      </c>
      <c r="F140" s="1" t="s">
        <v>29</v>
      </c>
      <c r="G140" s="1" t="s">
        <v>98</v>
      </c>
      <c r="H140" s="1" t="s">
        <v>99</v>
      </c>
      <c r="I140" s="1" t="s">
        <v>102</v>
      </c>
      <c r="J140" s="1" t="s">
        <v>101</v>
      </c>
      <c r="K140" s="39" t="s">
        <v>428</v>
      </c>
      <c r="L140" s="2" t="s">
        <v>97</v>
      </c>
      <c r="M140" s="3"/>
      <c r="N140" s="4">
        <v>5000</v>
      </c>
      <c r="O140" s="5">
        <v>9.0299999999999994</v>
      </c>
      <c r="P140" s="6">
        <f t="shared" si="13"/>
        <v>45150</v>
      </c>
      <c r="Q140" t="s">
        <v>10</v>
      </c>
      <c r="R140" s="1">
        <v>717</v>
      </c>
      <c r="S140" s="1" t="s">
        <v>17</v>
      </c>
      <c r="T140" s="3"/>
      <c r="U140" s="46">
        <v>5000</v>
      </c>
      <c r="V140" s="19">
        <v>9.0299999999999994</v>
      </c>
      <c r="W140" s="6">
        <f t="shared" si="6"/>
        <v>45150</v>
      </c>
      <c r="X140" s="7"/>
      <c r="Y140" s="4">
        <f t="shared" si="7"/>
        <v>0</v>
      </c>
      <c r="Z140" s="8">
        <f t="shared" si="8"/>
        <v>0</v>
      </c>
      <c r="AA140" s="6">
        <f t="shared" si="9"/>
        <v>0</v>
      </c>
      <c r="AB140" s="7"/>
    </row>
    <row r="141" spans="1:29" outlineLevel="2" x14ac:dyDescent="0.25">
      <c r="A141" s="1" t="s">
        <v>12</v>
      </c>
      <c r="B141" s="1" t="s">
        <v>2</v>
      </c>
      <c r="C141" s="1" t="s">
        <v>379</v>
      </c>
      <c r="D141" s="1" t="s">
        <v>381</v>
      </c>
      <c r="E141" s="1" t="s">
        <v>38</v>
      </c>
      <c r="F141" s="1" t="s">
        <v>38</v>
      </c>
      <c r="G141" s="1" t="s">
        <v>98</v>
      </c>
      <c r="H141" s="1" t="s">
        <v>99</v>
      </c>
      <c r="I141" s="1" t="s">
        <v>106</v>
      </c>
      <c r="J141" s="1" t="s">
        <v>105</v>
      </c>
      <c r="K141" s="39" t="s">
        <v>428</v>
      </c>
      <c r="L141" s="2" t="s">
        <v>97</v>
      </c>
      <c r="M141" s="3"/>
      <c r="N141" s="4">
        <v>5000</v>
      </c>
      <c r="O141" s="5">
        <v>9.0299999999999994</v>
      </c>
      <c r="P141" s="6">
        <f t="shared" si="13"/>
        <v>45150</v>
      </c>
      <c r="Q141" t="s">
        <v>10</v>
      </c>
      <c r="R141" s="1">
        <v>739</v>
      </c>
      <c r="S141" s="1" t="s">
        <v>17</v>
      </c>
      <c r="T141" s="3"/>
      <c r="U141" s="46">
        <v>5000</v>
      </c>
      <c r="V141" s="19">
        <v>9.0299999999999994</v>
      </c>
      <c r="W141" s="6">
        <f t="shared" ref="W141:W148" si="14">U141*V141</f>
        <v>45150</v>
      </c>
      <c r="X141" s="7"/>
      <c r="Y141" s="4">
        <f t="shared" ref="Y141:AA148" si="15">N141-U141</f>
        <v>0</v>
      </c>
      <c r="Z141" s="8">
        <f t="shared" si="15"/>
        <v>0</v>
      </c>
      <c r="AA141" s="6">
        <f t="shared" si="15"/>
        <v>0</v>
      </c>
      <c r="AB141" s="7"/>
    </row>
    <row r="142" spans="1:29" outlineLevel="2" x14ac:dyDescent="0.25">
      <c r="A142" s="1" t="s">
        <v>12</v>
      </c>
      <c r="B142" s="1" t="s">
        <v>2</v>
      </c>
      <c r="C142" s="1" t="s">
        <v>379</v>
      </c>
      <c r="D142" s="1" t="s">
        <v>381</v>
      </c>
      <c r="E142" s="1" t="s">
        <v>62</v>
      </c>
      <c r="F142" s="1" t="s">
        <v>62</v>
      </c>
      <c r="G142" s="1" t="s">
        <v>98</v>
      </c>
      <c r="H142" s="1" t="s">
        <v>99</v>
      </c>
      <c r="I142" s="1" t="s">
        <v>116</v>
      </c>
      <c r="J142" s="1" t="s">
        <v>115</v>
      </c>
      <c r="K142" s="39" t="s">
        <v>428</v>
      </c>
      <c r="L142" s="2" t="s">
        <v>97</v>
      </c>
      <c r="M142" s="3"/>
      <c r="N142" s="4">
        <v>5000</v>
      </c>
      <c r="O142" s="5">
        <v>9.0449999999999999</v>
      </c>
      <c r="P142" s="6">
        <f t="shared" si="13"/>
        <v>45225</v>
      </c>
      <c r="Q142" t="s">
        <v>10</v>
      </c>
      <c r="R142" s="1">
        <v>765</v>
      </c>
      <c r="S142" s="1" t="s">
        <v>17</v>
      </c>
      <c r="T142" s="3"/>
      <c r="U142" s="46">
        <v>5000</v>
      </c>
      <c r="V142" s="19">
        <v>9.0449999999999999</v>
      </c>
      <c r="W142" s="6">
        <f t="shared" si="14"/>
        <v>45225</v>
      </c>
      <c r="X142" s="7"/>
      <c r="Y142" s="4">
        <f t="shared" si="15"/>
        <v>0</v>
      </c>
      <c r="Z142" s="8">
        <f t="shared" si="15"/>
        <v>0</v>
      </c>
      <c r="AA142" s="6">
        <f t="shared" si="15"/>
        <v>0</v>
      </c>
      <c r="AB142" s="7"/>
    </row>
    <row r="143" spans="1:29" outlineLevel="2" x14ac:dyDescent="0.25">
      <c r="A143" s="1" t="s">
        <v>12</v>
      </c>
      <c r="B143" s="1" t="s">
        <v>2</v>
      </c>
      <c r="C143" s="1" t="s">
        <v>379</v>
      </c>
      <c r="D143" s="1" t="s">
        <v>381</v>
      </c>
      <c r="E143" s="1" t="s">
        <v>29</v>
      </c>
      <c r="F143" s="1" t="s">
        <v>29</v>
      </c>
      <c r="G143" s="1" t="s">
        <v>98</v>
      </c>
      <c r="H143" s="1" t="s">
        <v>99</v>
      </c>
      <c r="I143" s="1" t="s">
        <v>104</v>
      </c>
      <c r="J143" s="1" t="s">
        <v>103</v>
      </c>
      <c r="K143" s="39" t="s">
        <v>428</v>
      </c>
      <c r="L143" s="2" t="s">
        <v>97</v>
      </c>
      <c r="M143" s="3"/>
      <c r="N143" s="4">
        <v>1501</v>
      </c>
      <c r="O143" s="5">
        <v>9.0549999999999997</v>
      </c>
      <c r="P143" s="6">
        <f t="shared" si="13"/>
        <v>13591.555</v>
      </c>
      <c r="Q143" t="s">
        <v>10</v>
      </c>
      <c r="R143" s="1">
        <v>718</v>
      </c>
      <c r="S143" s="1" t="s">
        <v>17</v>
      </c>
      <c r="T143" s="3"/>
      <c r="U143" s="46">
        <v>1501</v>
      </c>
      <c r="V143" s="19">
        <v>9.0549999999999997</v>
      </c>
      <c r="W143" s="6">
        <f t="shared" si="14"/>
        <v>13591.555</v>
      </c>
      <c r="X143" s="7"/>
      <c r="Y143" s="4">
        <f t="shared" si="15"/>
        <v>0</v>
      </c>
      <c r="Z143" s="8">
        <f t="shared" si="15"/>
        <v>0</v>
      </c>
      <c r="AA143" s="6">
        <f t="shared" si="15"/>
        <v>0</v>
      </c>
      <c r="AB143" s="7"/>
    </row>
    <row r="144" spans="1:29" outlineLevel="2" x14ac:dyDescent="0.25">
      <c r="A144" s="1" t="s">
        <v>12</v>
      </c>
      <c r="B144" s="1" t="s">
        <v>2</v>
      </c>
      <c r="C144" s="1" t="s">
        <v>379</v>
      </c>
      <c r="D144" s="1" t="s">
        <v>381</v>
      </c>
      <c r="E144" s="1" t="s">
        <v>62</v>
      </c>
      <c r="F144" s="1" t="s">
        <v>62</v>
      </c>
      <c r="G144" s="1" t="s">
        <v>98</v>
      </c>
      <c r="H144" s="1" t="s">
        <v>99</v>
      </c>
      <c r="I144" s="1" t="s">
        <v>118</v>
      </c>
      <c r="J144" s="1" t="s">
        <v>117</v>
      </c>
      <c r="K144" s="39" t="s">
        <v>428</v>
      </c>
      <c r="L144" s="2" t="s">
        <v>97</v>
      </c>
      <c r="M144" s="3"/>
      <c r="N144" s="4">
        <v>5000</v>
      </c>
      <c r="O144" s="5">
        <v>9.07</v>
      </c>
      <c r="P144" s="6">
        <f t="shared" si="13"/>
        <v>45350</v>
      </c>
      <c r="Q144" t="s">
        <v>10</v>
      </c>
      <c r="R144" s="1">
        <v>767</v>
      </c>
      <c r="S144" s="1" t="s">
        <v>17</v>
      </c>
      <c r="T144" s="3"/>
      <c r="U144" s="46">
        <v>5000</v>
      </c>
      <c r="V144" s="19">
        <v>9.07</v>
      </c>
      <c r="W144" s="6">
        <f t="shared" si="14"/>
        <v>45350</v>
      </c>
      <c r="X144" s="7"/>
      <c r="Y144" s="4">
        <f t="shared" si="15"/>
        <v>0</v>
      </c>
      <c r="Z144" s="8">
        <f t="shared" si="15"/>
        <v>0</v>
      </c>
      <c r="AA144" s="6">
        <f t="shared" si="15"/>
        <v>0</v>
      </c>
      <c r="AB144" s="7"/>
    </row>
    <row r="145" spans="1:29" outlineLevel="2" x14ac:dyDescent="0.25">
      <c r="A145" s="1" t="s">
        <v>12</v>
      </c>
      <c r="B145" s="1" t="s">
        <v>2</v>
      </c>
      <c r="C145" s="1" t="s">
        <v>379</v>
      </c>
      <c r="D145" s="1" t="s">
        <v>381</v>
      </c>
      <c r="E145" s="1" t="s">
        <v>38</v>
      </c>
      <c r="F145" s="1" t="s">
        <v>38</v>
      </c>
      <c r="G145" s="1" t="s">
        <v>98</v>
      </c>
      <c r="H145" s="1" t="s">
        <v>99</v>
      </c>
      <c r="I145" s="1" t="s">
        <v>114</v>
      </c>
      <c r="J145" s="1" t="s">
        <v>113</v>
      </c>
      <c r="K145" s="39" t="s">
        <v>428</v>
      </c>
      <c r="L145" s="2" t="s">
        <v>97</v>
      </c>
      <c r="M145" s="3"/>
      <c r="N145" s="4">
        <v>1501</v>
      </c>
      <c r="O145" s="5">
        <v>9.14</v>
      </c>
      <c r="P145" s="6">
        <f t="shared" si="13"/>
        <v>13719.140000000001</v>
      </c>
      <c r="Q145" t="s">
        <v>10</v>
      </c>
      <c r="R145" s="1">
        <v>757</v>
      </c>
      <c r="S145" s="1" t="s">
        <v>17</v>
      </c>
      <c r="T145" s="3"/>
      <c r="U145" s="46">
        <v>1501</v>
      </c>
      <c r="V145" s="19">
        <v>9.14</v>
      </c>
      <c r="W145" s="6">
        <f t="shared" si="14"/>
        <v>13719.140000000001</v>
      </c>
      <c r="X145" s="7"/>
      <c r="Y145" s="4">
        <f t="shared" si="15"/>
        <v>0</v>
      </c>
      <c r="Z145" s="8">
        <f t="shared" si="15"/>
        <v>0</v>
      </c>
      <c r="AA145" s="6">
        <f t="shared" si="15"/>
        <v>0</v>
      </c>
      <c r="AB145" s="7"/>
    </row>
    <row r="146" spans="1:29" outlineLevel="2" x14ac:dyDescent="0.25">
      <c r="A146" s="1" t="s">
        <v>12</v>
      </c>
      <c r="B146" s="1" t="s">
        <v>2</v>
      </c>
      <c r="C146" s="1" t="s">
        <v>379</v>
      </c>
      <c r="D146" s="1" t="s">
        <v>381</v>
      </c>
      <c r="E146" s="1" t="s">
        <v>38</v>
      </c>
      <c r="F146" s="1" t="s">
        <v>38</v>
      </c>
      <c r="G146" s="1" t="s">
        <v>98</v>
      </c>
      <c r="H146" s="1" t="s">
        <v>99</v>
      </c>
      <c r="I146" s="1" t="s">
        <v>108</v>
      </c>
      <c r="J146" s="1" t="s">
        <v>107</v>
      </c>
      <c r="K146" s="39" t="s">
        <v>428</v>
      </c>
      <c r="L146" s="2" t="s">
        <v>97</v>
      </c>
      <c r="M146" s="3"/>
      <c r="N146" s="4">
        <v>5000</v>
      </c>
      <c r="O146" s="5">
        <v>9.1999999999999993</v>
      </c>
      <c r="P146" s="6">
        <f t="shared" si="13"/>
        <v>46000</v>
      </c>
      <c r="Q146" t="s">
        <v>10</v>
      </c>
      <c r="R146" s="1">
        <v>748</v>
      </c>
      <c r="S146" s="1" t="s">
        <v>17</v>
      </c>
      <c r="T146" s="3"/>
      <c r="U146" s="46">
        <v>5000</v>
      </c>
      <c r="V146" s="19">
        <v>9.1999999999999993</v>
      </c>
      <c r="W146" s="6">
        <f t="shared" si="14"/>
        <v>46000</v>
      </c>
      <c r="X146" s="7"/>
      <c r="Y146" s="4">
        <f t="shared" si="15"/>
        <v>0</v>
      </c>
      <c r="Z146" s="8">
        <f t="shared" si="15"/>
        <v>0</v>
      </c>
      <c r="AA146" s="6">
        <f t="shared" si="15"/>
        <v>0</v>
      </c>
      <c r="AB146" s="7"/>
    </row>
    <row r="147" spans="1:29" outlineLevel="2" x14ac:dyDescent="0.25">
      <c r="A147" s="1" t="s">
        <v>12</v>
      </c>
      <c r="B147" s="1" t="s">
        <v>2</v>
      </c>
      <c r="C147" s="1" t="s">
        <v>379</v>
      </c>
      <c r="D147" s="1" t="s">
        <v>381</v>
      </c>
      <c r="E147" s="1" t="s">
        <v>38</v>
      </c>
      <c r="F147" s="1" t="s">
        <v>38</v>
      </c>
      <c r="G147" s="1" t="s">
        <v>98</v>
      </c>
      <c r="H147" s="1" t="s">
        <v>99</v>
      </c>
      <c r="I147" s="1" t="s">
        <v>112</v>
      </c>
      <c r="J147" s="1" t="s">
        <v>111</v>
      </c>
      <c r="K147" s="39" t="s">
        <v>428</v>
      </c>
      <c r="L147" s="2" t="s">
        <v>97</v>
      </c>
      <c r="M147" s="3"/>
      <c r="N147" s="4">
        <v>5000</v>
      </c>
      <c r="O147" s="5">
        <v>9.2050000000000001</v>
      </c>
      <c r="P147" s="6">
        <f t="shared" si="13"/>
        <v>46025</v>
      </c>
      <c r="Q147" t="s">
        <v>10</v>
      </c>
      <c r="R147" s="1">
        <v>753</v>
      </c>
      <c r="S147" s="1" t="s">
        <v>17</v>
      </c>
      <c r="T147" s="3"/>
      <c r="U147" s="46">
        <v>5000</v>
      </c>
      <c r="V147" s="19">
        <v>9.2050000000000001</v>
      </c>
      <c r="W147" s="6">
        <f t="shared" si="14"/>
        <v>46025</v>
      </c>
      <c r="X147" s="7"/>
      <c r="Y147" s="4">
        <f t="shared" si="15"/>
        <v>0</v>
      </c>
      <c r="Z147" s="8">
        <f t="shared" si="15"/>
        <v>0</v>
      </c>
      <c r="AA147" s="6">
        <f t="shared" si="15"/>
        <v>0</v>
      </c>
      <c r="AB147" s="7"/>
    </row>
    <row r="148" spans="1:29" outlineLevel="2" x14ac:dyDescent="0.25">
      <c r="A148" s="1" t="s">
        <v>12</v>
      </c>
      <c r="B148" s="1" t="s">
        <v>2</v>
      </c>
      <c r="C148" s="1" t="s">
        <v>379</v>
      </c>
      <c r="D148" s="1" t="s">
        <v>381</v>
      </c>
      <c r="E148" s="1" t="s">
        <v>38</v>
      </c>
      <c r="F148" s="1" t="s">
        <v>38</v>
      </c>
      <c r="G148" s="1" t="s">
        <v>98</v>
      </c>
      <c r="H148" s="1" t="s">
        <v>99</v>
      </c>
      <c r="I148" s="1" t="s">
        <v>110</v>
      </c>
      <c r="J148" s="1" t="s">
        <v>109</v>
      </c>
      <c r="K148" s="39" t="s">
        <v>428</v>
      </c>
      <c r="L148" s="2" t="s">
        <v>97</v>
      </c>
      <c r="M148" s="3"/>
      <c r="N148" s="4">
        <v>5000</v>
      </c>
      <c r="O148" s="5">
        <v>9.2149999999999999</v>
      </c>
      <c r="P148" s="6">
        <f t="shared" si="13"/>
        <v>46075</v>
      </c>
      <c r="Q148" t="s">
        <v>10</v>
      </c>
      <c r="R148" s="1">
        <v>750</v>
      </c>
      <c r="S148" s="1" t="s">
        <v>17</v>
      </c>
      <c r="T148" s="3"/>
      <c r="U148" s="46">
        <v>5000</v>
      </c>
      <c r="V148" s="19">
        <v>9.2149999999999999</v>
      </c>
      <c r="W148" s="6">
        <f t="shared" si="14"/>
        <v>46075</v>
      </c>
      <c r="X148" s="7"/>
      <c r="Y148" s="4">
        <f t="shared" si="15"/>
        <v>0</v>
      </c>
      <c r="Z148" s="8">
        <f t="shared" si="15"/>
        <v>0</v>
      </c>
      <c r="AA148" s="6">
        <f t="shared" si="15"/>
        <v>0</v>
      </c>
      <c r="AB148" s="7"/>
    </row>
    <row r="149" spans="1:29" ht="13.8" outlineLevel="1" thickBot="1" x14ac:dyDescent="0.3">
      <c r="C149" s="1"/>
      <c r="D149" s="1"/>
      <c r="L149" s="2" t="s">
        <v>411</v>
      </c>
      <c r="M149" s="3"/>
      <c r="N149" s="42">
        <f>SUBTOTAL(9,N122:N148)</f>
        <v>465436</v>
      </c>
      <c r="P149" s="43">
        <f>SUBTOTAL(9,P122:P148)</f>
        <v>3615246.64</v>
      </c>
      <c r="T149" s="3"/>
      <c r="U149" s="42">
        <f>SUBTOTAL(9,U122:U148)</f>
        <v>465478</v>
      </c>
      <c r="W149" s="43">
        <f>SUBTOTAL(9,W122:W148)</f>
        <v>3615568.3600000003</v>
      </c>
      <c r="X149" s="7"/>
      <c r="Y149" s="42">
        <f>SUBTOTAL(9,Y122:Y148)</f>
        <v>-42</v>
      </c>
      <c r="AA149" s="43">
        <f>SUBTOTAL(9,AA122:AA148)</f>
        <v>-321.72000000000116</v>
      </c>
      <c r="AB149" s="7"/>
    </row>
    <row r="150" spans="1:29" ht="13.8" outlineLevel="2" thickTop="1" x14ac:dyDescent="0.25">
      <c r="A150" s="1" t="s">
        <v>284</v>
      </c>
      <c r="B150" s="1" t="s">
        <v>2</v>
      </c>
      <c r="C150" s="1" t="s">
        <v>379</v>
      </c>
      <c r="D150" s="1" t="s">
        <v>381</v>
      </c>
      <c r="E150" s="1" t="s">
        <v>228</v>
      </c>
      <c r="F150" s="1" t="s">
        <v>229</v>
      </c>
      <c r="G150" s="1" t="s">
        <v>303</v>
      </c>
      <c r="H150" s="1" t="s">
        <v>304</v>
      </c>
      <c r="J150" s="1" t="s">
        <v>301</v>
      </c>
      <c r="K150" s="39" t="s">
        <v>429</v>
      </c>
      <c r="L150" s="2" t="s">
        <v>302</v>
      </c>
      <c r="M150" s="3"/>
      <c r="N150" s="4">
        <v>5000</v>
      </c>
      <c r="O150" s="5">
        <v>8.68</v>
      </c>
      <c r="P150" s="6">
        <f>N150*O150</f>
        <v>43400</v>
      </c>
      <c r="Q150" t="s">
        <v>287</v>
      </c>
      <c r="R150" s="1">
        <v>833</v>
      </c>
      <c r="S150" s="1" t="s">
        <v>288</v>
      </c>
      <c r="T150" s="3"/>
      <c r="U150" s="46">
        <v>5000</v>
      </c>
      <c r="V150" s="19">
        <v>8.68</v>
      </c>
      <c r="W150" s="6">
        <f>U150*V150</f>
        <v>43400</v>
      </c>
      <c r="X150" s="7"/>
      <c r="Y150" s="4">
        <f>N150-U150</f>
        <v>0</v>
      </c>
      <c r="Z150" s="8">
        <f>O150-V150</f>
        <v>0</v>
      </c>
      <c r="AA150" s="6">
        <f>P150-W150</f>
        <v>0</v>
      </c>
      <c r="AB150" s="7"/>
    </row>
    <row r="151" spans="1:29" outlineLevel="1" x14ac:dyDescent="0.25">
      <c r="C151" s="1"/>
      <c r="D151" s="1"/>
      <c r="L151" s="2" t="s">
        <v>412</v>
      </c>
      <c r="M151" s="3"/>
      <c r="N151" s="4">
        <f>SUBTOTAL(9,N150:N150)</f>
        <v>5000</v>
      </c>
      <c r="P151" s="6">
        <f>SUBTOTAL(9,P150:P150)</f>
        <v>43400</v>
      </c>
      <c r="T151" s="3"/>
      <c r="U151" s="4">
        <f>SUBTOTAL(9,U150:U150)</f>
        <v>5000</v>
      </c>
      <c r="W151" s="6">
        <f>SUBTOTAL(9,W150:W150)</f>
        <v>43400</v>
      </c>
      <c r="X151" s="7"/>
      <c r="Y151" s="4">
        <f>SUBTOTAL(9,Y150:Y150)</f>
        <v>0</v>
      </c>
      <c r="AA151" s="6">
        <f>SUBTOTAL(9,AA150:AA150)</f>
        <v>0</v>
      </c>
      <c r="AB151" s="7"/>
    </row>
    <row r="152" spans="1:29" outlineLevel="2" x14ac:dyDescent="0.25">
      <c r="A152" s="1" t="s">
        <v>12</v>
      </c>
      <c r="B152" s="1" t="s">
        <v>2</v>
      </c>
      <c r="C152" s="1" t="s">
        <v>379</v>
      </c>
      <c r="D152" s="1" t="s">
        <v>381</v>
      </c>
      <c r="E152" s="1" t="s">
        <v>5</v>
      </c>
      <c r="F152" s="1" t="s">
        <v>38</v>
      </c>
      <c r="G152" s="1" t="s">
        <v>224</v>
      </c>
      <c r="H152" s="1" t="s">
        <v>225</v>
      </c>
      <c r="I152" s="1" t="s">
        <v>226</v>
      </c>
      <c r="J152" s="1" t="s">
        <v>222</v>
      </c>
      <c r="K152" s="39" t="s">
        <v>432</v>
      </c>
      <c r="L152" s="2" t="s">
        <v>223</v>
      </c>
      <c r="M152" s="3"/>
      <c r="N152" s="4">
        <v>20000</v>
      </c>
      <c r="O152" s="5">
        <v>8.7799999999999994</v>
      </c>
      <c r="P152" s="6">
        <f>N152*O152</f>
        <v>175600</v>
      </c>
      <c r="Q152" t="s">
        <v>10</v>
      </c>
      <c r="R152" s="1">
        <v>671</v>
      </c>
      <c r="S152" s="1" t="s">
        <v>17</v>
      </c>
      <c r="T152" s="3"/>
      <c r="U152" s="4">
        <v>20000</v>
      </c>
      <c r="V152" s="5">
        <v>8.7799999999999994</v>
      </c>
      <c r="W152" s="6">
        <f>U152*V152</f>
        <v>175600</v>
      </c>
      <c r="X152" s="7"/>
      <c r="Y152" s="4">
        <f t="shared" ref="Y152:AA155" si="16">N152-U152</f>
        <v>0</v>
      </c>
      <c r="Z152" s="8">
        <f t="shared" si="16"/>
        <v>0</v>
      </c>
      <c r="AA152" s="6">
        <f t="shared" si="16"/>
        <v>0</v>
      </c>
      <c r="AB152" s="7"/>
    </row>
    <row r="153" spans="1:29" outlineLevel="2" x14ac:dyDescent="0.25">
      <c r="A153" s="1" t="s">
        <v>12</v>
      </c>
      <c r="B153" s="1" t="s">
        <v>2</v>
      </c>
      <c r="C153" s="1" t="s">
        <v>379</v>
      </c>
      <c r="D153" s="1" t="s">
        <v>381</v>
      </c>
      <c r="E153" s="1" t="s">
        <v>62</v>
      </c>
      <c r="F153" s="1" t="s">
        <v>227</v>
      </c>
      <c r="G153" s="1" t="s">
        <v>224</v>
      </c>
      <c r="H153" s="1" t="s">
        <v>225</v>
      </c>
      <c r="I153" s="1" t="s">
        <v>226</v>
      </c>
      <c r="J153" s="1" t="s">
        <v>222</v>
      </c>
      <c r="K153" s="39" t="s">
        <v>432</v>
      </c>
      <c r="L153" s="2" t="s">
        <v>223</v>
      </c>
      <c r="M153" s="3"/>
      <c r="N153" s="4">
        <v>40000</v>
      </c>
      <c r="O153" s="5">
        <v>8.7799999999999994</v>
      </c>
      <c r="P153" s="6">
        <f>N153*O153</f>
        <v>351200</v>
      </c>
      <c r="Q153" t="s">
        <v>10</v>
      </c>
      <c r="R153" s="1">
        <v>672</v>
      </c>
      <c r="S153" s="1" t="s">
        <v>17</v>
      </c>
      <c r="T153" s="3"/>
      <c r="U153" s="4">
        <v>40000</v>
      </c>
      <c r="V153" s="5">
        <v>8.7799999999999994</v>
      </c>
      <c r="W153" s="6">
        <f>U153*V153</f>
        <v>351200</v>
      </c>
      <c r="X153" s="7"/>
      <c r="Y153" s="4">
        <f t="shared" si="16"/>
        <v>0</v>
      </c>
      <c r="Z153" s="8">
        <f t="shared" si="16"/>
        <v>0</v>
      </c>
      <c r="AA153" s="6">
        <f t="shared" si="16"/>
        <v>0</v>
      </c>
      <c r="AB153" s="7"/>
      <c r="AC153" s="12" t="s">
        <v>451</v>
      </c>
    </row>
    <row r="154" spans="1:29" outlineLevel="2" x14ac:dyDescent="0.25">
      <c r="A154" s="51" t="s">
        <v>12</v>
      </c>
      <c r="B154" s="51" t="s">
        <v>2</v>
      </c>
      <c r="C154" s="51" t="s">
        <v>379</v>
      </c>
      <c r="D154" s="51" t="s">
        <v>381</v>
      </c>
      <c r="E154" s="51" t="s">
        <v>228</v>
      </c>
      <c r="F154" s="51" t="s">
        <v>229</v>
      </c>
      <c r="G154" s="51" t="s">
        <v>224</v>
      </c>
      <c r="H154" s="51" t="s">
        <v>225</v>
      </c>
      <c r="I154" s="51" t="s">
        <v>226</v>
      </c>
      <c r="J154" s="51" t="s">
        <v>222</v>
      </c>
      <c r="K154" s="41" t="s">
        <v>432</v>
      </c>
      <c r="L154" s="52" t="s">
        <v>223</v>
      </c>
      <c r="M154" s="3"/>
      <c r="N154" s="4">
        <v>16968</v>
      </c>
      <c r="O154" s="5">
        <v>8.7799999999999994</v>
      </c>
      <c r="P154" s="6">
        <f>N154*O154</f>
        <v>148979.03999999998</v>
      </c>
      <c r="Q154" t="s">
        <v>10</v>
      </c>
      <c r="R154" s="1">
        <v>673</v>
      </c>
      <c r="S154" s="1" t="s">
        <v>17</v>
      </c>
      <c r="T154" s="3"/>
      <c r="U154" s="4">
        <v>16968</v>
      </c>
      <c r="V154" s="5">
        <v>8.7799999999999994</v>
      </c>
      <c r="W154" s="6">
        <f>U154*V154</f>
        <v>148979.03999999998</v>
      </c>
      <c r="X154" s="7"/>
      <c r="Y154" s="4">
        <f t="shared" si="16"/>
        <v>0</v>
      </c>
      <c r="Z154" s="8">
        <f t="shared" si="16"/>
        <v>0</v>
      </c>
      <c r="AA154" s="6">
        <f t="shared" si="16"/>
        <v>0</v>
      </c>
      <c r="AB154" s="7"/>
      <c r="AC154" s="12" t="s">
        <v>452</v>
      </c>
    </row>
    <row r="155" spans="1:29" outlineLevel="2" x14ac:dyDescent="0.25">
      <c r="A155" s="13" t="s">
        <v>12</v>
      </c>
      <c r="B155" s="13" t="s">
        <v>2</v>
      </c>
      <c r="C155" s="13" t="s">
        <v>379</v>
      </c>
      <c r="D155" s="13" t="s">
        <v>381</v>
      </c>
      <c r="E155" s="13" t="s">
        <v>230</v>
      </c>
      <c r="F155" s="13" t="s">
        <v>6</v>
      </c>
      <c r="G155" s="13" t="s">
        <v>224</v>
      </c>
      <c r="H155" s="13" t="s">
        <v>225</v>
      </c>
      <c r="I155" s="13" t="s">
        <v>226</v>
      </c>
      <c r="J155" s="13" t="s">
        <v>222</v>
      </c>
      <c r="K155" s="40" t="s">
        <v>457</v>
      </c>
      <c r="L155" s="14" t="s">
        <v>223</v>
      </c>
      <c r="M155" s="3"/>
      <c r="N155" s="15">
        <v>71776</v>
      </c>
      <c r="O155" s="16">
        <v>8.7799999999999994</v>
      </c>
      <c r="P155" s="17">
        <f>N155*O155</f>
        <v>630193.27999999991</v>
      </c>
      <c r="Q155" t="s">
        <v>10</v>
      </c>
      <c r="R155" s="1">
        <v>674</v>
      </c>
      <c r="S155" s="1" t="s">
        <v>17</v>
      </c>
      <c r="T155" s="3"/>
      <c r="U155" s="15">
        <v>71776</v>
      </c>
      <c r="V155" s="16">
        <v>8.7799999999999994</v>
      </c>
      <c r="W155" s="17">
        <f>U155*V155</f>
        <v>630193.27999999991</v>
      </c>
      <c r="X155" s="7"/>
      <c r="Y155" s="15">
        <f t="shared" si="16"/>
        <v>0</v>
      </c>
      <c r="Z155" s="18">
        <f t="shared" si="16"/>
        <v>0</v>
      </c>
      <c r="AA155" s="17">
        <f t="shared" si="16"/>
        <v>0</v>
      </c>
      <c r="AB155" s="7"/>
      <c r="AC155" s="58" t="s">
        <v>455</v>
      </c>
    </row>
    <row r="156" spans="1:29" ht="13.8" outlineLevel="1" thickBot="1" x14ac:dyDescent="0.3">
      <c r="C156" s="1"/>
      <c r="D156" s="1"/>
      <c r="L156" s="2" t="s">
        <v>413</v>
      </c>
      <c r="M156" s="3"/>
      <c r="N156" s="42">
        <f>SUBTOTAL(9,N152:N155)</f>
        <v>148744</v>
      </c>
      <c r="P156" s="43">
        <f>SUBTOTAL(9,P152:P155)</f>
        <v>1305972.3199999998</v>
      </c>
      <c r="T156" s="3"/>
      <c r="U156" s="42">
        <f>SUBTOTAL(9,U152:U155)</f>
        <v>148744</v>
      </c>
      <c r="W156" s="43">
        <f>SUBTOTAL(9,W152:W155)</f>
        <v>1305972.3199999998</v>
      </c>
      <c r="X156" s="7"/>
      <c r="Y156" s="42">
        <f>SUBTOTAL(9,Y152:Y155)</f>
        <v>0</v>
      </c>
      <c r="AA156" s="43">
        <f>SUBTOTAL(9,AA152:AA155)</f>
        <v>0</v>
      </c>
      <c r="AB156" s="7"/>
    </row>
    <row r="157" spans="1:29" ht="13.8" outlineLevel="2" thickTop="1" x14ac:dyDescent="0.25">
      <c r="A157" s="1" t="s">
        <v>284</v>
      </c>
      <c r="B157" s="1" t="s">
        <v>2</v>
      </c>
      <c r="C157" s="1" t="s">
        <v>379</v>
      </c>
      <c r="D157" s="1" t="s">
        <v>381</v>
      </c>
      <c r="E157" s="1" t="s">
        <v>294</v>
      </c>
      <c r="F157" s="1" t="s">
        <v>294</v>
      </c>
      <c r="G157" s="1" t="s">
        <v>8</v>
      </c>
      <c r="H157" s="1" t="s">
        <v>9</v>
      </c>
      <c r="J157" s="1" t="s">
        <v>348</v>
      </c>
      <c r="K157" s="39" t="s">
        <v>433</v>
      </c>
      <c r="L157" s="2" t="s">
        <v>7</v>
      </c>
      <c r="M157" s="3"/>
      <c r="N157" s="4">
        <v>8063</v>
      </c>
      <c r="O157" s="5">
        <v>8.75</v>
      </c>
      <c r="P157" s="6">
        <f t="shared" ref="P157:P192" si="17">N157*O157</f>
        <v>70551.25</v>
      </c>
      <c r="Q157" t="s">
        <v>287</v>
      </c>
      <c r="R157" s="1">
        <v>916</v>
      </c>
      <c r="S157" s="1" t="s">
        <v>288</v>
      </c>
      <c r="T157" s="3"/>
      <c r="U157" s="4">
        <v>8063</v>
      </c>
      <c r="V157" s="5">
        <v>8.75</v>
      </c>
      <c r="W157" s="6">
        <f t="shared" ref="W157:W192" si="18">U157*V157</f>
        <v>70551.25</v>
      </c>
      <c r="X157" s="7"/>
      <c r="Y157" s="4">
        <f t="shared" ref="Y157:Y192" si="19">N157-U157</f>
        <v>0</v>
      </c>
      <c r="Z157" s="8">
        <f t="shared" ref="Z157:Z192" si="20">O157-V157</f>
        <v>0</v>
      </c>
      <c r="AA157" s="6">
        <f t="shared" ref="AA157:AA192" si="21">P157-W157</f>
        <v>0</v>
      </c>
      <c r="AB157" s="7"/>
    </row>
    <row r="158" spans="1:29" outlineLevel="2" x14ac:dyDescent="0.25">
      <c r="A158" s="67" t="s">
        <v>284</v>
      </c>
      <c r="B158" s="67" t="s">
        <v>2</v>
      </c>
      <c r="C158" s="67" t="s">
        <v>379</v>
      </c>
      <c r="D158" s="67" t="s">
        <v>381</v>
      </c>
      <c r="E158" s="14" t="s">
        <v>297</v>
      </c>
      <c r="F158" s="14" t="s">
        <v>297</v>
      </c>
      <c r="G158" s="14" t="s">
        <v>8</v>
      </c>
      <c r="H158" s="14" t="s">
        <v>9</v>
      </c>
      <c r="I158" s="14"/>
      <c r="J158" s="14" t="s">
        <v>340</v>
      </c>
      <c r="K158" s="68" t="s">
        <v>433</v>
      </c>
      <c r="L158" s="14" t="s">
        <v>7</v>
      </c>
      <c r="M158" s="3"/>
      <c r="N158" s="61">
        <v>9451</v>
      </c>
      <c r="O158" s="66">
        <v>8.9</v>
      </c>
      <c r="P158" s="64">
        <f t="shared" si="17"/>
        <v>84113.900000000009</v>
      </c>
      <c r="Q158" t="s">
        <v>287</v>
      </c>
      <c r="R158" s="1">
        <v>862</v>
      </c>
      <c r="S158" s="1" t="s">
        <v>288</v>
      </c>
      <c r="T158" s="3"/>
      <c r="U158" s="62">
        <v>4451</v>
      </c>
      <c r="V158" s="66">
        <v>8.9</v>
      </c>
      <c r="W158" s="64">
        <f t="shared" si="18"/>
        <v>39613.9</v>
      </c>
      <c r="X158" s="7"/>
      <c r="Y158" s="61">
        <f t="shared" si="19"/>
        <v>5000</v>
      </c>
      <c r="Z158" s="65">
        <f t="shared" si="20"/>
        <v>0</v>
      </c>
      <c r="AA158" s="64">
        <f t="shared" si="21"/>
        <v>44500.000000000007</v>
      </c>
      <c r="AB158" s="7"/>
      <c r="AC158" s="12" t="s">
        <v>436</v>
      </c>
    </row>
    <row r="159" spans="1:29" outlineLevel="2" x14ac:dyDescent="0.25">
      <c r="A159" s="67" t="s">
        <v>435</v>
      </c>
      <c r="B159" s="67" t="s">
        <v>435</v>
      </c>
      <c r="C159" s="67" t="s">
        <v>435</v>
      </c>
      <c r="D159" s="67" t="s">
        <v>435</v>
      </c>
      <c r="E159" s="14" t="s">
        <v>435</v>
      </c>
      <c r="F159" s="14" t="s">
        <v>435</v>
      </c>
      <c r="G159" s="14" t="s">
        <v>435</v>
      </c>
      <c r="H159" s="14" t="s">
        <v>435</v>
      </c>
      <c r="I159" s="14"/>
      <c r="J159" s="14" t="s">
        <v>435</v>
      </c>
      <c r="K159" s="68" t="s">
        <v>431</v>
      </c>
      <c r="L159" s="14" t="s">
        <v>7</v>
      </c>
      <c r="M159" s="3"/>
      <c r="N159" s="61">
        <v>0</v>
      </c>
      <c r="O159" s="66">
        <v>0</v>
      </c>
      <c r="P159" s="64">
        <f>N159*O159</f>
        <v>0</v>
      </c>
      <c r="Q159" t="s">
        <v>287</v>
      </c>
      <c r="R159" s="1">
        <v>862</v>
      </c>
      <c r="S159" s="1" t="s">
        <v>288</v>
      </c>
      <c r="T159" s="3"/>
      <c r="U159" s="62">
        <v>5000</v>
      </c>
      <c r="V159" s="66">
        <v>8.85</v>
      </c>
      <c r="W159" s="64">
        <f>U159*V159</f>
        <v>44250</v>
      </c>
      <c r="X159" s="7"/>
      <c r="Y159" s="61">
        <f>N159-U159</f>
        <v>-5000</v>
      </c>
      <c r="Z159" s="65">
        <f>O159-V159</f>
        <v>-8.85</v>
      </c>
      <c r="AA159" s="64">
        <f>P159-W159</f>
        <v>-44250</v>
      </c>
      <c r="AB159" s="7"/>
      <c r="AC159" s="12" t="s">
        <v>461</v>
      </c>
    </row>
    <row r="160" spans="1:29" outlineLevel="2" x14ac:dyDescent="0.25">
      <c r="A160" s="1" t="s">
        <v>284</v>
      </c>
      <c r="B160" s="1" t="s">
        <v>2</v>
      </c>
      <c r="C160" s="1" t="s">
        <v>379</v>
      </c>
      <c r="D160" s="1" t="s">
        <v>381</v>
      </c>
      <c r="E160" s="1" t="s">
        <v>6</v>
      </c>
      <c r="F160" s="1" t="s">
        <v>6</v>
      </c>
      <c r="G160" s="1" t="s">
        <v>142</v>
      </c>
      <c r="H160" s="1" t="s">
        <v>143</v>
      </c>
      <c r="J160" s="1" t="s">
        <v>333</v>
      </c>
      <c r="K160" s="39" t="s">
        <v>431</v>
      </c>
      <c r="L160" s="2" t="s">
        <v>7</v>
      </c>
      <c r="M160" s="3"/>
      <c r="N160" s="4">
        <v>10000</v>
      </c>
      <c r="O160" s="5">
        <v>9.25</v>
      </c>
      <c r="P160" s="6">
        <f t="shared" si="17"/>
        <v>92500</v>
      </c>
      <c r="Q160" t="s">
        <v>287</v>
      </c>
      <c r="R160" s="1">
        <v>921</v>
      </c>
      <c r="S160" s="1" t="s">
        <v>288</v>
      </c>
      <c r="T160" s="3"/>
      <c r="U160" s="4">
        <v>10000</v>
      </c>
      <c r="V160" s="5">
        <v>9.25</v>
      </c>
      <c r="W160" s="6">
        <f t="shared" si="18"/>
        <v>92500</v>
      </c>
      <c r="X160" s="7"/>
      <c r="Y160" s="4">
        <f t="shared" si="19"/>
        <v>0</v>
      </c>
      <c r="Z160" s="8">
        <f t="shared" si="20"/>
        <v>0</v>
      </c>
      <c r="AA160" s="6">
        <f t="shared" si="21"/>
        <v>0</v>
      </c>
      <c r="AB160" s="7"/>
      <c r="AC160" s="12" t="s">
        <v>462</v>
      </c>
    </row>
    <row r="161" spans="1:29" outlineLevel="2" x14ac:dyDescent="0.25">
      <c r="A161" s="1" t="s">
        <v>284</v>
      </c>
      <c r="B161" s="1" t="s">
        <v>2</v>
      </c>
      <c r="C161" s="1" t="s">
        <v>379</v>
      </c>
      <c r="D161" s="1" t="s">
        <v>381</v>
      </c>
      <c r="E161" s="1" t="s">
        <v>294</v>
      </c>
      <c r="F161" s="1" t="s">
        <v>294</v>
      </c>
      <c r="G161" s="1" t="s">
        <v>142</v>
      </c>
      <c r="H161" s="1" t="s">
        <v>143</v>
      </c>
      <c r="J161" s="1" t="s">
        <v>332</v>
      </c>
      <c r="K161" s="39" t="s">
        <v>434</v>
      </c>
      <c r="L161" s="2" t="s">
        <v>7</v>
      </c>
      <c r="M161" s="3"/>
      <c r="N161" s="4">
        <v>20000</v>
      </c>
      <c r="O161" s="5">
        <v>9.4499999999999993</v>
      </c>
      <c r="P161" s="6">
        <f t="shared" si="17"/>
        <v>189000</v>
      </c>
      <c r="Q161" t="s">
        <v>287</v>
      </c>
      <c r="R161" s="1">
        <v>917</v>
      </c>
      <c r="S161" s="1" t="s">
        <v>288</v>
      </c>
      <c r="T161" s="3"/>
      <c r="U161" s="48">
        <v>19999</v>
      </c>
      <c r="V161" s="5">
        <v>9.4499999999999993</v>
      </c>
      <c r="W161" s="6">
        <f t="shared" si="18"/>
        <v>188990.55</v>
      </c>
      <c r="X161" s="7"/>
      <c r="Y161" s="4">
        <f t="shared" si="19"/>
        <v>1</v>
      </c>
      <c r="Z161" s="8">
        <f t="shared" si="20"/>
        <v>0</v>
      </c>
      <c r="AA161" s="6">
        <f t="shared" si="21"/>
        <v>9.4500000000116415</v>
      </c>
      <c r="AB161" s="7"/>
      <c r="AC161" s="12" t="s">
        <v>463</v>
      </c>
    </row>
    <row r="162" spans="1:29" outlineLevel="2" x14ac:dyDescent="0.25">
      <c r="A162" s="1" t="s">
        <v>284</v>
      </c>
      <c r="B162" s="1" t="s">
        <v>2</v>
      </c>
      <c r="C162" s="1" t="s">
        <v>379</v>
      </c>
      <c r="D162" s="1" t="s">
        <v>381</v>
      </c>
      <c r="E162" s="1" t="s">
        <v>296</v>
      </c>
      <c r="F162" s="1" t="s">
        <v>296</v>
      </c>
      <c r="G162" s="1" t="s">
        <v>8</v>
      </c>
      <c r="H162" s="1" t="s">
        <v>9</v>
      </c>
      <c r="J162" s="1" t="s">
        <v>339</v>
      </c>
      <c r="K162" s="39" t="s">
        <v>434</v>
      </c>
      <c r="L162" s="2" t="s">
        <v>7</v>
      </c>
      <c r="M162" s="3"/>
      <c r="N162" s="4">
        <v>9828</v>
      </c>
      <c r="O162" s="5">
        <v>9.5500000000000007</v>
      </c>
      <c r="P162" s="6">
        <f t="shared" si="17"/>
        <v>93857.400000000009</v>
      </c>
      <c r="Q162" t="s">
        <v>287</v>
      </c>
      <c r="R162" s="1">
        <v>843</v>
      </c>
      <c r="S162" s="1" t="s">
        <v>288</v>
      </c>
      <c r="T162" s="3"/>
      <c r="U162" s="4">
        <v>9828</v>
      </c>
      <c r="V162" s="5">
        <v>9.5500000000000007</v>
      </c>
      <c r="W162" s="6">
        <f t="shared" si="18"/>
        <v>93857.400000000009</v>
      </c>
      <c r="X162" s="7"/>
      <c r="Y162" s="4">
        <f t="shared" si="19"/>
        <v>0</v>
      </c>
      <c r="Z162" s="8">
        <f t="shared" si="20"/>
        <v>0</v>
      </c>
      <c r="AA162" s="6">
        <f t="shared" si="21"/>
        <v>0</v>
      </c>
      <c r="AB162" s="7"/>
      <c r="AC162" s="12" t="s">
        <v>470</v>
      </c>
    </row>
    <row r="163" spans="1:29" outlineLevel="2" x14ac:dyDescent="0.25">
      <c r="A163" s="1" t="s">
        <v>284</v>
      </c>
      <c r="B163" s="1" t="s">
        <v>2</v>
      </c>
      <c r="C163" s="1" t="s">
        <v>379</v>
      </c>
      <c r="D163" s="1" t="s">
        <v>381</v>
      </c>
      <c r="E163" s="1" t="s">
        <v>297</v>
      </c>
      <c r="F163" s="1" t="s">
        <v>297</v>
      </c>
      <c r="G163" s="1" t="s">
        <v>142</v>
      </c>
      <c r="H163" s="1" t="s">
        <v>143</v>
      </c>
      <c r="J163" s="1" t="s">
        <v>325</v>
      </c>
      <c r="K163" s="39" t="s">
        <v>431</v>
      </c>
      <c r="L163" s="2" t="s">
        <v>7</v>
      </c>
      <c r="M163" s="3"/>
      <c r="N163" s="4">
        <v>10000</v>
      </c>
      <c r="O163" s="5">
        <v>9.5500000000000007</v>
      </c>
      <c r="P163" s="6">
        <f t="shared" si="17"/>
        <v>95500</v>
      </c>
      <c r="Q163" t="s">
        <v>287</v>
      </c>
      <c r="R163" s="1">
        <v>865</v>
      </c>
      <c r="S163" s="1" t="s">
        <v>288</v>
      </c>
      <c r="T163" s="3"/>
      <c r="U163" s="4">
        <v>10000</v>
      </c>
      <c r="V163" s="5">
        <v>9.5500000000000007</v>
      </c>
      <c r="W163" s="6">
        <f t="shared" si="18"/>
        <v>95500</v>
      </c>
      <c r="X163" s="7"/>
      <c r="Y163" s="4">
        <f t="shared" si="19"/>
        <v>0</v>
      </c>
      <c r="Z163" s="8">
        <f t="shared" si="20"/>
        <v>0</v>
      </c>
      <c r="AA163" s="6">
        <f t="shared" si="21"/>
        <v>0</v>
      </c>
      <c r="AB163" s="7"/>
      <c r="AC163" s="12" t="s">
        <v>472</v>
      </c>
    </row>
    <row r="164" spans="1:29" outlineLevel="2" x14ac:dyDescent="0.25">
      <c r="A164" s="1" t="s">
        <v>284</v>
      </c>
      <c r="B164" s="1" t="s">
        <v>2</v>
      </c>
      <c r="C164" s="1" t="s">
        <v>379</v>
      </c>
      <c r="D164" s="1" t="s">
        <v>381</v>
      </c>
      <c r="E164" s="1" t="s">
        <v>298</v>
      </c>
      <c r="F164" s="1" t="s">
        <v>299</v>
      </c>
      <c r="G164" s="1" t="s">
        <v>8</v>
      </c>
      <c r="H164" s="1" t="s">
        <v>9</v>
      </c>
      <c r="J164" s="1" t="s">
        <v>341</v>
      </c>
      <c r="K164" s="39" t="s">
        <v>433</v>
      </c>
      <c r="L164" s="2" t="s">
        <v>7</v>
      </c>
      <c r="M164" s="3"/>
      <c r="N164" s="4">
        <v>28566</v>
      </c>
      <c r="O164" s="5">
        <v>9.6</v>
      </c>
      <c r="P164" s="6">
        <f t="shared" si="17"/>
        <v>274233.59999999998</v>
      </c>
      <c r="Q164" t="s">
        <v>287</v>
      </c>
      <c r="R164" s="1">
        <v>873</v>
      </c>
      <c r="S164" s="1" t="s">
        <v>288</v>
      </c>
      <c r="T164" s="3"/>
      <c r="U164" s="4">
        <v>28566</v>
      </c>
      <c r="V164" s="5">
        <v>9.6</v>
      </c>
      <c r="W164" s="6">
        <f t="shared" si="18"/>
        <v>274233.59999999998</v>
      </c>
      <c r="X164" s="7"/>
      <c r="Y164" s="4">
        <f t="shared" si="19"/>
        <v>0</v>
      </c>
      <c r="Z164" s="8">
        <f t="shared" si="20"/>
        <v>0</v>
      </c>
      <c r="AA164" s="6">
        <f t="shared" si="21"/>
        <v>0</v>
      </c>
      <c r="AB164" s="7"/>
    </row>
    <row r="165" spans="1:29" outlineLevel="2" x14ac:dyDescent="0.25">
      <c r="A165" s="1" t="s">
        <v>284</v>
      </c>
      <c r="B165" s="1" t="s">
        <v>2</v>
      </c>
      <c r="C165" s="1" t="s">
        <v>379</v>
      </c>
      <c r="D165" s="1" t="s">
        <v>381</v>
      </c>
      <c r="E165" s="1" t="s">
        <v>292</v>
      </c>
      <c r="F165" s="1" t="s">
        <v>293</v>
      </c>
      <c r="G165" s="1" t="s">
        <v>8</v>
      </c>
      <c r="H165" s="1" t="s">
        <v>9</v>
      </c>
      <c r="J165" s="1" t="s">
        <v>347</v>
      </c>
      <c r="K165" s="39" t="s">
        <v>431</v>
      </c>
      <c r="L165" s="2" t="s">
        <v>7</v>
      </c>
      <c r="M165" s="3"/>
      <c r="N165" s="4">
        <v>30000</v>
      </c>
      <c r="O165" s="5">
        <v>9.6</v>
      </c>
      <c r="P165" s="6">
        <f t="shared" si="17"/>
        <v>288000</v>
      </c>
      <c r="Q165" t="s">
        <v>287</v>
      </c>
      <c r="R165" s="1">
        <v>910</v>
      </c>
      <c r="S165" s="1" t="s">
        <v>288</v>
      </c>
      <c r="T165" s="3"/>
      <c r="U165" s="4">
        <v>30000</v>
      </c>
      <c r="V165" s="5">
        <v>9.6</v>
      </c>
      <c r="W165" s="6">
        <f t="shared" si="18"/>
        <v>288000</v>
      </c>
      <c r="X165" s="7"/>
      <c r="Y165" s="4">
        <f t="shared" si="19"/>
        <v>0</v>
      </c>
      <c r="Z165" s="8">
        <f t="shared" si="20"/>
        <v>0</v>
      </c>
      <c r="AA165" s="6">
        <f t="shared" si="21"/>
        <v>0</v>
      </c>
      <c r="AB165" s="7"/>
    </row>
    <row r="166" spans="1:29" outlineLevel="2" x14ac:dyDescent="0.25">
      <c r="A166" s="1" t="s">
        <v>284</v>
      </c>
      <c r="B166" s="1" t="s">
        <v>2</v>
      </c>
      <c r="C166" s="1" t="s">
        <v>379</v>
      </c>
      <c r="D166" s="1" t="s">
        <v>381</v>
      </c>
      <c r="E166" s="1" t="s">
        <v>230</v>
      </c>
      <c r="F166" s="1" t="s">
        <v>230</v>
      </c>
      <c r="G166" s="1" t="s">
        <v>142</v>
      </c>
      <c r="H166" s="1" t="s">
        <v>143</v>
      </c>
      <c r="J166" s="1" t="s">
        <v>323</v>
      </c>
      <c r="K166" s="39" t="s">
        <v>431</v>
      </c>
      <c r="L166" s="2" t="s">
        <v>7</v>
      </c>
      <c r="M166" s="3"/>
      <c r="N166" s="4">
        <v>20000</v>
      </c>
      <c r="O166" s="5">
        <v>9.65</v>
      </c>
      <c r="P166" s="6">
        <f t="shared" si="17"/>
        <v>193000</v>
      </c>
      <c r="Q166" t="s">
        <v>287</v>
      </c>
      <c r="R166" s="1">
        <v>836</v>
      </c>
      <c r="S166" s="1" t="s">
        <v>288</v>
      </c>
      <c r="T166" s="3"/>
      <c r="U166" s="4">
        <v>20000</v>
      </c>
      <c r="V166" s="5">
        <v>9.65</v>
      </c>
      <c r="W166" s="6">
        <f t="shared" si="18"/>
        <v>193000</v>
      </c>
      <c r="X166" s="7"/>
      <c r="Y166" s="4">
        <f t="shared" si="19"/>
        <v>0</v>
      </c>
      <c r="Z166" s="8">
        <f t="shared" si="20"/>
        <v>0</v>
      </c>
      <c r="AA166" s="6">
        <f t="shared" si="21"/>
        <v>0</v>
      </c>
      <c r="AB166" s="7"/>
    </row>
    <row r="167" spans="1:29" outlineLevel="2" x14ac:dyDescent="0.25">
      <c r="A167" s="1" t="s">
        <v>284</v>
      </c>
      <c r="B167" s="1" t="s">
        <v>2</v>
      </c>
      <c r="C167" s="1" t="s">
        <v>379</v>
      </c>
      <c r="D167" s="1" t="s">
        <v>381</v>
      </c>
      <c r="E167" s="1" t="s">
        <v>297</v>
      </c>
      <c r="F167" s="1" t="s">
        <v>297</v>
      </c>
      <c r="G167" s="1" t="s">
        <v>142</v>
      </c>
      <c r="H167" s="1" t="s">
        <v>143</v>
      </c>
      <c r="J167" s="1" t="s">
        <v>325</v>
      </c>
      <c r="K167" s="39" t="s">
        <v>431</v>
      </c>
      <c r="L167" s="2" t="s">
        <v>7</v>
      </c>
      <c r="M167" s="3"/>
      <c r="N167" s="4">
        <v>20000</v>
      </c>
      <c r="O167" s="5">
        <v>9.6999999999999993</v>
      </c>
      <c r="P167" s="6">
        <f t="shared" si="17"/>
        <v>194000</v>
      </c>
      <c r="Q167" t="s">
        <v>287</v>
      </c>
      <c r="R167" s="1">
        <v>864</v>
      </c>
      <c r="S167" s="1" t="s">
        <v>288</v>
      </c>
      <c r="T167" s="3"/>
      <c r="U167" s="48">
        <v>20000</v>
      </c>
      <c r="V167" s="5">
        <v>9.6999999999999993</v>
      </c>
      <c r="W167" s="6">
        <f t="shared" si="18"/>
        <v>194000</v>
      </c>
      <c r="X167" s="7"/>
      <c r="Y167" s="4">
        <f t="shared" si="19"/>
        <v>0</v>
      </c>
      <c r="Z167" s="8">
        <f t="shared" si="20"/>
        <v>0</v>
      </c>
      <c r="AA167" s="6">
        <f t="shared" si="21"/>
        <v>0</v>
      </c>
      <c r="AB167" s="7"/>
    </row>
    <row r="168" spans="1:29" outlineLevel="2" x14ac:dyDescent="0.25">
      <c r="A168" s="1" t="s">
        <v>12</v>
      </c>
      <c r="B168" s="1" t="s">
        <v>2</v>
      </c>
      <c r="C168" s="1" t="s">
        <v>379</v>
      </c>
      <c r="D168" s="1" t="s">
        <v>381</v>
      </c>
      <c r="E168" s="1" t="s">
        <v>38</v>
      </c>
      <c r="F168" s="1" t="s">
        <v>38</v>
      </c>
      <c r="G168" s="1" t="s">
        <v>142</v>
      </c>
      <c r="H168" s="1" t="s">
        <v>143</v>
      </c>
      <c r="I168" s="1" t="s">
        <v>144</v>
      </c>
      <c r="J168" s="1" t="s">
        <v>141</v>
      </c>
      <c r="K168" s="39" t="s">
        <v>431</v>
      </c>
      <c r="L168" s="2" t="s">
        <v>7</v>
      </c>
      <c r="M168" s="3"/>
      <c r="N168" s="4">
        <v>5000</v>
      </c>
      <c r="O168" s="5">
        <v>9.75</v>
      </c>
      <c r="P168" s="6">
        <f t="shared" si="17"/>
        <v>48750</v>
      </c>
      <c r="Q168" t="s">
        <v>10</v>
      </c>
      <c r="R168" s="1">
        <v>738</v>
      </c>
      <c r="S168" s="1" t="s">
        <v>17</v>
      </c>
      <c r="T168" s="3"/>
      <c r="U168" s="48">
        <v>5000</v>
      </c>
      <c r="V168" s="5">
        <v>9.75</v>
      </c>
      <c r="W168" s="6">
        <f t="shared" si="18"/>
        <v>48750</v>
      </c>
      <c r="X168" s="7"/>
      <c r="Y168" s="4">
        <f t="shared" si="19"/>
        <v>0</v>
      </c>
      <c r="Z168" s="8">
        <f t="shared" si="20"/>
        <v>0</v>
      </c>
      <c r="AA168" s="6">
        <f t="shared" si="21"/>
        <v>0</v>
      </c>
      <c r="AB168" s="7"/>
    </row>
    <row r="169" spans="1:29" outlineLevel="2" x14ac:dyDescent="0.25">
      <c r="A169" s="1" t="s">
        <v>284</v>
      </c>
      <c r="B169" s="1" t="s">
        <v>2</v>
      </c>
      <c r="C169" s="1" t="s">
        <v>379</v>
      </c>
      <c r="D169" s="1" t="s">
        <v>381</v>
      </c>
      <c r="E169" s="1" t="s">
        <v>296</v>
      </c>
      <c r="F169" s="1" t="s">
        <v>296</v>
      </c>
      <c r="G169" s="1" t="s">
        <v>142</v>
      </c>
      <c r="H169" s="1" t="s">
        <v>143</v>
      </c>
      <c r="J169" s="1" t="s">
        <v>324</v>
      </c>
      <c r="K169" s="39" t="s">
        <v>431</v>
      </c>
      <c r="L169" s="2" t="s">
        <v>7</v>
      </c>
      <c r="M169" s="3"/>
      <c r="N169" s="4">
        <v>10000</v>
      </c>
      <c r="O169" s="5">
        <v>9.75</v>
      </c>
      <c r="P169" s="6">
        <f t="shared" si="17"/>
        <v>97500</v>
      </c>
      <c r="Q169" t="s">
        <v>287</v>
      </c>
      <c r="R169" s="1">
        <v>838</v>
      </c>
      <c r="S169" s="1" t="s">
        <v>288</v>
      </c>
      <c r="T169" s="3"/>
      <c r="U169" s="48">
        <v>10000</v>
      </c>
      <c r="V169" s="5">
        <v>9.75</v>
      </c>
      <c r="W169" s="6">
        <f t="shared" si="18"/>
        <v>97500</v>
      </c>
      <c r="X169" s="7"/>
      <c r="Y169" s="4">
        <f t="shared" si="19"/>
        <v>0</v>
      </c>
      <c r="Z169" s="8">
        <f t="shared" si="20"/>
        <v>0</v>
      </c>
      <c r="AA169" s="6">
        <f t="shared" si="21"/>
        <v>0</v>
      </c>
      <c r="AB169" s="7"/>
    </row>
    <row r="170" spans="1:29" outlineLevel="2" x14ac:dyDescent="0.25">
      <c r="A170" s="1" t="s">
        <v>284</v>
      </c>
      <c r="B170" s="1" t="s">
        <v>2</v>
      </c>
      <c r="C170" s="1" t="s">
        <v>379</v>
      </c>
      <c r="D170" s="1" t="s">
        <v>381</v>
      </c>
      <c r="E170" s="1" t="s">
        <v>296</v>
      </c>
      <c r="F170" s="1" t="s">
        <v>296</v>
      </c>
      <c r="G170" s="1" t="s">
        <v>142</v>
      </c>
      <c r="H170" s="1" t="s">
        <v>143</v>
      </c>
      <c r="J170" s="1" t="s">
        <v>324</v>
      </c>
      <c r="K170" s="39" t="s">
        <v>431</v>
      </c>
      <c r="L170" s="2" t="s">
        <v>7</v>
      </c>
      <c r="M170" s="3"/>
      <c r="N170" s="4">
        <v>20000</v>
      </c>
      <c r="O170" s="5">
        <v>9.8000000000000007</v>
      </c>
      <c r="P170" s="6">
        <f t="shared" si="17"/>
        <v>196000</v>
      </c>
      <c r="Q170" t="s">
        <v>287</v>
      </c>
      <c r="R170" s="1">
        <v>839</v>
      </c>
      <c r="S170" s="1" t="s">
        <v>288</v>
      </c>
      <c r="T170" s="3"/>
      <c r="U170" s="4">
        <v>20000</v>
      </c>
      <c r="V170" s="5">
        <v>9.8000000000000007</v>
      </c>
      <c r="W170" s="6">
        <f t="shared" si="18"/>
        <v>196000</v>
      </c>
      <c r="X170" s="7"/>
      <c r="Y170" s="4">
        <f t="shared" si="19"/>
        <v>0</v>
      </c>
      <c r="Z170" s="8">
        <f t="shared" si="20"/>
        <v>0</v>
      </c>
      <c r="AA170" s="6">
        <f t="shared" si="21"/>
        <v>0</v>
      </c>
      <c r="AB170" s="7"/>
    </row>
    <row r="171" spans="1:29" outlineLevel="2" x14ac:dyDescent="0.25">
      <c r="A171" s="1" t="s">
        <v>284</v>
      </c>
      <c r="B171" s="1" t="s">
        <v>2</v>
      </c>
      <c r="C171" s="1" t="s">
        <v>379</v>
      </c>
      <c r="D171" s="1" t="s">
        <v>381</v>
      </c>
      <c r="E171" s="1" t="s">
        <v>297</v>
      </c>
      <c r="F171" s="1" t="s">
        <v>297</v>
      </c>
      <c r="G171" s="1" t="s">
        <v>142</v>
      </c>
      <c r="H171" s="1" t="s">
        <v>143</v>
      </c>
      <c r="J171" s="1" t="s">
        <v>325</v>
      </c>
      <c r="K171" s="39" t="s">
        <v>431</v>
      </c>
      <c r="L171" s="2" t="s">
        <v>7</v>
      </c>
      <c r="M171" s="3"/>
      <c r="N171" s="4">
        <v>10000</v>
      </c>
      <c r="O171" s="5">
        <v>9.8000000000000007</v>
      </c>
      <c r="P171" s="6">
        <f t="shared" si="17"/>
        <v>98000</v>
      </c>
      <c r="Q171" t="s">
        <v>287</v>
      </c>
      <c r="R171" s="1">
        <v>866</v>
      </c>
      <c r="S171" s="1" t="s">
        <v>288</v>
      </c>
      <c r="T171" s="3"/>
      <c r="U171" s="4">
        <v>10000</v>
      </c>
      <c r="V171" s="5">
        <v>9.8000000000000007</v>
      </c>
      <c r="W171" s="6">
        <f t="shared" si="18"/>
        <v>98000</v>
      </c>
      <c r="X171" s="7"/>
      <c r="Y171" s="4">
        <f t="shared" si="19"/>
        <v>0</v>
      </c>
      <c r="Z171" s="8">
        <f t="shared" si="20"/>
        <v>0</v>
      </c>
      <c r="AA171" s="6">
        <f t="shared" si="21"/>
        <v>0</v>
      </c>
      <c r="AB171" s="7"/>
    </row>
    <row r="172" spans="1:29" outlineLevel="2" x14ac:dyDescent="0.25">
      <c r="A172" s="1" t="s">
        <v>284</v>
      </c>
      <c r="B172" s="1" t="s">
        <v>2</v>
      </c>
      <c r="C172" s="1" t="s">
        <v>379</v>
      </c>
      <c r="D172" s="1" t="s">
        <v>381</v>
      </c>
      <c r="E172" s="1" t="s">
        <v>296</v>
      </c>
      <c r="F172" s="1" t="s">
        <v>296</v>
      </c>
      <c r="G172" s="1" t="s">
        <v>142</v>
      </c>
      <c r="H172" s="1" t="s">
        <v>143</v>
      </c>
      <c r="J172" s="1" t="s">
        <v>324</v>
      </c>
      <c r="K172" s="39" t="s">
        <v>431</v>
      </c>
      <c r="L172" s="2" t="s">
        <v>7</v>
      </c>
      <c r="M172" s="3"/>
      <c r="N172" s="4">
        <v>25000</v>
      </c>
      <c r="O172" s="5">
        <v>9.9499999999999993</v>
      </c>
      <c r="P172" s="6">
        <f t="shared" si="17"/>
        <v>248749.99999999997</v>
      </c>
      <c r="Q172" t="s">
        <v>287</v>
      </c>
      <c r="R172" s="1">
        <v>840</v>
      </c>
      <c r="S172" s="1" t="s">
        <v>288</v>
      </c>
      <c r="T172" s="3"/>
      <c r="U172" s="4">
        <v>25000</v>
      </c>
      <c r="V172" s="5">
        <v>9.9499999999999993</v>
      </c>
      <c r="W172" s="6">
        <f t="shared" si="18"/>
        <v>248749.99999999997</v>
      </c>
      <c r="X172" s="7"/>
      <c r="Y172" s="4">
        <f t="shared" si="19"/>
        <v>0</v>
      </c>
      <c r="Z172" s="8">
        <f t="shared" si="20"/>
        <v>0</v>
      </c>
      <c r="AA172" s="6">
        <f t="shared" si="21"/>
        <v>0</v>
      </c>
      <c r="AB172" s="7"/>
    </row>
    <row r="173" spans="1:29" outlineLevel="2" x14ac:dyDescent="0.25">
      <c r="A173" s="1" t="s">
        <v>284</v>
      </c>
      <c r="B173" s="1" t="s">
        <v>2</v>
      </c>
      <c r="C173" s="1" t="s">
        <v>379</v>
      </c>
      <c r="D173" s="1" t="s">
        <v>381</v>
      </c>
      <c r="E173" s="1" t="s">
        <v>286</v>
      </c>
      <c r="F173" s="1" t="s">
        <v>286</v>
      </c>
      <c r="G173" s="1" t="s">
        <v>142</v>
      </c>
      <c r="H173" s="1" t="s">
        <v>143</v>
      </c>
      <c r="J173" s="1" t="s">
        <v>331</v>
      </c>
      <c r="K173" s="39" t="s">
        <v>434</v>
      </c>
      <c r="L173" s="2" t="s">
        <v>7</v>
      </c>
      <c r="M173" s="3"/>
      <c r="N173" s="4">
        <v>17080</v>
      </c>
      <c r="O173" s="5">
        <v>10.1</v>
      </c>
      <c r="P173" s="6">
        <f t="shared" si="17"/>
        <v>172508</v>
      </c>
      <c r="Q173" t="s">
        <v>287</v>
      </c>
      <c r="R173" s="1">
        <v>909</v>
      </c>
      <c r="S173" s="1" t="s">
        <v>288</v>
      </c>
      <c r="T173" s="3"/>
      <c r="U173" s="4">
        <v>17080</v>
      </c>
      <c r="V173" s="5">
        <v>10.1</v>
      </c>
      <c r="W173" s="6">
        <f t="shared" si="18"/>
        <v>172508</v>
      </c>
      <c r="X173" s="7"/>
      <c r="Y173" s="4">
        <f t="shared" si="19"/>
        <v>0</v>
      </c>
      <c r="Z173" s="8">
        <f t="shared" si="20"/>
        <v>0</v>
      </c>
      <c r="AA173" s="6">
        <f t="shared" si="21"/>
        <v>0</v>
      </c>
      <c r="AB173" s="7"/>
    </row>
    <row r="174" spans="1:29" outlineLevel="2" x14ac:dyDescent="0.25">
      <c r="A174" s="1" t="s">
        <v>284</v>
      </c>
      <c r="B174" s="1" t="s">
        <v>2</v>
      </c>
      <c r="C174" s="1" t="s">
        <v>379</v>
      </c>
      <c r="D174" s="1" t="s">
        <v>381</v>
      </c>
      <c r="E174" s="1" t="s">
        <v>228</v>
      </c>
      <c r="F174" s="1" t="s">
        <v>229</v>
      </c>
      <c r="G174" s="1" t="s">
        <v>142</v>
      </c>
      <c r="H174" s="1" t="s">
        <v>143</v>
      </c>
      <c r="J174" s="1" t="s">
        <v>322</v>
      </c>
      <c r="K174" s="39" t="s">
        <v>431</v>
      </c>
      <c r="L174" s="2" t="s">
        <v>7</v>
      </c>
      <c r="M174" s="3"/>
      <c r="N174" s="4">
        <v>80000</v>
      </c>
      <c r="O174" s="5">
        <v>10.125</v>
      </c>
      <c r="P174" s="6">
        <f t="shared" si="17"/>
        <v>810000</v>
      </c>
      <c r="Q174" t="s">
        <v>287</v>
      </c>
      <c r="R174" s="1">
        <v>795</v>
      </c>
      <c r="S174" s="1" t="s">
        <v>288</v>
      </c>
      <c r="T174" s="3"/>
      <c r="U174" s="48">
        <v>80000</v>
      </c>
      <c r="V174" s="5">
        <v>10.125</v>
      </c>
      <c r="W174" s="6">
        <f t="shared" si="18"/>
        <v>810000</v>
      </c>
      <c r="X174" s="7"/>
      <c r="Y174" s="4">
        <f t="shared" si="19"/>
        <v>0</v>
      </c>
      <c r="Z174" s="8">
        <f t="shared" si="20"/>
        <v>0</v>
      </c>
      <c r="AA174" s="6">
        <f t="shared" si="21"/>
        <v>0</v>
      </c>
      <c r="AB174" s="7"/>
    </row>
    <row r="175" spans="1:29" outlineLevel="2" x14ac:dyDescent="0.25">
      <c r="A175" s="1" t="s">
        <v>284</v>
      </c>
      <c r="B175" s="1" t="s">
        <v>2</v>
      </c>
      <c r="C175" s="1" t="s">
        <v>379</v>
      </c>
      <c r="D175" s="1" t="s">
        <v>381</v>
      </c>
      <c r="E175" s="1" t="s">
        <v>296</v>
      </c>
      <c r="F175" s="1" t="s">
        <v>296</v>
      </c>
      <c r="G175" s="1" t="s">
        <v>142</v>
      </c>
      <c r="H175" s="1" t="s">
        <v>143</v>
      </c>
      <c r="J175" s="1" t="s">
        <v>324</v>
      </c>
      <c r="K175" s="39" t="s">
        <v>431</v>
      </c>
      <c r="L175" s="2" t="s">
        <v>7</v>
      </c>
      <c r="M175" s="3"/>
      <c r="N175" s="4">
        <v>10000</v>
      </c>
      <c r="O175" s="5">
        <v>10.15</v>
      </c>
      <c r="P175" s="6">
        <f t="shared" si="17"/>
        <v>101500</v>
      </c>
      <c r="Q175" t="s">
        <v>287</v>
      </c>
      <c r="R175" s="1">
        <v>837</v>
      </c>
      <c r="S175" s="1" t="s">
        <v>288</v>
      </c>
      <c r="T175" s="3"/>
      <c r="U175" s="4">
        <v>10000</v>
      </c>
      <c r="V175" s="5">
        <v>10.15</v>
      </c>
      <c r="W175" s="6">
        <f t="shared" si="18"/>
        <v>101500</v>
      </c>
      <c r="X175" s="7"/>
      <c r="Y175" s="4">
        <f t="shared" si="19"/>
        <v>0</v>
      </c>
      <c r="Z175" s="8">
        <f t="shared" si="20"/>
        <v>0</v>
      </c>
      <c r="AA175" s="6">
        <f t="shared" si="21"/>
        <v>0</v>
      </c>
      <c r="AB175" s="7"/>
    </row>
    <row r="176" spans="1:29" outlineLevel="2" x14ac:dyDescent="0.25">
      <c r="A176" s="1" t="s">
        <v>284</v>
      </c>
      <c r="B176" s="1" t="s">
        <v>2</v>
      </c>
      <c r="C176" s="1" t="s">
        <v>379</v>
      </c>
      <c r="D176" s="1" t="s">
        <v>381</v>
      </c>
      <c r="E176" s="1" t="s">
        <v>286</v>
      </c>
      <c r="F176" s="1" t="s">
        <v>286</v>
      </c>
      <c r="G176" s="1" t="s">
        <v>8</v>
      </c>
      <c r="H176" s="1" t="s">
        <v>9</v>
      </c>
      <c r="J176" s="1" t="s">
        <v>346</v>
      </c>
      <c r="K176" s="39" t="s">
        <v>433</v>
      </c>
      <c r="L176" s="2" t="s">
        <v>7</v>
      </c>
      <c r="M176" s="3"/>
      <c r="N176" s="4">
        <v>8832</v>
      </c>
      <c r="O176" s="5">
        <v>10.35</v>
      </c>
      <c r="P176" s="6">
        <f t="shared" si="17"/>
        <v>91411.199999999997</v>
      </c>
      <c r="Q176" t="s">
        <v>287</v>
      </c>
      <c r="R176" s="1">
        <v>902</v>
      </c>
      <c r="S176" s="1" t="s">
        <v>288</v>
      </c>
      <c r="T176" s="3"/>
      <c r="U176" s="4">
        <v>8832</v>
      </c>
      <c r="V176" s="5">
        <v>10.35</v>
      </c>
      <c r="W176" s="6">
        <f t="shared" si="18"/>
        <v>91411.199999999997</v>
      </c>
      <c r="X176" s="7"/>
      <c r="Y176" s="4">
        <f t="shared" si="19"/>
        <v>0</v>
      </c>
      <c r="Z176" s="8">
        <f t="shared" si="20"/>
        <v>0</v>
      </c>
      <c r="AA176" s="6">
        <f t="shared" si="21"/>
        <v>0</v>
      </c>
      <c r="AB176" s="7"/>
    </row>
    <row r="177" spans="1:29" outlineLevel="2" x14ac:dyDescent="0.25">
      <c r="A177" s="1" t="s">
        <v>284</v>
      </c>
      <c r="B177" s="1" t="s">
        <v>2</v>
      </c>
      <c r="C177" s="1" t="s">
        <v>379</v>
      </c>
      <c r="D177" s="1" t="s">
        <v>381</v>
      </c>
      <c r="E177" s="1" t="s">
        <v>298</v>
      </c>
      <c r="F177" s="1" t="s">
        <v>299</v>
      </c>
      <c r="G177" s="1" t="s">
        <v>142</v>
      </c>
      <c r="H177" s="1" t="s">
        <v>143</v>
      </c>
      <c r="J177" s="1" t="s">
        <v>326</v>
      </c>
      <c r="K177" s="39" t="s">
        <v>431</v>
      </c>
      <c r="L177" s="2" t="s">
        <v>7</v>
      </c>
      <c r="M177" s="3"/>
      <c r="N177" s="4">
        <v>30000</v>
      </c>
      <c r="O177" s="5">
        <v>10.95</v>
      </c>
      <c r="P177" s="6">
        <f t="shared" si="17"/>
        <v>328500</v>
      </c>
      <c r="Q177" t="s">
        <v>287</v>
      </c>
      <c r="R177" s="1">
        <v>869</v>
      </c>
      <c r="S177" s="1" t="s">
        <v>288</v>
      </c>
      <c r="T177" s="3"/>
      <c r="U177" s="4">
        <v>30000</v>
      </c>
      <c r="V177" s="5">
        <v>10.95</v>
      </c>
      <c r="W177" s="6">
        <f t="shared" si="18"/>
        <v>328500</v>
      </c>
      <c r="X177" s="7"/>
      <c r="Y177" s="4">
        <f t="shared" si="19"/>
        <v>0</v>
      </c>
      <c r="Z177" s="8">
        <f t="shared" si="20"/>
        <v>0</v>
      </c>
      <c r="AA177" s="6">
        <f t="shared" si="21"/>
        <v>0</v>
      </c>
      <c r="AB177" s="7"/>
    </row>
    <row r="178" spans="1:29" outlineLevel="2" x14ac:dyDescent="0.25">
      <c r="A178" s="1" t="s">
        <v>284</v>
      </c>
      <c r="B178" s="1" t="s">
        <v>2</v>
      </c>
      <c r="C178" s="1" t="s">
        <v>379</v>
      </c>
      <c r="D178" s="1" t="s">
        <v>381</v>
      </c>
      <c r="E178" s="1" t="s">
        <v>291</v>
      </c>
      <c r="F178" s="1" t="s">
        <v>291</v>
      </c>
      <c r="G178" s="1" t="s">
        <v>8</v>
      </c>
      <c r="H178" s="1" t="s">
        <v>9</v>
      </c>
      <c r="J178" s="1" t="s">
        <v>345</v>
      </c>
      <c r="K178" s="39" t="s">
        <v>433</v>
      </c>
      <c r="L178" s="2" t="s">
        <v>7</v>
      </c>
      <c r="M178" s="3"/>
      <c r="N178" s="4">
        <v>9998</v>
      </c>
      <c r="O178" s="5">
        <v>11.05</v>
      </c>
      <c r="P178" s="6">
        <f t="shared" si="17"/>
        <v>110477.90000000001</v>
      </c>
      <c r="Q178" t="s">
        <v>287</v>
      </c>
      <c r="R178" s="1">
        <v>897</v>
      </c>
      <c r="S178" s="1" t="s">
        <v>288</v>
      </c>
      <c r="T178" s="3"/>
      <c r="U178" s="4">
        <v>9998</v>
      </c>
      <c r="V178" s="5">
        <v>11.05</v>
      </c>
      <c r="W178" s="6">
        <f t="shared" si="18"/>
        <v>110477.90000000001</v>
      </c>
      <c r="X178" s="7"/>
      <c r="Y178" s="4">
        <f t="shared" si="19"/>
        <v>0</v>
      </c>
      <c r="Z178" s="8">
        <f t="shared" si="20"/>
        <v>0</v>
      </c>
      <c r="AA178" s="6">
        <f t="shared" si="21"/>
        <v>0</v>
      </c>
      <c r="AB178" s="7"/>
    </row>
    <row r="179" spans="1:29" outlineLevel="2" x14ac:dyDescent="0.25">
      <c r="A179" s="1" t="s">
        <v>284</v>
      </c>
      <c r="B179" s="1" t="s">
        <v>2</v>
      </c>
      <c r="C179" s="1" t="s">
        <v>379</v>
      </c>
      <c r="D179" s="1" t="s">
        <v>381</v>
      </c>
      <c r="E179" s="1" t="s">
        <v>298</v>
      </c>
      <c r="F179" s="1" t="s">
        <v>299</v>
      </c>
      <c r="G179" s="1" t="s">
        <v>142</v>
      </c>
      <c r="H179" s="1" t="s">
        <v>143</v>
      </c>
      <c r="J179" s="1" t="s">
        <v>326</v>
      </c>
      <c r="K179" s="39" t="s">
        <v>431</v>
      </c>
      <c r="L179" s="2" t="s">
        <v>7</v>
      </c>
      <c r="M179" s="3"/>
      <c r="N179" s="4">
        <v>30000</v>
      </c>
      <c r="O179" s="5">
        <v>11.4</v>
      </c>
      <c r="P179" s="6">
        <f t="shared" si="17"/>
        <v>342000</v>
      </c>
      <c r="Q179" t="s">
        <v>287</v>
      </c>
      <c r="R179" s="1">
        <v>870</v>
      </c>
      <c r="S179" s="1" t="s">
        <v>288</v>
      </c>
      <c r="T179" s="3"/>
      <c r="U179" s="4">
        <v>30000</v>
      </c>
      <c r="V179" s="5">
        <v>11.4</v>
      </c>
      <c r="W179" s="6">
        <f t="shared" si="18"/>
        <v>342000</v>
      </c>
      <c r="X179" s="7"/>
      <c r="Y179" s="4">
        <f t="shared" si="19"/>
        <v>0</v>
      </c>
      <c r="Z179" s="8">
        <f t="shared" si="20"/>
        <v>0</v>
      </c>
      <c r="AA179" s="6">
        <f t="shared" si="21"/>
        <v>0</v>
      </c>
      <c r="AB179" s="7"/>
    </row>
    <row r="180" spans="1:29" outlineLevel="2" x14ac:dyDescent="0.25">
      <c r="A180" s="1" t="s">
        <v>284</v>
      </c>
      <c r="B180" s="1" t="s">
        <v>2</v>
      </c>
      <c r="C180" s="1" t="s">
        <v>379</v>
      </c>
      <c r="D180" s="1" t="s">
        <v>381</v>
      </c>
      <c r="E180" s="1" t="s">
        <v>300</v>
      </c>
      <c r="F180" s="1" t="s">
        <v>300</v>
      </c>
      <c r="G180" s="1" t="s">
        <v>142</v>
      </c>
      <c r="H180" s="1" t="s">
        <v>143</v>
      </c>
      <c r="J180" s="1" t="s">
        <v>327</v>
      </c>
      <c r="K180" s="39" t="s">
        <v>431</v>
      </c>
      <c r="L180" s="2" t="s">
        <v>7</v>
      </c>
      <c r="M180" s="3"/>
      <c r="N180" s="4">
        <v>10000</v>
      </c>
      <c r="O180" s="5">
        <v>11.4</v>
      </c>
      <c r="P180" s="6">
        <f t="shared" si="17"/>
        <v>114000</v>
      </c>
      <c r="Q180" t="s">
        <v>287</v>
      </c>
      <c r="R180" s="1">
        <v>880</v>
      </c>
      <c r="S180" s="1" t="s">
        <v>288</v>
      </c>
      <c r="T180" s="3"/>
      <c r="U180" s="4">
        <v>10000</v>
      </c>
      <c r="V180" s="5">
        <v>11.4</v>
      </c>
      <c r="W180" s="6">
        <f t="shared" si="18"/>
        <v>114000</v>
      </c>
      <c r="X180" s="7"/>
      <c r="Y180" s="4">
        <f t="shared" si="19"/>
        <v>0</v>
      </c>
      <c r="Z180" s="8">
        <f t="shared" si="20"/>
        <v>0</v>
      </c>
      <c r="AA180" s="6">
        <f t="shared" si="21"/>
        <v>0</v>
      </c>
      <c r="AB180" s="7"/>
    </row>
    <row r="181" spans="1:29" outlineLevel="2" x14ac:dyDescent="0.25">
      <c r="A181" s="13" t="s">
        <v>284</v>
      </c>
      <c r="B181" s="13" t="s">
        <v>2</v>
      </c>
      <c r="C181" s="13" t="s">
        <v>379</v>
      </c>
      <c r="D181" s="13" t="s">
        <v>381</v>
      </c>
      <c r="E181" s="13" t="s">
        <v>298</v>
      </c>
      <c r="F181" s="13" t="s">
        <v>299</v>
      </c>
      <c r="G181" s="13" t="s">
        <v>142</v>
      </c>
      <c r="H181" s="13" t="s">
        <v>143</v>
      </c>
      <c r="I181" s="13"/>
      <c r="J181" s="13" t="s">
        <v>326</v>
      </c>
      <c r="K181" s="40" t="s">
        <v>431</v>
      </c>
      <c r="L181" s="14" t="s">
        <v>7</v>
      </c>
      <c r="M181" s="3"/>
      <c r="N181" s="15">
        <v>29997</v>
      </c>
      <c r="O181" s="16">
        <v>11.55</v>
      </c>
      <c r="P181" s="17">
        <f t="shared" si="17"/>
        <v>346465.35000000003</v>
      </c>
      <c r="Q181" t="s">
        <v>287</v>
      </c>
      <c r="R181" s="1">
        <v>872</v>
      </c>
      <c r="S181" s="1" t="s">
        <v>288</v>
      </c>
      <c r="T181" s="3"/>
      <c r="U181" s="47">
        <v>30000</v>
      </c>
      <c r="V181" s="16">
        <v>11.55</v>
      </c>
      <c r="W181" s="17">
        <f t="shared" si="18"/>
        <v>346500</v>
      </c>
      <c r="X181" s="7"/>
      <c r="Y181" s="15">
        <f t="shared" si="19"/>
        <v>-3</v>
      </c>
      <c r="Z181" s="18">
        <f t="shared" si="20"/>
        <v>0</v>
      </c>
      <c r="AA181" s="17">
        <f t="shared" si="21"/>
        <v>-34.649999999965075</v>
      </c>
      <c r="AB181" s="7"/>
      <c r="AC181" s="12" t="s">
        <v>444</v>
      </c>
    </row>
    <row r="182" spans="1:29" outlineLevel="2" x14ac:dyDescent="0.25">
      <c r="A182" s="13" t="s">
        <v>284</v>
      </c>
      <c r="B182" s="13" t="s">
        <v>2</v>
      </c>
      <c r="C182" s="13" t="s">
        <v>379</v>
      </c>
      <c r="D182" s="13" t="s">
        <v>381</v>
      </c>
      <c r="E182" s="14" t="s">
        <v>298</v>
      </c>
      <c r="F182" s="14" t="s">
        <v>299</v>
      </c>
      <c r="G182" s="13" t="s">
        <v>142</v>
      </c>
      <c r="H182" s="14" t="s">
        <v>143</v>
      </c>
      <c r="I182" s="13"/>
      <c r="J182" s="14" t="s">
        <v>326</v>
      </c>
      <c r="K182" s="40" t="s">
        <v>433</v>
      </c>
      <c r="L182" s="14" t="s">
        <v>7</v>
      </c>
      <c r="M182" s="3"/>
      <c r="N182" s="61">
        <v>15000</v>
      </c>
      <c r="O182" s="63">
        <v>12.35</v>
      </c>
      <c r="P182" s="17">
        <f>N182*O182</f>
        <v>185250</v>
      </c>
      <c r="Q182" t="s">
        <v>287</v>
      </c>
      <c r="R182" s="1">
        <v>871</v>
      </c>
      <c r="S182" s="1" t="s">
        <v>288</v>
      </c>
      <c r="T182" s="3"/>
      <c r="U182" s="62">
        <v>14997</v>
      </c>
      <c r="V182" s="63">
        <v>12.35</v>
      </c>
      <c r="W182" s="17">
        <f>U182*V182</f>
        <v>185212.94999999998</v>
      </c>
      <c r="X182" s="7"/>
      <c r="Y182" s="61">
        <f t="shared" ref="Y182:AA183" si="22">N182-U182</f>
        <v>3</v>
      </c>
      <c r="Z182" s="65">
        <f t="shared" si="22"/>
        <v>0</v>
      </c>
      <c r="AA182" s="64">
        <f t="shared" si="22"/>
        <v>37.050000000017462</v>
      </c>
      <c r="AB182" s="7"/>
      <c r="AC182" s="12" t="s">
        <v>444</v>
      </c>
    </row>
    <row r="183" spans="1:29" outlineLevel="2" x14ac:dyDescent="0.25">
      <c r="A183" s="13" t="s">
        <v>284</v>
      </c>
      <c r="B183" s="13" t="s">
        <v>2</v>
      </c>
      <c r="C183" s="13" t="s">
        <v>379</v>
      </c>
      <c r="D183" s="13" t="s">
        <v>381</v>
      </c>
      <c r="E183" s="14" t="s">
        <v>298</v>
      </c>
      <c r="F183" s="14" t="s">
        <v>299</v>
      </c>
      <c r="G183" s="13" t="s">
        <v>8</v>
      </c>
      <c r="H183" s="14" t="s">
        <v>9</v>
      </c>
      <c r="I183" s="13"/>
      <c r="J183" s="14" t="s">
        <v>342</v>
      </c>
      <c r="K183" s="40" t="s">
        <v>433</v>
      </c>
      <c r="L183" s="14" t="s">
        <v>7</v>
      </c>
      <c r="M183" s="3"/>
      <c r="N183" s="61">
        <v>12075</v>
      </c>
      <c r="O183" s="63">
        <v>12.35</v>
      </c>
      <c r="P183" s="17">
        <f>N183*O183</f>
        <v>149126.25</v>
      </c>
      <c r="Q183" t="s">
        <v>287</v>
      </c>
      <c r="R183" s="1">
        <v>876</v>
      </c>
      <c r="S183" s="1" t="s">
        <v>288</v>
      </c>
      <c r="T183" s="3"/>
      <c r="U183" s="61">
        <v>12075</v>
      </c>
      <c r="V183" s="63">
        <v>10.5</v>
      </c>
      <c r="W183" s="17">
        <f>U183*V183</f>
        <v>126787.5</v>
      </c>
      <c r="X183" s="7"/>
      <c r="Y183" s="61">
        <f t="shared" si="22"/>
        <v>0</v>
      </c>
      <c r="Z183" s="65">
        <f t="shared" si="22"/>
        <v>1.8499999999999996</v>
      </c>
      <c r="AA183" s="64">
        <f t="shared" si="22"/>
        <v>22338.75</v>
      </c>
      <c r="AB183" s="7"/>
      <c r="AC183" s="12" t="s">
        <v>445</v>
      </c>
    </row>
    <row r="184" spans="1:29" outlineLevel="2" x14ac:dyDescent="0.25">
      <c r="A184" s="1" t="s">
        <v>284</v>
      </c>
      <c r="B184" s="1" t="s">
        <v>2</v>
      </c>
      <c r="C184" s="1" t="s">
        <v>379</v>
      </c>
      <c r="D184" s="1" t="s">
        <v>381</v>
      </c>
      <c r="E184" s="1" t="s">
        <v>290</v>
      </c>
      <c r="F184" s="1" t="s">
        <v>290</v>
      </c>
      <c r="G184" s="1" t="s">
        <v>142</v>
      </c>
      <c r="H184" s="1" t="s">
        <v>143</v>
      </c>
      <c r="J184" s="1" t="s">
        <v>329</v>
      </c>
      <c r="K184" s="39" t="s">
        <v>433</v>
      </c>
      <c r="L184" s="2" t="s">
        <v>7</v>
      </c>
      <c r="M184" s="3"/>
      <c r="N184" s="4">
        <v>28222</v>
      </c>
      <c r="O184" s="5">
        <v>11.65</v>
      </c>
      <c r="P184" s="6">
        <f t="shared" si="17"/>
        <v>328786.3</v>
      </c>
      <c r="Q184" t="s">
        <v>287</v>
      </c>
      <c r="R184" s="1">
        <v>886</v>
      </c>
      <c r="S184" s="1" t="s">
        <v>288</v>
      </c>
      <c r="T184" s="3"/>
      <c r="U184" s="4">
        <v>28222</v>
      </c>
      <c r="V184" s="5">
        <v>11.65</v>
      </c>
      <c r="W184" s="6">
        <f t="shared" si="18"/>
        <v>328786.3</v>
      </c>
      <c r="X184" s="7"/>
      <c r="Y184" s="4">
        <f t="shared" si="19"/>
        <v>0</v>
      </c>
      <c r="Z184" s="8">
        <f t="shared" si="20"/>
        <v>0</v>
      </c>
      <c r="AA184" s="6">
        <f t="shared" si="21"/>
        <v>0</v>
      </c>
      <c r="AB184" s="7"/>
      <c r="AC184" s="12" t="s">
        <v>462</v>
      </c>
    </row>
    <row r="185" spans="1:29" outlineLevel="2" x14ac:dyDescent="0.25">
      <c r="A185" s="1" t="s">
        <v>284</v>
      </c>
      <c r="B185" s="1" t="s">
        <v>2</v>
      </c>
      <c r="C185" s="1" t="s">
        <v>379</v>
      </c>
      <c r="D185" s="1" t="s">
        <v>381</v>
      </c>
      <c r="E185" s="1" t="s">
        <v>291</v>
      </c>
      <c r="F185" s="1" t="s">
        <v>291</v>
      </c>
      <c r="G185" s="1" t="s">
        <v>142</v>
      </c>
      <c r="H185" s="1" t="s">
        <v>143</v>
      </c>
      <c r="J185" s="1" t="s">
        <v>330</v>
      </c>
      <c r="K185" s="39" t="s">
        <v>431</v>
      </c>
      <c r="L185" s="2" t="s">
        <v>7</v>
      </c>
      <c r="M185" s="3"/>
      <c r="N185" s="4">
        <v>10000</v>
      </c>
      <c r="O185" s="5">
        <v>12.2</v>
      </c>
      <c r="P185" s="6">
        <f t="shared" si="17"/>
        <v>122000</v>
      </c>
      <c r="Q185" t="s">
        <v>287</v>
      </c>
      <c r="R185" s="1">
        <v>891</v>
      </c>
      <c r="S185" s="1" t="s">
        <v>288</v>
      </c>
      <c r="T185" s="3"/>
      <c r="U185" s="4">
        <v>10000</v>
      </c>
      <c r="V185" s="5">
        <v>12.2</v>
      </c>
      <c r="W185" s="6">
        <f t="shared" si="18"/>
        <v>122000</v>
      </c>
      <c r="X185" s="7"/>
      <c r="Y185" s="4">
        <f t="shared" si="19"/>
        <v>0</v>
      </c>
      <c r="Z185" s="8">
        <f t="shared" si="20"/>
        <v>0</v>
      </c>
      <c r="AA185" s="6">
        <f t="shared" si="21"/>
        <v>0</v>
      </c>
      <c r="AB185" s="7"/>
      <c r="AC185" s="12" t="s">
        <v>464</v>
      </c>
    </row>
    <row r="186" spans="1:29" outlineLevel="2" x14ac:dyDescent="0.25">
      <c r="A186" s="1" t="s">
        <v>284</v>
      </c>
      <c r="B186" s="1" t="s">
        <v>2</v>
      </c>
      <c r="C186" s="1" t="s">
        <v>379</v>
      </c>
      <c r="D186" s="1" t="s">
        <v>381</v>
      </c>
      <c r="E186" s="1" t="s">
        <v>300</v>
      </c>
      <c r="F186" s="1" t="s">
        <v>300</v>
      </c>
      <c r="G186" s="1" t="s">
        <v>142</v>
      </c>
      <c r="H186" s="1" t="s">
        <v>143</v>
      </c>
      <c r="J186" s="1" t="s">
        <v>328</v>
      </c>
      <c r="K186" s="39" t="s">
        <v>431</v>
      </c>
      <c r="L186" s="2" t="s">
        <v>7</v>
      </c>
      <c r="M186" s="3"/>
      <c r="N186" s="4">
        <v>20000</v>
      </c>
      <c r="O186" s="5">
        <v>12.35</v>
      </c>
      <c r="P186" s="6">
        <f t="shared" si="17"/>
        <v>247000</v>
      </c>
      <c r="Q186" t="s">
        <v>287</v>
      </c>
      <c r="R186" s="1">
        <v>883</v>
      </c>
      <c r="S186" s="1" t="s">
        <v>288</v>
      </c>
      <c r="T186" s="3"/>
      <c r="U186" s="4">
        <v>20000</v>
      </c>
      <c r="V186" s="5">
        <v>12.35</v>
      </c>
      <c r="W186" s="6">
        <f t="shared" si="18"/>
        <v>247000</v>
      </c>
      <c r="X186" s="7"/>
      <c r="Y186" s="4">
        <f t="shared" si="19"/>
        <v>0</v>
      </c>
      <c r="Z186" s="8">
        <f t="shared" si="20"/>
        <v>0</v>
      </c>
      <c r="AA186" s="6">
        <f t="shared" si="21"/>
        <v>0</v>
      </c>
      <c r="AB186" s="7"/>
      <c r="AC186" s="12" t="s">
        <v>465</v>
      </c>
    </row>
    <row r="187" spans="1:29" outlineLevel="2" x14ac:dyDescent="0.25">
      <c r="A187" s="1" t="s">
        <v>284</v>
      </c>
      <c r="B187" s="1" t="s">
        <v>2</v>
      </c>
      <c r="C187" s="1" t="s">
        <v>379</v>
      </c>
      <c r="D187" s="1" t="s">
        <v>381</v>
      </c>
      <c r="E187" s="1" t="s">
        <v>290</v>
      </c>
      <c r="F187" s="1" t="s">
        <v>290</v>
      </c>
      <c r="G187" s="1" t="s">
        <v>142</v>
      </c>
      <c r="H187" s="1" t="s">
        <v>143</v>
      </c>
      <c r="J187" s="1" t="s">
        <v>329</v>
      </c>
      <c r="K187" s="39" t="s">
        <v>431</v>
      </c>
      <c r="L187" s="2" t="s">
        <v>7</v>
      </c>
      <c r="M187" s="3"/>
      <c r="N187" s="4">
        <v>20000</v>
      </c>
      <c r="O187" s="5">
        <v>12.4</v>
      </c>
      <c r="P187" s="6">
        <f t="shared" si="17"/>
        <v>248000</v>
      </c>
      <c r="Q187" t="s">
        <v>287</v>
      </c>
      <c r="R187" s="1">
        <v>885</v>
      </c>
      <c r="S187" s="1" t="s">
        <v>288</v>
      </c>
      <c r="T187" s="3"/>
      <c r="U187" s="4">
        <v>20000</v>
      </c>
      <c r="V187" s="5">
        <v>12.4</v>
      </c>
      <c r="W187" s="6">
        <f t="shared" si="18"/>
        <v>248000</v>
      </c>
      <c r="X187" s="7"/>
      <c r="Y187" s="4">
        <f t="shared" si="19"/>
        <v>0</v>
      </c>
      <c r="Z187" s="8">
        <f t="shared" si="20"/>
        <v>0</v>
      </c>
      <c r="AA187" s="6">
        <f t="shared" si="21"/>
        <v>0</v>
      </c>
      <c r="AB187" s="7"/>
      <c r="AC187" s="12" t="s">
        <v>466</v>
      </c>
    </row>
    <row r="188" spans="1:29" outlineLevel="2" x14ac:dyDescent="0.25">
      <c r="A188" s="1" t="s">
        <v>284</v>
      </c>
      <c r="B188" s="1" t="s">
        <v>2</v>
      </c>
      <c r="C188" s="1" t="s">
        <v>379</v>
      </c>
      <c r="D188" s="1" t="s">
        <v>381</v>
      </c>
      <c r="E188" s="1" t="s">
        <v>290</v>
      </c>
      <c r="F188" s="1" t="s">
        <v>290</v>
      </c>
      <c r="G188" s="1" t="s">
        <v>8</v>
      </c>
      <c r="H188" s="1" t="s">
        <v>9</v>
      </c>
      <c r="J188" s="1" t="s">
        <v>344</v>
      </c>
      <c r="K188" s="39" t="s">
        <v>433</v>
      </c>
      <c r="L188" s="2" t="s">
        <v>7</v>
      </c>
      <c r="M188" s="3"/>
      <c r="N188" s="4">
        <v>9998</v>
      </c>
      <c r="O188" s="5">
        <v>13.2</v>
      </c>
      <c r="P188" s="6">
        <f t="shared" si="17"/>
        <v>131973.6</v>
      </c>
      <c r="Q188" t="s">
        <v>287</v>
      </c>
      <c r="R188" s="1">
        <v>887</v>
      </c>
      <c r="S188" s="1" t="s">
        <v>288</v>
      </c>
      <c r="T188" s="3"/>
      <c r="U188" s="4">
        <v>9998</v>
      </c>
      <c r="V188" s="5">
        <v>13.2</v>
      </c>
      <c r="W188" s="6">
        <f t="shared" si="18"/>
        <v>131973.6</v>
      </c>
      <c r="X188" s="7"/>
      <c r="Y188" s="4">
        <f t="shared" si="19"/>
        <v>0</v>
      </c>
      <c r="Z188" s="8">
        <f t="shared" si="20"/>
        <v>0</v>
      </c>
      <c r="AA188" s="6">
        <f t="shared" si="21"/>
        <v>0</v>
      </c>
      <c r="AB188" s="7"/>
      <c r="AC188" s="12" t="s">
        <v>467</v>
      </c>
    </row>
    <row r="189" spans="1:29" outlineLevel="2" x14ac:dyDescent="0.25">
      <c r="A189" s="1" t="s">
        <v>284</v>
      </c>
      <c r="B189" s="1" t="s">
        <v>2</v>
      </c>
      <c r="C189" s="1" t="s">
        <v>379</v>
      </c>
      <c r="D189" s="1" t="s">
        <v>381</v>
      </c>
      <c r="E189" s="1" t="s">
        <v>300</v>
      </c>
      <c r="F189" s="1" t="s">
        <v>300</v>
      </c>
      <c r="G189" s="1" t="s">
        <v>8</v>
      </c>
      <c r="H189" s="1" t="s">
        <v>9</v>
      </c>
      <c r="J189" s="1" t="s">
        <v>343</v>
      </c>
      <c r="K189" s="39" t="s">
        <v>433</v>
      </c>
      <c r="L189" s="2" t="s">
        <v>7</v>
      </c>
      <c r="M189" s="3"/>
      <c r="N189" s="4">
        <v>9925</v>
      </c>
      <c r="O189" s="5">
        <v>13.45</v>
      </c>
      <c r="P189" s="6">
        <f t="shared" si="17"/>
        <v>133491.25</v>
      </c>
      <c r="Q189" t="s">
        <v>287</v>
      </c>
      <c r="R189" s="1">
        <v>882</v>
      </c>
      <c r="S189" s="1" t="s">
        <v>288</v>
      </c>
      <c r="T189" s="3"/>
      <c r="U189" s="4">
        <v>9925</v>
      </c>
      <c r="V189" s="5">
        <v>13.45</v>
      </c>
      <c r="W189" s="6">
        <f t="shared" si="18"/>
        <v>133491.25</v>
      </c>
      <c r="X189" s="7"/>
      <c r="Y189" s="4">
        <f t="shared" si="19"/>
        <v>0</v>
      </c>
      <c r="Z189" s="8">
        <f t="shared" si="20"/>
        <v>0</v>
      </c>
      <c r="AA189" s="6">
        <f t="shared" si="21"/>
        <v>0</v>
      </c>
      <c r="AB189" s="7"/>
      <c r="AC189" s="12" t="s">
        <v>468</v>
      </c>
    </row>
    <row r="190" spans="1:29" outlineLevel="2" x14ac:dyDescent="0.25">
      <c r="A190" s="1" t="s">
        <v>284</v>
      </c>
      <c r="B190" s="1" t="s">
        <v>2</v>
      </c>
      <c r="C190" s="1" t="s">
        <v>379</v>
      </c>
      <c r="D190" s="1" t="s">
        <v>381</v>
      </c>
      <c r="E190" s="1" t="s">
        <v>290</v>
      </c>
      <c r="F190" s="1" t="s">
        <v>290</v>
      </c>
      <c r="G190" s="1" t="s">
        <v>142</v>
      </c>
      <c r="H190" s="1" t="s">
        <v>143</v>
      </c>
      <c r="J190" s="1" t="s">
        <v>329</v>
      </c>
      <c r="K190" s="39" t="s">
        <v>431</v>
      </c>
      <c r="L190" s="2" t="s">
        <v>7</v>
      </c>
      <c r="M190" s="3"/>
      <c r="N190" s="4">
        <v>10000</v>
      </c>
      <c r="O190" s="5">
        <v>13.7</v>
      </c>
      <c r="P190" s="6">
        <f t="shared" si="17"/>
        <v>137000</v>
      </c>
      <c r="Q190" t="s">
        <v>287</v>
      </c>
      <c r="R190" s="1">
        <v>884</v>
      </c>
      <c r="S190" s="1" t="s">
        <v>288</v>
      </c>
      <c r="T190" s="3"/>
      <c r="U190" s="4">
        <v>10000</v>
      </c>
      <c r="V190" s="5">
        <v>13.7</v>
      </c>
      <c r="W190" s="6">
        <f t="shared" si="18"/>
        <v>137000</v>
      </c>
      <c r="X190" s="7"/>
      <c r="Y190" s="4">
        <f t="shared" si="19"/>
        <v>0</v>
      </c>
      <c r="Z190" s="8">
        <f t="shared" si="20"/>
        <v>0</v>
      </c>
      <c r="AA190" s="6">
        <f t="shared" si="21"/>
        <v>0</v>
      </c>
      <c r="AB190" s="7"/>
      <c r="AC190" s="12" t="s">
        <v>469</v>
      </c>
    </row>
    <row r="191" spans="1:29" outlineLevel="2" x14ac:dyDescent="0.25">
      <c r="A191" s="1" t="s">
        <v>1</v>
      </c>
      <c r="B191" s="1" t="s">
        <v>2</v>
      </c>
      <c r="C191" s="1" t="s">
        <v>379</v>
      </c>
      <c r="D191" s="1" t="s">
        <v>381</v>
      </c>
      <c r="E191" s="1" t="s">
        <v>5</v>
      </c>
      <c r="F191" s="1" t="s">
        <v>6</v>
      </c>
      <c r="G191" s="1" t="s">
        <v>8</v>
      </c>
      <c r="H191" s="1" t="s">
        <v>9</v>
      </c>
      <c r="J191" s="1" t="s">
        <v>4</v>
      </c>
      <c r="K191" s="39" t="s">
        <v>428</v>
      </c>
      <c r="L191" s="2" t="s">
        <v>7</v>
      </c>
      <c r="M191" s="3"/>
      <c r="N191" s="4">
        <v>155000</v>
      </c>
      <c r="O191" s="5">
        <v>14.14</v>
      </c>
      <c r="P191" s="6">
        <f t="shared" si="17"/>
        <v>2191700</v>
      </c>
      <c r="Q191" t="s">
        <v>10</v>
      </c>
      <c r="R191" s="1">
        <v>6</v>
      </c>
      <c r="S191" s="1" t="s">
        <v>11</v>
      </c>
      <c r="T191" s="3"/>
      <c r="U191" s="4">
        <v>155000</v>
      </c>
      <c r="V191" s="5">
        <v>14.14</v>
      </c>
      <c r="W191" s="6">
        <f t="shared" si="18"/>
        <v>2191700</v>
      </c>
      <c r="X191" s="7"/>
      <c r="Y191" s="4">
        <f t="shared" si="19"/>
        <v>0</v>
      </c>
      <c r="Z191" s="8">
        <f t="shared" si="20"/>
        <v>0</v>
      </c>
      <c r="AA191" s="6">
        <f t="shared" si="21"/>
        <v>0</v>
      </c>
      <c r="AB191" s="7"/>
      <c r="AC191" s="12" t="s">
        <v>471</v>
      </c>
    </row>
    <row r="192" spans="1:29" outlineLevel="2" x14ac:dyDescent="0.25">
      <c r="A192" s="1" t="s">
        <v>12</v>
      </c>
      <c r="B192" s="1" t="s">
        <v>2</v>
      </c>
      <c r="C192" s="1" t="s">
        <v>379</v>
      </c>
      <c r="D192" s="1" t="s">
        <v>381</v>
      </c>
      <c r="E192" s="1" t="s">
        <v>5</v>
      </c>
      <c r="F192" s="1" t="s">
        <v>6</v>
      </c>
      <c r="G192" s="1" t="s">
        <v>8</v>
      </c>
      <c r="H192" s="1" t="s">
        <v>9</v>
      </c>
      <c r="J192" s="1" t="s">
        <v>221</v>
      </c>
      <c r="K192" s="39" t="s">
        <v>428</v>
      </c>
      <c r="L192" s="2" t="s">
        <v>7</v>
      </c>
      <c r="M192" s="3"/>
      <c r="N192" s="4">
        <v>155000</v>
      </c>
      <c r="O192" s="5">
        <v>14.14</v>
      </c>
      <c r="P192" s="6">
        <f t="shared" si="17"/>
        <v>2191700</v>
      </c>
      <c r="Q192" t="s">
        <v>10</v>
      </c>
      <c r="R192" s="1">
        <v>662</v>
      </c>
      <c r="S192" s="1" t="s">
        <v>17</v>
      </c>
      <c r="T192" s="3"/>
      <c r="U192" s="4">
        <v>155000</v>
      </c>
      <c r="V192" s="5">
        <v>14.14</v>
      </c>
      <c r="W192" s="6">
        <f t="shared" si="18"/>
        <v>2191700</v>
      </c>
      <c r="X192" s="7"/>
      <c r="Y192" s="4">
        <f t="shared" si="19"/>
        <v>0</v>
      </c>
      <c r="Z192" s="8">
        <f t="shared" si="20"/>
        <v>0</v>
      </c>
      <c r="AA192" s="6">
        <f t="shared" si="21"/>
        <v>0</v>
      </c>
      <c r="AB192" s="7"/>
    </row>
    <row r="193" spans="1:28" ht="13.8" outlineLevel="1" thickBot="1" x14ac:dyDescent="0.3">
      <c r="C193" s="1"/>
      <c r="D193" s="1"/>
      <c r="L193" s="2" t="s">
        <v>414</v>
      </c>
      <c r="M193" s="3"/>
      <c r="N193" s="42">
        <f>SUBTOTAL(9,N157:N192)</f>
        <v>907035</v>
      </c>
      <c r="P193" s="43">
        <f>SUBTOTAL(9,P157:P192)</f>
        <v>10746646</v>
      </c>
      <c r="T193" s="3"/>
      <c r="U193" s="42">
        <f>SUBTOTAL(9,U157:U192)</f>
        <v>907034</v>
      </c>
      <c r="W193" s="43">
        <f>SUBTOTAL(9,W157:W192)</f>
        <v>10724045.399999999</v>
      </c>
      <c r="X193" s="7"/>
      <c r="Y193" s="42">
        <f>SUBTOTAL(9,Y157:Y192)</f>
        <v>1</v>
      </c>
      <c r="AA193" s="43">
        <f>SUBTOTAL(9,AA157:AA192)</f>
        <v>22600.600000000071</v>
      </c>
      <c r="AB193" s="7"/>
    </row>
    <row r="194" spans="1:28" ht="13.8" outlineLevel="2" thickTop="1" x14ac:dyDescent="0.25">
      <c r="A194" s="1" t="s">
        <v>284</v>
      </c>
      <c r="B194" s="1" t="s">
        <v>2</v>
      </c>
      <c r="C194" s="1" t="s">
        <v>379</v>
      </c>
      <c r="D194" s="1" t="s">
        <v>381</v>
      </c>
      <c r="E194" s="1" t="s">
        <v>6</v>
      </c>
      <c r="F194" s="1" t="s">
        <v>6</v>
      </c>
      <c r="G194" s="1" t="s">
        <v>128</v>
      </c>
      <c r="H194" s="1" t="s">
        <v>129</v>
      </c>
      <c r="J194" s="1" t="s">
        <v>316</v>
      </c>
      <c r="K194" s="39" t="s">
        <v>428</v>
      </c>
      <c r="L194" s="2" t="s">
        <v>127</v>
      </c>
      <c r="M194" s="3"/>
      <c r="N194" s="4">
        <v>4245</v>
      </c>
      <c r="O194" s="5">
        <v>6.04</v>
      </c>
      <c r="P194" s="6">
        <f t="shared" ref="P194:P210" si="23">N194*O194</f>
        <v>25639.8</v>
      </c>
      <c r="Q194" t="s">
        <v>287</v>
      </c>
      <c r="R194" s="1">
        <v>832</v>
      </c>
      <c r="S194" s="1" t="s">
        <v>288</v>
      </c>
      <c r="T194" s="3"/>
      <c r="U194" s="46">
        <v>4245</v>
      </c>
      <c r="V194" s="19">
        <v>6.04</v>
      </c>
      <c r="W194" s="6">
        <f t="shared" ref="W194:W209" si="24">U194*V194</f>
        <v>25639.8</v>
      </c>
      <c r="X194" s="7"/>
      <c r="Y194" s="4">
        <f t="shared" ref="Y194:Y209" si="25">N194-U194</f>
        <v>0</v>
      </c>
      <c r="Z194" s="8">
        <f t="shared" ref="Z194:Z209" si="26">O194-V194</f>
        <v>0</v>
      </c>
      <c r="AA194" s="6">
        <f t="shared" ref="AA194:AA209" si="27">P194-W194</f>
        <v>0</v>
      </c>
      <c r="AB194" s="7"/>
    </row>
    <row r="195" spans="1:28" outlineLevel="2" x14ac:dyDescent="0.25">
      <c r="A195" s="1" t="s">
        <v>284</v>
      </c>
      <c r="B195" s="1" t="s">
        <v>2</v>
      </c>
      <c r="C195" s="1" t="s">
        <v>379</v>
      </c>
      <c r="D195" s="1" t="s">
        <v>381</v>
      </c>
      <c r="E195" s="1" t="s">
        <v>291</v>
      </c>
      <c r="F195" s="1" t="s">
        <v>291</v>
      </c>
      <c r="G195" s="1" t="s">
        <v>128</v>
      </c>
      <c r="H195" s="1" t="s">
        <v>129</v>
      </c>
      <c r="J195" s="1" t="s">
        <v>316</v>
      </c>
      <c r="K195" s="39" t="s">
        <v>428</v>
      </c>
      <c r="L195" s="2" t="s">
        <v>127</v>
      </c>
      <c r="M195" s="3"/>
      <c r="N195" s="4">
        <v>3891</v>
      </c>
      <c r="O195" s="5">
        <v>6.94</v>
      </c>
      <c r="P195" s="6">
        <f t="shared" si="23"/>
        <v>27003.54</v>
      </c>
      <c r="Q195" t="s">
        <v>287</v>
      </c>
      <c r="R195" s="1">
        <v>829</v>
      </c>
      <c r="S195" s="1" t="s">
        <v>288</v>
      </c>
      <c r="T195" s="3"/>
      <c r="U195" s="46">
        <v>3891</v>
      </c>
      <c r="V195" s="19">
        <v>6.94</v>
      </c>
      <c r="W195" s="6">
        <f t="shared" si="24"/>
        <v>27003.54</v>
      </c>
      <c r="X195" s="7"/>
      <c r="Y195" s="4">
        <f t="shared" si="25"/>
        <v>0</v>
      </c>
      <c r="Z195" s="8">
        <f t="shared" si="26"/>
        <v>0</v>
      </c>
      <c r="AA195" s="6">
        <f t="shared" si="27"/>
        <v>0</v>
      </c>
      <c r="AB195" s="7"/>
    </row>
    <row r="196" spans="1:28" outlineLevel="2" x14ac:dyDescent="0.25">
      <c r="A196" s="1" t="s">
        <v>284</v>
      </c>
      <c r="B196" s="1" t="s">
        <v>2</v>
      </c>
      <c r="C196" s="1" t="s">
        <v>379</v>
      </c>
      <c r="D196" s="1" t="s">
        <v>381</v>
      </c>
      <c r="E196" s="1" t="s">
        <v>290</v>
      </c>
      <c r="F196" s="1" t="s">
        <v>290</v>
      </c>
      <c r="G196" s="1" t="s">
        <v>128</v>
      </c>
      <c r="H196" s="1" t="s">
        <v>129</v>
      </c>
      <c r="J196" s="1" t="s">
        <v>316</v>
      </c>
      <c r="K196" s="39" t="s">
        <v>428</v>
      </c>
      <c r="L196" s="2" t="s">
        <v>127</v>
      </c>
      <c r="M196" s="3"/>
      <c r="N196" s="4">
        <v>3891</v>
      </c>
      <c r="O196" s="5">
        <v>7.12</v>
      </c>
      <c r="P196" s="6">
        <f t="shared" si="23"/>
        <v>27703.920000000002</v>
      </c>
      <c r="Q196" t="s">
        <v>287</v>
      </c>
      <c r="R196" s="1">
        <v>828</v>
      </c>
      <c r="S196" s="1" t="s">
        <v>288</v>
      </c>
      <c r="T196" s="3"/>
      <c r="U196" s="46">
        <v>3891</v>
      </c>
      <c r="V196" s="19">
        <v>7.12</v>
      </c>
      <c r="W196" s="6">
        <f t="shared" si="24"/>
        <v>27703.920000000002</v>
      </c>
      <c r="X196" s="7"/>
      <c r="Y196" s="4">
        <f t="shared" si="25"/>
        <v>0</v>
      </c>
      <c r="Z196" s="8">
        <f t="shared" si="26"/>
        <v>0</v>
      </c>
      <c r="AA196" s="6">
        <f t="shared" si="27"/>
        <v>0</v>
      </c>
      <c r="AB196" s="7"/>
    </row>
    <row r="197" spans="1:28" outlineLevel="2" x14ac:dyDescent="0.25">
      <c r="A197" s="1" t="s">
        <v>284</v>
      </c>
      <c r="B197" s="1" t="s">
        <v>2</v>
      </c>
      <c r="C197" s="1" t="s">
        <v>379</v>
      </c>
      <c r="D197" s="1" t="s">
        <v>381</v>
      </c>
      <c r="E197" s="1" t="s">
        <v>292</v>
      </c>
      <c r="F197" s="1" t="s">
        <v>293</v>
      </c>
      <c r="G197" s="1" t="s">
        <v>128</v>
      </c>
      <c r="H197" s="1" t="s">
        <v>129</v>
      </c>
      <c r="J197" s="1" t="s">
        <v>316</v>
      </c>
      <c r="K197" s="39" t="s">
        <v>428</v>
      </c>
      <c r="L197" s="2" t="s">
        <v>127</v>
      </c>
      <c r="M197" s="3"/>
      <c r="N197" s="4">
        <v>11673</v>
      </c>
      <c r="O197" s="5">
        <v>7.19</v>
      </c>
      <c r="P197" s="6">
        <f t="shared" si="23"/>
        <v>83928.87000000001</v>
      </c>
      <c r="Q197" t="s">
        <v>287</v>
      </c>
      <c r="R197" s="1">
        <v>831</v>
      </c>
      <c r="S197" s="1" t="s">
        <v>288</v>
      </c>
      <c r="T197" s="3"/>
      <c r="U197" s="46">
        <v>11673</v>
      </c>
      <c r="V197" s="19">
        <v>7.19</v>
      </c>
      <c r="W197" s="6">
        <f t="shared" si="24"/>
        <v>83928.87000000001</v>
      </c>
      <c r="X197" s="7"/>
      <c r="Y197" s="4">
        <f t="shared" si="25"/>
        <v>0</v>
      </c>
      <c r="Z197" s="8">
        <f t="shared" si="26"/>
        <v>0</v>
      </c>
      <c r="AA197" s="6">
        <f t="shared" si="27"/>
        <v>0</v>
      </c>
      <c r="AB197" s="7"/>
    </row>
    <row r="198" spans="1:28" outlineLevel="2" x14ac:dyDescent="0.25">
      <c r="A198" s="1" t="s">
        <v>284</v>
      </c>
      <c r="B198" s="1" t="s">
        <v>2</v>
      </c>
      <c r="C198" s="1" t="s">
        <v>379</v>
      </c>
      <c r="D198" s="1" t="s">
        <v>381</v>
      </c>
      <c r="E198" s="1" t="s">
        <v>297</v>
      </c>
      <c r="F198" s="1" t="s">
        <v>297</v>
      </c>
      <c r="G198" s="1" t="s">
        <v>128</v>
      </c>
      <c r="H198" s="1" t="s">
        <v>129</v>
      </c>
      <c r="J198" s="1" t="s">
        <v>317</v>
      </c>
      <c r="K198" s="39" t="s">
        <v>428</v>
      </c>
      <c r="L198" s="2" t="s">
        <v>127</v>
      </c>
      <c r="M198" s="3"/>
      <c r="N198" s="4">
        <v>3891</v>
      </c>
      <c r="O198" s="5">
        <v>7.36</v>
      </c>
      <c r="P198" s="6">
        <f t="shared" si="23"/>
        <v>28637.760000000002</v>
      </c>
      <c r="Q198" t="s">
        <v>287</v>
      </c>
      <c r="R198" s="1">
        <v>874</v>
      </c>
      <c r="S198" s="1" t="s">
        <v>288</v>
      </c>
      <c r="T198" s="3"/>
      <c r="U198" s="46">
        <v>3891</v>
      </c>
      <c r="V198" s="19">
        <v>7.36</v>
      </c>
      <c r="W198" s="6">
        <f t="shared" si="24"/>
        <v>28637.760000000002</v>
      </c>
      <c r="X198" s="7"/>
      <c r="Y198" s="4">
        <f t="shared" si="25"/>
        <v>0</v>
      </c>
      <c r="Z198" s="8">
        <f t="shared" si="26"/>
        <v>0</v>
      </c>
      <c r="AA198" s="6">
        <f t="shared" si="27"/>
        <v>0</v>
      </c>
      <c r="AB198" s="7"/>
    </row>
    <row r="199" spans="1:28" outlineLevel="2" x14ac:dyDescent="0.25">
      <c r="A199" s="1" t="s">
        <v>284</v>
      </c>
      <c r="B199" s="1" t="s">
        <v>2</v>
      </c>
      <c r="C199" s="1" t="s">
        <v>379</v>
      </c>
      <c r="D199" s="1" t="s">
        <v>381</v>
      </c>
      <c r="E199" s="1" t="s">
        <v>286</v>
      </c>
      <c r="F199" s="1" t="s">
        <v>286</v>
      </c>
      <c r="G199" s="1" t="s">
        <v>128</v>
      </c>
      <c r="H199" s="1" t="s">
        <v>129</v>
      </c>
      <c r="J199" s="1" t="s">
        <v>316</v>
      </c>
      <c r="K199" s="39" t="s">
        <v>428</v>
      </c>
      <c r="L199" s="2" t="s">
        <v>127</v>
      </c>
      <c r="M199" s="3"/>
      <c r="N199" s="4">
        <v>3891</v>
      </c>
      <c r="O199" s="5">
        <v>7.43</v>
      </c>
      <c r="P199" s="6">
        <f t="shared" si="23"/>
        <v>28910.129999999997</v>
      </c>
      <c r="Q199" t="s">
        <v>287</v>
      </c>
      <c r="R199" s="1">
        <v>830</v>
      </c>
      <c r="S199" s="1" t="s">
        <v>288</v>
      </c>
      <c r="T199" s="3"/>
      <c r="U199" s="46">
        <v>3891</v>
      </c>
      <c r="V199" s="19">
        <v>7.43</v>
      </c>
      <c r="W199" s="6">
        <f t="shared" si="24"/>
        <v>28910.129999999997</v>
      </c>
      <c r="X199" s="7"/>
      <c r="Y199" s="4">
        <f t="shared" si="25"/>
        <v>0</v>
      </c>
      <c r="Z199" s="8">
        <f t="shared" si="26"/>
        <v>0</v>
      </c>
      <c r="AA199" s="6">
        <f t="shared" si="27"/>
        <v>0</v>
      </c>
      <c r="AB199" s="7"/>
    </row>
    <row r="200" spans="1:28" outlineLevel="2" x14ac:dyDescent="0.25">
      <c r="A200" s="1" t="s">
        <v>284</v>
      </c>
      <c r="B200" s="1" t="s">
        <v>2</v>
      </c>
      <c r="C200" s="1" t="s">
        <v>379</v>
      </c>
      <c r="D200" s="1" t="s">
        <v>381</v>
      </c>
      <c r="E200" s="1" t="s">
        <v>298</v>
      </c>
      <c r="F200" s="1" t="s">
        <v>299</v>
      </c>
      <c r="G200" s="1" t="s">
        <v>128</v>
      </c>
      <c r="H200" s="1" t="s">
        <v>129</v>
      </c>
      <c r="J200" s="1" t="s">
        <v>316</v>
      </c>
      <c r="K200" s="39" t="s">
        <v>428</v>
      </c>
      <c r="L200" s="2" t="s">
        <v>127</v>
      </c>
      <c r="M200" s="3"/>
      <c r="N200" s="4">
        <v>11673</v>
      </c>
      <c r="O200" s="5">
        <v>7.74</v>
      </c>
      <c r="P200" s="6">
        <f t="shared" si="23"/>
        <v>90349.02</v>
      </c>
      <c r="Q200" t="s">
        <v>287</v>
      </c>
      <c r="R200" s="1">
        <v>826</v>
      </c>
      <c r="S200" s="1" t="s">
        <v>288</v>
      </c>
      <c r="T200" s="3"/>
      <c r="U200" s="46">
        <v>11673</v>
      </c>
      <c r="V200" s="19">
        <v>7.74</v>
      </c>
      <c r="W200" s="6">
        <f t="shared" si="24"/>
        <v>90349.02</v>
      </c>
      <c r="X200" s="7"/>
      <c r="Y200" s="4">
        <f t="shared" si="25"/>
        <v>0</v>
      </c>
      <c r="Z200" s="8">
        <f t="shared" si="26"/>
        <v>0</v>
      </c>
      <c r="AA200" s="6">
        <f t="shared" si="27"/>
        <v>0</v>
      </c>
      <c r="AB200" s="7"/>
    </row>
    <row r="201" spans="1:28" outlineLevel="2" x14ac:dyDescent="0.25">
      <c r="A201" s="1" t="s">
        <v>284</v>
      </c>
      <c r="B201" s="1" t="s">
        <v>2</v>
      </c>
      <c r="C201" s="1" t="s">
        <v>379</v>
      </c>
      <c r="D201" s="1" t="s">
        <v>381</v>
      </c>
      <c r="E201" s="1" t="s">
        <v>300</v>
      </c>
      <c r="F201" s="1" t="s">
        <v>300</v>
      </c>
      <c r="G201" s="1" t="s">
        <v>128</v>
      </c>
      <c r="H201" s="1" t="s">
        <v>129</v>
      </c>
      <c r="J201" s="1" t="s">
        <v>316</v>
      </c>
      <c r="K201" s="39" t="s">
        <v>428</v>
      </c>
      <c r="L201" s="2" t="s">
        <v>127</v>
      </c>
      <c r="M201" s="3"/>
      <c r="N201" s="4">
        <v>3891</v>
      </c>
      <c r="O201" s="5">
        <v>7.83</v>
      </c>
      <c r="P201" s="6">
        <f t="shared" si="23"/>
        <v>30466.53</v>
      </c>
      <c r="Q201" t="s">
        <v>287</v>
      </c>
      <c r="R201" s="1">
        <v>827</v>
      </c>
      <c r="S201" s="1" t="s">
        <v>288</v>
      </c>
      <c r="T201" s="3"/>
      <c r="U201" s="46">
        <v>3891</v>
      </c>
      <c r="V201" s="19">
        <v>7.83</v>
      </c>
      <c r="W201" s="6">
        <f t="shared" si="24"/>
        <v>30466.53</v>
      </c>
      <c r="X201" s="7"/>
      <c r="Y201" s="4">
        <f t="shared" si="25"/>
        <v>0</v>
      </c>
      <c r="Z201" s="8">
        <f t="shared" si="26"/>
        <v>0</v>
      </c>
      <c r="AA201" s="6">
        <f t="shared" si="27"/>
        <v>0</v>
      </c>
      <c r="AB201" s="7"/>
    </row>
    <row r="202" spans="1:28" outlineLevel="2" x14ac:dyDescent="0.25">
      <c r="A202" s="1" t="s">
        <v>284</v>
      </c>
      <c r="B202" s="1" t="s">
        <v>2</v>
      </c>
      <c r="C202" s="1" t="s">
        <v>379</v>
      </c>
      <c r="D202" s="1" t="s">
        <v>381</v>
      </c>
      <c r="E202" s="1" t="s">
        <v>296</v>
      </c>
      <c r="F202" s="1" t="s">
        <v>296</v>
      </c>
      <c r="G202" s="1" t="s">
        <v>128</v>
      </c>
      <c r="H202" s="1" t="s">
        <v>129</v>
      </c>
      <c r="J202" s="1" t="s">
        <v>316</v>
      </c>
      <c r="K202" s="39" t="s">
        <v>428</v>
      </c>
      <c r="L202" s="2" t="s">
        <v>127</v>
      </c>
      <c r="M202" s="3"/>
      <c r="N202" s="4">
        <v>3891</v>
      </c>
      <c r="O202" s="5">
        <v>7.86</v>
      </c>
      <c r="P202" s="6">
        <f t="shared" si="23"/>
        <v>30583.260000000002</v>
      </c>
      <c r="Q202" t="s">
        <v>287</v>
      </c>
      <c r="R202" s="1">
        <v>825</v>
      </c>
      <c r="S202" s="1" t="s">
        <v>288</v>
      </c>
      <c r="T202" s="3"/>
      <c r="U202" s="46">
        <v>3891</v>
      </c>
      <c r="V202" s="19">
        <v>7.86</v>
      </c>
      <c r="W202" s="6">
        <f t="shared" si="24"/>
        <v>30583.260000000002</v>
      </c>
      <c r="X202" s="7"/>
      <c r="Y202" s="4">
        <f t="shared" si="25"/>
        <v>0</v>
      </c>
      <c r="Z202" s="8">
        <f t="shared" si="26"/>
        <v>0</v>
      </c>
      <c r="AA202" s="6">
        <f t="shared" si="27"/>
        <v>0</v>
      </c>
      <c r="AB202" s="7"/>
    </row>
    <row r="203" spans="1:28" outlineLevel="2" x14ac:dyDescent="0.25">
      <c r="A203" s="1" t="s">
        <v>284</v>
      </c>
      <c r="B203" s="1" t="s">
        <v>2</v>
      </c>
      <c r="C203" s="1" t="s">
        <v>379</v>
      </c>
      <c r="D203" s="1" t="s">
        <v>381</v>
      </c>
      <c r="E203" s="1" t="s">
        <v>230</v>
      </c>
      <c r="F203" s="1" t="s">
        <v>230</v>
      </c>
      <c r="G203" s="1" t="s">
        <v>128</v>
      </c>
      <c r="H203" s="1" t="s">
        <v>129</v>
      </c>
      <c r="J203" s="1" t="s">
        <v>316</v>
      </c>
      <c r="K203" s="39" t="s">
        <v>428</v>
      </c>
      <c r="L203" s="2" t="s">
        <v>127</v>
      </c>
      <c r="M203" s="3"/>
      <c r="N203" s="4">
        <v>3891</v>
      </c>
      <c r="O203" s="5">
        <v>8.32</v>
      </c>
      <c r="P203" s="6">
        <f t="shared" si="23"/>
        <v>32373.120000000003</v>
      </c>
      <c r="Q203" t="s">
        <v>287</v>
      </c>
      <c r="R203" s="1">
        <v>824</v>
      </c>
      <c r="S203" s="1" t="s">
        <v>288</v>
      </c>
      <c r="T203" s="3"/>
      <c r="U203" s="46">
        <v>3891</v>
      </c>
      <c r="V203" s="19">
        <v>8.32</v>
      </c>
      <c r="W203" s="6">
        <f t="shared" si="24"/>
        <v>32373.120000000003</v>
      </c>
      <c r="X203" s="7"/>
      <c r="Y203" s="4">
        <f t="shared" si="25"/>
        <v>0</v>
      </c>
      <c r="Z203" s="8">
        <f t="shared" si="26"/>
        <v>0</v>
      </c>
      <c r="AA203" s="6">
        <f t="shared" si="27"/>
        <v>0</v>
      </c>
      <c r="AB203" s="7"/>
    </row>
    <row r="204" spans="1:28" outlineLevel="2" x14ac:dyDescent="0.25">
      <c r="A204" s="1" t="s">
        <v>12</v>
      </c>
      <c r="B204" s="1" t="s">
        <v>2</v>
      </c>
      <c r="C204" s="1" t="s">
        <v>379</v>
      </c>
      <c r="D204" s="1" t="s">
        <v>381</v>
      </c>
      <c r="E204" s="1" t="s">
        <v>29</v>
      </c>
      <c r="F204" s="1" t="s">
        <v>29</v>
      </c>
      <c r="G204" s="1" t="s">
        <v>128</v>
      </c>
      <c r="H204" s="1" t="s">
        <v>129</v>
      </c>
      <c r="I204" s="1" t="s">
        <v>134</v>
      </c>
      <c r="J204" s="1" t="s">
        <v>133</v>
      </c>
      <c r="K204" s="39" t="s">
        <v>428</v>
      </c>
      <c r="L204" s="2" t="s">
        <v>127</v>
      </c>
      <c r="M204" s="3"/>
      <c r="N204" s="4">
        <v>5000</v>
      </c>
      <c r="O204" s="5">
        <v>8.91</v>
      </c>
      <c r="P204" s="6">
        <f t="shared" si="23"/>
        <v>44550</v>
      </c>
      <c r="Q204" t="s">
        <v>10</v>
      </c>
      <c r="R204" s="1">
        <v>720</v>
      </c>
      <c r="S204" s="1" t="s">
        <v>17</v>
      </c>
      <c r="T204" s="3"/>
      <c r="U204" s="46">
        <v>5000</v>
      </c>
      <c r="V204" s="19">
        <v>8.91</v>
      </c>
      <c r="W204" s="6">
        <f t="shared" si="24"/>
        <v>44550</v>
      </c>
      <c r="X204" s="7"/>
      <c r="Y204" s="4">
        <f t="shared" si="25"/>
        <v>0</v>
      </c>
      <c r="Z204" s="8">
        <f t="shared" si="26"/>
        <v>0</v>
      </c>
      <c r="AA204" s="6">
        <f t="shared" si="27"/>
        <v>0</v>
      </c>
      <c r="AB204" s="7"/>
    </row>
    <row r="205" spans="1:28" outlineLevel="2" x14ac:dyDescent="0.25">
      <c r="A205" s="1" t="s">
        <v>284</v>
      </c>
      <c r="B205" s="1" t="s">
        <v>2</v>
      </c>
      <c r="C205" s="1" t="s">
        <v>379</v>
      </c>
      <c r="D205" s="1" t="s">
        <v>381</v>
      </c>
      <c r="E205" s="1" t="s">
        <v>228</v>
      </c>
      <c r="F205" s="1" t="s">
        <v>229</v>
      </c>
      <c r="G205" s="1" t="s">
        <v>128</v>
      </c>
      <c r="H205" s="1" t="s">
        <v>129</v>
      </c>
      <c r="J205" s="1" t="s">
        <v>316</v>
      </c>
      <c r="K205" s="39" t="s">
        <v>428</v>
      </c>
      <c r="L205" s="2" t="s">
        <v>127</v>
      </c>
      <c r="M205" s="3"/>
      <c r="N205" s="4">
        <v>21044</v>
      </c>
      <c r="O205" s="5">
        <v>8.9600000000000009</v>
      </c>
      <c r="P205" s="6">
        <f t="shared" si="23"/>
        <v>188554.24000000002</v>
      </c>
      <c r="Q205" t="s">
        <v>287</v>
      </c>
      <c r="R205" s="1">
        <v>823</v>
      </c>
      <c r="S205" s="1" t="s">
        <v>288</v>
      </c>
      <c r="T205" s="3"/>
      <c r="U205" s="46">
        <v>21044</v>
      </c>
      <c r="V205" s="19">
        <v>8.9600000000000009</v>
      </c>
      <c r="W205" s="6">
        <f t="shared" si="24"/>
        <v>188554.24000000002</v>
      </c>
      <c r="X205" s="7"/>
      <c r="Y205" s="4">
        <f t="shared" si="25"/>
        <v>0</v>
      </c>
      <c r="Z205" s="8">
        <f t="shared" si="26"/>
        <v>0</v>
      </c>
      <c r="AA205" s="6">
        <f t="shared" si="27"/>
        <v>0</v>
      </c>
      <c r="AB205" s="7"/>
    </row>
    <row r="206" spans="1:28" outlineLevel="2" x14ac:dyDescent="0.25">
      <c r="A206" s="1" t="s">
        <v>12</v>
      </c>
      <c r="B206" s="1" t="s">
        <v>2</v>
      </c>
      <c r="C206" s="1" t="s">
        <v>379</v>
      </c>
      <c r="D206" s="1" t="s">
        <v>381</v>
      </c>
      <c r="E206" s="1" t="s">
        <v>62</v>
      </c>
      <c r="F206" s="1" t="s">
        <v>62</v>
      </c>
      <c r="G206" s="1" t="s">
        <v>128</v>
      </c>
      <c r="H206" s="1" t="s">
        <v>129</v>
      </c>
      <c r="I206" s="1" t="s">
        <v>140</v>
      </c>
      <c r="J206" s="1" t="s">
        <v>139</v>
      </c>
      <c r="K206" s="39" t="s">
        <v>428</v>
      </c>
      <c r="L206" s="2" t="s">
        <v>127</v>
      </c>
      <c r="M206" s="3"/>
      <c r="N206" s="4">
        <v>5000</v>
      </c>
      <c r="O206" s="5">
        <v>9.27</v>
      </c>
      <c r="P206" s="6">
        <f t="shared" si="23"/>
        <v>46350</v>
      </c>
      <c r="Q206" t="s">
        <v>10</v>
      </c>
      <c r="R206" s="1">
        <v>764</v>
      </c>
      <c r="S206" s="1" t="s">
        <v>17</v>
      </c>
      <c r="T206" s="3"/>
      <c r="U206" s="46">
        <v>5000</v>
      </c>
      <c r="V206" s="19">
        <v>9.27</v>
      </c>
      <c r="W206" s="6">
        <f t="shared" si="24"/>
        <v>46350</v>
      </c>
      <c r="X206" s="7"/>
      <c r="Y206" s="4">
        <f t="shared" si="25"/>
        <v>0</v>
      </c>
      <c r="Z206" s="8">
        <f t="shared" si="26"/>
        <v>0</v>
      </c>
      <c r="AA206" s="6">
        <f t="shared" si="27"/>
        <v>0</v>
      </c>
      <c r="AB206" s="7"/>
    </row>
    <row r="207" spans="1:28" outlineLevel="2" x14ac:dyDescent="0.25">
      <c r="A207" s="1" t="s">
        <v>12</v>
      </c>
      <c r="B207" s="1" t="s">
        <v>2</v>
      </c>
      <c r="C207" s="1" t="s">
        <v>379</v>
      </c>
      <c r="D207" s="1" t="s">
        <v>381</v>
      </c>
      <c r="E207" s="1" t="s">
        <v>38</v>
      </c>
      <c r="F207" s="1" t="s">
        <v>38</v>
      </c>
      <c r="G207" s="1" t="s">
        <v>128</v>
      </c>
      <c r="H207" s="1" t="s">
        <v>129</v>
      </c>
      <c r="I207" s="1" t="s">
        <v>138</v>
      </c>
      <c r="J207" s="1" t="s">
        <v>137</v>
      </c>
      <c r="K207" s="39" t="s">
        <v>428</v>
      </c>
      <c r="L207" s="2" t="s">
        <v>127</v>
      </c>
      <c r="M207" s="3"/>
      <c r="N207" s="4">
        <v>5000</v>
      </c>
      <c r="O207" s="5">
        <v>9.5</v>
      </c>
      <c r="P207" s="6">
        <f t="shared" si="23"/>
        <v>47500</v>
      </c>
      <c r="Q207" t="s">
        <v>10</v>
      </c>
      <c r="R207" s="1">
        <v>746</v>
      </c>
      <c r="S207" s="1" t="s">
        <v>17</v>
      </c>
      <c r="T207" s="3"/>
      <c r="U207" s="46">
        <v>5000</v>
      </c>
      <c r="V207" s="19">
        <v>9.5</v>
      </c>
      <c r="W207" s="6">
        <f t="shared" si="24"/>
        <v>47500</v>
      </c>
      <c r="X207" s="7"/>
      <c r="Y207" s="4">
        <f t="shared" si="25"/>
        <v>0</v>
      </c>
      <c r="Z207" s="8">
        <f t="shared" si="26"/>
        <v>0</v>
      </c>
      <c r="AA207" s="6">
        <f t="shared" si="27"/>
        <v>0</v>
      </c>
      <c r="AB207" s="7"/>
    </row>
    <row r="208" spans="1:28" outlineLevel="2" x14ac:dyDescent="0.25">
      <c r="A208" s="1" t="s">
        <v>12</v>
      </c>
      <c r="B208" s="1" t="s">
        <v>2</v>
      </c>
      <c r="C208" s="1" t="s">
        <v>379</v>
      </c>
      <c r="D208" s="1" t="s">
        <v>381</v>
      </c>
      <c r="E208" s="1" t="s">
        <v>29</v>
      </c>
      <c r="F208" s="1" t="s">
        <v>29</v>
      </c>
      <c r="G208" s="1" t="s">
        <v>128</v>
      </c>
      <c r="H208" s="1" t="s">
        <v>129</v>
      </c>
      <c r="I208" s="1" t="s">
        <v>136</v>
      </c>
      <c r="J208" s="1" t="s">
        <v>135</v>
      </c>
      <c r="K208" s="39" t="s">
        <v>428</v>
      </c>
      <c r="L208" s="2" t="s">
        <v>127</v>
      </c>
      <c r="M208" s="3"/>
      <c r="N208" s="4">
        <v>261</v>
      </c>
      <c r="O208" s="5">
        <v>9.67</v>
      </c>
      <c r="P208" s="6">
        <f t="shared" si="23"/>
        <v>2523.87</v>
      </c>
      <c r="Q208" t="s">
        <v>10</v>
      </c>
      <c r="R208" s="1">
        <v>725</v>
      </c>
      <c r="S208" s="1" t="s">
        <v>17</v>
      </c>
      <c r="T208" s="3"/>
      <c r="U208" s="46">
        <v>261</v>
      </c>
      <c r="V208" s="19">
        <v>9.67</v>
      </c>
      <c r="W208" s="6">
        <f t="shared" si="24"/>
        <v>2523.87</v>
      </c>
      <c r="X208" s="7"/>
      <c r="Y208" s="4">
        <f t="shared" si="25"/>
        <v>0</v>
      </c>
      <c r="Z208" s="8">
        <f t="shared" si="26"/>
        <v>0</v>
      </c>
      <c r="AA208" s="6">
        <f t="shared" si="27"/>
        <v>0</v>
      </c>
      <c r="AB208" s="7"/>
    </row>
    <row r="209" spans="1:28" outlineLevel="2" x14ac:dyDescent="0.25">
      <c r="A209" s="1" t="s">
        <v>12</v>
      </c>
      <c r="B209" s="1" t="s">
        <v>2</v>
      </c>
      <c r="C209" s="1" t="s">
        <v>379</v>
      </c>
      <c r="D209" s="1" t="s">
        <v>381</v>
      </c>
      <c r="E209" s="1" t="s">
        <v>5</v>
      </c>
      <c r="F209" s="1" t="s">
        <v>20</v>
      </c>
      <c r="G209" s="1" t="s">
        <v>128</v>
      </c>
      <c r="H209" s="1" t="s">
        <v>129</v>
      </c>
      <c r="I209" s="1" t="s">
        <v>130</v>
      </c>
      <c r="J209" s="1" t="s">
        <v>126</v>
      </c>
      <c r="K209" s="39" t="s">
        <v>428</v>
      </c>
      <c r="L209" s="2" t="s">
        <v>127</v>
      </c>
      <c r="M209" s="3"/>
      <c r="N209" s="4">
        <v>6000</v>
      </c>
      <c r="O209" s="5">
        <v>10.53</v>
      </c>
      <c r="P209" s="6">
        <f t="shared" si="23"/>
        <v>63179.999999999993</v>
      </c>
      <c r="Q209" t="s">
        <v>10</v>
      </c>
      <c r="R209" s="1">
        <v>701</v>
      </c>
      <c r="S209" s="1" t="s">
        <v>17</v>
      </c>
      <c r="T209" s="3"/>
      <c r="U209" s="46">
        <v>6000</v>
      </c>
      <c r="V209" s="19">
        <v>10.53</v>
      </c>
      <c r="W209" s="6">
        <f t="shared" si="24"/>
        <v>63179.999999999993</v>
      </c>
      <c r="X209" s="7"/>
      <c r="Y209" s="4">
        <f t="shared" si="25"/>
        <v>0</v>
      </c>
      <c r="Z209" s="8">
        <f t="shared" si="26"/>
        <v>0</v>
      </c>
      <c r="AA209" s="6">
        <f t="shared" si="27"/>
        <v>0</v>
      </c>
      <c r="AB209" s="7"/>
    </row>
    <row r="210" spans="1:28" outlineLevel="2" x14ac:dyDescent="0.25">
      <c r="A210" s="1" t="s">
        <v>12</v>
      </c>
      <c r="B210" s="1" t="s">
        <v>2</v>
      </c>
      <c r="C210" s="1" t="s">
        <v>379</v>
      </c>
      <c r="D210" s="1" t="s">
        <v>381</v>
      </c>
      <c r="E210" s="1" t="s">
        <v>5</v>
      </c>
      <c r="F210" s="1" t="s">
        <v>20</v>
      </c>
      <c r="G210" s="1" t="s">
        <v>128</v>
      </c>
      <c r="H210" s="1" t="s">
        <v>129</v>
      </c>
      <c r="I210" s="1" t="s">
        <v>132</v>
      </c>
      <c r="J210" s="1" t="s">
        <v>131</v>
      </c>
      <c r="K210" s="39" t="s">
        <v>428</v>
      </c>
      <c r="L210" s="2" t="s">
        <v>127</v>
      </c>
      <c r="M210" s="3"/>
      <c r="N210" s="4">
        <v>4522</v>
      </c>
      <c r="O210" s="5">
        <v>10.56</v>
      </c>
      <c r="P210" s="6">
        <f t="shared" si="23"/>
        <v>47752.32</v>
      </c>
      <c r="Q210" t="s">
        <v>10</v>
      </c>
      <c r="R210" s="1">
        <v>705</v>
      </c>
      <c r="S210" s="1" t="s">
        <v>17</v>
      </c>
      <c r="T210" s="3"/>
      <c r="U210" s="46">
        <v>4522</v>
      </c>
      <c r="V210" s="19">
        <v>10.56</v>
      </c>
      <c r="W210" s="6">
        <f t="shared" ref="W210:W280" si="28">U210*V210</f>
        <v>47752.32</v>
      </c>
      <c r="X210" s="7"/>
      <c r="Y210" s="4">
        <f t="shared" ref="Y210:Y280" si="29">N210-U210</f>
        <v>0</v>
      </c>
      <c r="Z210" s="8">
        <f t="shared" ref="Z210:Z280" si="30">O210-V210</f>
        <v>0</v>
      </c>
      <c r="AA210" s="6">
        <f t="shared" ref="AA210:AA280" si="31">P210-W210</f>
        <v>0</v>
      </c>
      <c r="AB210" s="7"/>
    </row>
    <row r="211" spans="1:28" outlineLevel="1" x14ac:dyDescent="0.25">
      <c r="C211" s="1"/>
      <c r="D211" s="1"/>
      <c r="L211" s="2" t="s">
        <v>415</v>
      </c>
      <c r="M211" s="3"/>
      <c r="N211" s="4">
        <f>SUBTOTAL(9,N194:N210)</f>
        <v>101655</v>
      </c>
      <c r="P211" s="6">
        <f>SUBTOTAL(9,P194:P210)</f>
        <v>846006.38</v>
      </c>
      <c r="T211" s="3"/>
      <c r="U211" s="4">
        <f>SUBTOTAL(9,U194:U210)</f>
        <v>101655</v>
      </c>
      <c r="W211" s="6">
        <f>SUBTOTAL(9,W194:W210)</f>
        <v>846006.38</v>
      </c>
      <c r="X211" s="7"/>
      <c r="Y211" s="4">
        <f>SUBTOTAL(9,Y194:Y210)</f>
        <v>0</v>
      </c>
      <c r="AA211" s="6">
        <f>SUBTOTAL(9,AA194:AA210)</f>
        <v>0</v>
      </c>
      <c r="AB211" s="7"/>
    </row>
    <row r="212" spans="1:28" outlineLevel="2" x14ac:dyDescent="0.25">
      <c r="A212" s="1" t="s">
        <v>284</v>
      </c>
      <c r="B212" s="1" t="s">
        <v>2</v>
      </c>
      <c r="C212" s="1" t="s">
        <v>379</v>
      </c>
      <c r="D212" s="1" t="s">
        <v>381</v>
      </c>
      <c r="E212" s="1" t="s">
        <v>294</v>
      </c>
      <c r="F212" s="1" t="s">
        <v>6</v>
      </c>
      <c r="G212" s="1" t="s">
        <v>238</v>
      </c>
      <c r="H212" s="1" t="s">
        <v>239</v>
      </c>
      <c r="J212" s="1" t="s">
        <v>289</v>
      </c>
      <c r="K212" s="39" t="s">
        <v>430</v>
      </c>
      <c r="L212" s="2" t="s">
        <v>234</v>
      </c>
      <c r="M212" s="3"/>
      <c r="N212" s="4">
        <v>1000</v>
      </c>
      <c r="O212" s="5">
        <v>6.54</v>
      </c>
      <c r="P212" s="6">
        <f t="shared" ref="P212:P218" si="32">N212*O212</f>
        <v>6540</v>
      </c>
      <c r="Q212" t="s">
        <v>287</v>
      </c>
      <c r="R212" s="1">
        <v>896</v>
      </c>
      <c r="S212" s="1" t="s">
        <v>288</v>
      </c>
      <c r="T212" s="3"/>
      <c r="U212" s="46">
        <v>1000</v>
      </c>
      <c r="V212" s="19">
        <v>6.54</v>
      </c>
      <c r="W212" s="6">
        <f t="shared" si="28"/>
        <v>6540</v>
      </c>
      <c r="X212" s="7"/>
      <c r="Y212" s="4">
        <f t="shared" si="29"/>
        <v>0</v>
      </c>
      <c r="Z212" s="8">
        <f t="shared" si="30"/>
        <v>0</v>
      </c>
      <c r="AA212" s="6">
        <f t="shared" si="31"/>
        <v>0</v>
      </c>
      <c r="AB212" s="7"/>
    </row>
    <row r="213" spans="1:28" outlineLevel="2" x14ac:dyDescent="0.25">
      <c r="A213" s="1" t="s">
        <v>284</v>
      </c>
      <c r="B213" s="1" t="s">
        <v>2</v>
      </c>
      <c r="C213" s="1" t="s">
        <v>379</v>
      </c>
      <c r="D213" s="1" t="s">
        <v>381</v>
      </c>
      <c r="E213" s="1" t="s">
        <v>291</v>
      </c>
      <c r="F213" s="1" t="s">
        <v>291</v>
      </c>
      <c r="G213" s="1" t="s">
        <v>238</v>
      </c>
      <c r="H213" s="1" t="s">
        <v>239</v>
      </c>
      <c r="J213" s="1" t="s">
        <v>289</v>
      </c>
      <c r="K213" s="39" t="s">
        <v>430</v>
      </c>
      <c r="L213" s="2" t="s">
        <v>234</v>
      </c>
      <c r="M213" s="3"/>
      <c r="N213" s="4">
        <v>500</v>
      </c>
      <c r="O213" s="5">
        <v>6.8</v>
      </c>
      <c r="P213" s="6">
        <f t="shared" si="32"/>
        <v>3400</v>
      </c>
      <c r="Q213" t="s">
        <v>287</v>
      </c>
      <c r="R213" s="1">
        <v>893</v>
      </c>
      <c r="S213" s="1" t="s">
        <v>288</v>
      </c>
      <c r="T213" s="3"/>
      <c r="U213" s="46">
        <v>500</v>
      </c>
      <c r="V213" s="19">
        <v>6.8</v>
      </c>
      <c r="W213" s="6">
        <f t="shared" si="28"/>
        <v>3400</v>
      </c>
      <c r="X213" s="7"/>
      <c r="Y213" s="4">
        <f t="shared" si="29"/>
        <v>0</v>
      </c>
      <c r="Z213" s="8">
        <f t="shared" si="30"/>
        <v>0</v>
      </c>
      <c r="AA213" s="6">
        <f t="shared" si="31"/>
        <v>0</v>
      </c>
      <c r="AB213" s="7"/>
    </row>
    <row r="214" spans="1:28" outlineLevel="2" x14ac:dyDescent="0.25">
      <c r="A214" s="1" t="s">
        <v>284</v>
      </c>
      <c r="B214" s="1" t="s">
        <v>2</v>
      </c>
      <c r="C214" s="1" t="s">
        <v>379</v>
      </c>
      <c r="D214" s="1" t="s">
        <v>381</v>
      </c>
      <c r="E214" s="1" t="s">
        <v>290</v>
      </c>
      <c r="F214" s="1" t="s">
        <v>290</v>
      </c>
      <c r="G214" s="1" t="s">
        <v>238</v>
      </c>
      <c r="H214" s="1" t="s">
        <v>239</v>
      </c>
      <c r="J214" s="1" t="s">
        <v>289</v>
      </c>
      <c r="K214" s="39" t="s">
        <v>430</v>
      </c>
      <c r="L214" s="2" t="s">
        <v>234</v>
      </c>
      <c r="M214" s="3"/>
      <c r="N214" s="4">
        <v>500</v>
      </c>
      <c r="O214" s="5">
        <v>6.8650000000000002</v>
      </c>
      <c r="P214" s="6">
        <f t="shared" si="32"/>
        <v>3432.5</v>
      </c>
      <c r="Q214" t="s">
        <v>287</v>
      </c>
      <c r="R214" s="1">
        <v>892</v>
      </c>
      <c r="S214" s="1" t="s">
        <v>288</v>
      </c>
      <c r="T214" s="3"/>
      <c r="U214" s="46">
        <v>500</v>
      </c>
      <c r="V214" s="19">
        <v>6.8650000000000002</v>
      </c>
      <c r="W214" s="6">
        <f t="shared" si="28"/>
        <v>3432.5</v>
      </c>
      <c r="X214" s="7"/>
      <c r="Y214" s="4">
        <f t="shared" si="29"/>
        <v>0</v>
      </c>
      <c r="Z214" s="8">
        <f t="shared" si="30"/>
        <v>0</v>
      </c>
      <c r="AA214" s="6">
        <f t="shared" si="31"/>
        <v>0</v>
      </c>
      <c r="AB214" s="7"/>
    </row>
    <row r="215" spans="1:28" outlineLevel="2" x14ac:dyDescent="0.25">
      <c r="A215" s="1" t="s">
        <v>284</v>
      </c>
      <c r="B215" s="1" t="s">
        <v>2</v>
      </c>
      <c r="C215" s="1" t="s">
        <v>379</v>
      </c>
      <c r="D215" s="1" t="s">
        <v>381</v>
      </c>
      <c r="E215" s="1" t="s">
        <v>292</v>
      </c>
      <c r="F215" s="1" t="s">
        <v>293</v>
      </c>
      <c r="G215" s="1" t="s">
        <v>238</v>
      </c>
      <c r="H215" s="1" t="s">
        <v>239</v>
      </c>
      <c r="J215" s="1" t="s">
        <v>289</v>
      </c>
      <c r="K215" s="39" t="s">
        <v>430</v>
      </c>
      <c r="L215" s="2" t="s">
        <v>234</v>
      </c>
      <c r="M215" s="3"/>
      <c r="N215" s="4">
        <v>1500</v>
      </c>
      <c r="O215" s="5">
        <v>6.97</v>
      </c>
      <c r="P215" s="6">
        <f t="shared" si="32"/>
        <v>10455</v>
      </c>
      <c r="Q215" t="s">
        <v>287</v>
      </c>
      <c r="R215" s="1">
        <v>895</v>
      </c>
      <c r="S215" s="1" t="s">
        <v>288</v>
      </c>
      <c r="T215" s="3"/>
      <c r="U215" s="46">
        <v>1500</v>
      </c>
      <c r="V215" s="19">
        <v>6.97</v>
      </c>
      <c r="W215" s="6">
        <f t="shared" si="28"/>
        <v>10455</v>
      </c>
      <c r="X215" s="7"/>
      <c r="Y215" s="4">
        <f t="shared" si="29"/>
        <v>0</v>
      </c>
      <c r="Z215" s="8">
        <f t="shared" si="30"/>
        <v>0</v>
      </c>
      <c r="AA215" s="6">
        <f t="shared" si="31"/>
        <v>0</v>
      </c>
      <c r="AB215" s="7"/>
    </row>
    <row r="216" spans="1:28" outlineLevel="2" x14ac:dyDescent="0.25">
      <c r="A216" s="1" t="s">
        <v>284</v>
      </c>
      <c r="B216" s="1" t="s">
        <v>2</v>
      </c>
      <c r="C216" s="1" t="s">
        <v>379</v>
      </c>
      <c r="D216" s="1" t="s">
        <v>381</v>
      </c>
      <c r="E216" s="1" t="s">
        <v>286</v>
      </c>
      <c r="F216" s="1" t="s">
        <v>286</v>
      </c>
      <c r="G216" s="1" t="s">
        <v>238</v>
      </c>
      <c r="H216" s="1" t="s">
        <v>239</v>
      </c>
      <c r="J216" s="1" t="s">
        <v>289</v>
      </c>
      <c r="K216" s="39" t="s">
        <v>430</v>
      </c>
      <c r="L216" s="2" t="s">
        <v>234</v>
      </c>
      <c r="M216" s="3"/>
      <c r="N216" s="4">
        <v>500</v>
      </c>
      <c r="O216" s="5">
        <v>7.28</v>
      </c>
      <c r="P216" s="6">
        <f t="shared" si="32"/>
        <v>3640</v>
      </c>
      <c r="Q216" t="s">
        <v>287</v>
      </c>
      <c r="R216" s="1">
        <v>894</v>
      </c>
      <c r="S216" s="1" t="s">
        <v>288</v>
      </c>
      <c r="T216" s="3"/>
      <c r="U216" s="46">
        <v>500</v>
      </c>
      <c r="V216" s="19">
        <v>7.28</v>
      </c>
      <c r="W216" s="6">
        <f t="shared" si="28"/>
        <v>3640</v>
      </c>
      <c r="X216" s="7"/>
      <c r="Y216" s="4">
        <f t="shared" si="29"/>
        <v>0</v>
      </c>
      <c r="Z216" s="8">
        <f t="shared" si="30"/>
        <v>0</v>
      </c>
      <c r="AA216" s="6">
        <f t="shared" si="31"/>
        <v>0</v>
      </c>
      <c r="AB216" s="7"/>
    </row>
    <row r="217" spans="1:28" outlineLevel="2" x14ac:dyDescent="0.25">
      <c r="A217" s="1" t="s">
        <v>12</v>
      </c>
      <c r="B217" s="1" t="s">
        <v>2</v>
      </c>
      <c r="C217" s="1" t="s">
        <v>379</v>
      </c>
      <c r="D217" s="1" t="s">
        <v>381</v>
      </c>
      <c r="E217" s="1" t="s">
        <v>5</v>
      </c>
      <c r="F217" s="1" t="s">
        <v>6</v>
      </c>
      <c r="G217" s="1" t="s">
        <v>238</v>
      </c>
      <c r="H217" s="1" t="s">
        <v>239</v>
      </c>
      <c r="J217" s="1" t="s">
        <v>237</v>
      </c>
      <c r="K217" s="39" t="s">
        <v>430</v>
      </c>
      <c r="L217" s="2" t="s">
        <v>234</v>
      </c>
      <c r="M217" s="3"/>
      <c r="N217" s="4">
        <v>6510</v>
      </c>
      <c r="O217" s="5">
        <v>9.9350000000000005</v>
      </c>
      <c r="P217" s="6">
        <f t="shared" si="32"/>
        <v>64676.850000000006</v>
      </c>
      <c r="Q217" t="s">
        <v>10</v>
      </c>
      <c r="R217" s="1">
        <v>689</v>
      </c>
      <c r="S217" s="1" t="s">
        <v>17</v>
      </c>
      <c r="T217" s="3"/>
      <c r="U217" s="46">
        <v>6510</v>
      </c>
      <c r="V217" s="19">
        <v>9.9350000000000005</v>
      </c>
      <c r="W217" s="6">
        <f t="shared" si="28"/>
        <v>64676.850000000006</v>
      </c>
      <c r="X217" s="7"/>
      <c r="Y217" s="4">
        <f t="shared" si="29"/>
        <v>0</v>
      </c>
      <c r="Z217" s="8">
        <f t="shared" si="30"/>
        <v>0</v>
      </c>
      <c r="AA217" s="6">
        <f t="shared" si="31"/>
        <v>0</v>
      </c>
      <c r="AB217" s="7"/>
    </row>
    <row r="218" spans="1:28" outlineLevel="2" x14ac:dyDescent="0.25">
      <c r="A218" s="1" t="s">
        <v>12</v>
      </c>
      <c r="B218" s="1" t="s">
        <v>2</v>
      </c>
      <c r="C218" s="1" t="s">
        <v>379</v>
      </c>
      <c r="D218" s="1" t="s">
        <v>381</v>
      </c>
      <c r="E218" s="1" t="s">
        <v>5</v>
      </c>
      <c r="F218" s="1" t="s">
        <v>6</v>
      </c>
      <c r="G218" s="1" t="s">
        <v>235</v>
      </c>
      <c r="H218" s="1" t="s">
        <v>236</v>
      </c>
      <c r="J218" s="1" t="s">
        <v>233</v>
      </c>
      <c r="K218" s="39" t="s">
        <v>430</v>
      </c>
      <c r="L218" s="2" t="s">
        <v>234</v>
      </c>
      <c r="M218" s="3"/>
      <c r="N218" s="4">
        <v>154999</v>
      </c>
      <c r="O218" s="5">
        <v>11.01</v>
      </c>
      <c r="P218" s="6">
        <f t="shared" si="32"/>
        <v>1706538.99</v>
      </c>
      <c r="Q218" t="s">
        <v>10</v>
      </c>
      <c r="R218" s="1">
        <v>664</v>
      </c>
      <c r="S218" s="1" t="s">
        <v>17</v>
      </c>
      <c r="T218" s="3"/>
      <c r="U218" s="46">
        <v>155000</v>
      </c>
      <c r="V218" s="19">
        <v>11.01</v>
      </c>
      <c r="W218" s="6">
        <f t="shared" si="28"/>
        <v>1706550</v>
      </c>
      <c r="X218" s="7"/>
      <c r="Y218" s="4">
        <f t="shared" si="29"/>
        <v>-1</v>
      </c>
      <c r="Z218" s="8">
        <f t="shared" si="30"/>
        <v>0</v>
      </c>
      <c r="AA218" s="6">
        <f t="shared" si="31"/>
        <v>-11.010000000009313</v>
      </c>
      <c r="AB218" s="7"/>
    </row>
    <row r="219" spans="1:28" ht="13.8" outlineLevel="1" thickBot="1" x14ac:dyDescent="0.3">
      <c r="C219" s="1"/>
      <c r="D219" s="1"/>
      <c r="L219" s="2" t="s">
        <v>416</v>
      </c>
      <c r="M219" s="3"/>
      <c r="N219" s="42">
        <f>SUBTOTAL(9,N212:N218)</f>
        <v>165509</v>
      </c>
      <c r="P219" s="43">
        <f>SUBTOTAL(9,P212:P218)</f>
        <v>1798683.34</v>
      </c>
      <c r="T219" s="3"/>
      <c r="U219" s="42">
        <f>SUBTOTAL(9,U212:U218)</f>
        <v>165510</v>
      </c>
      <c r="W219" s="43">
        <f>SUBTOTAL(9,W212:W218)</f>
        <v>1798694.35</v>
      </c>
      <c r="X219" s="7"/>
      <c r="Y219" s="42">
        <f>SUBTOTAL(9,Y212:Y218)</f>
        <v>-1</v>
      </c>
      <c r="AA219" s="43">
        <f>SUBTOTAL(9,AA212:AA218)</f>
        <v>-11.010000000009313</v>
      </c>
      <c r="AB219" s="7"/>
    </row>
    <row r="220" spans="1:28" ht="13.8" outlineLevel="2" thickTop="1" x14ac:dyDescent="0.25">
      <c r="A220" s="1" t="s">
        <v>12</v>
      </c>
      <c r="B220" s="1" t="s">
        <v>2</v>
      </c>
      <c r="C220" s="1" t="s">
        <v>379</v>
      </c>
      <c r="D220" s="1" t="s">
        <v>381</v>
      </c>
      <c r="E220" s="1" t="s">
        <v>5</v>
      </c>
      <c r="F220" s="1" t="s">
        <v>6</v>
      </c>
      <c r="G220" s="1" t="s">
        <v>282</v>
      </c>
      <c r="H220" s="1" t="s">
        <v>283</v>
      </c>
      <c r="J220" s="1" t="s">
        <v>280</v>
      </c>
      <c r="K220" s="39" t="s">
        <v>430</v>
      </c>
      <c r="L220" s="2" t="s">
        <v>281</v>
      </c>
      <c r="M220" s="3"/>
      <c r="N220" s="4">
        <v>3782</v>
      </c>
      <c r="O220" s="5">
        <v>9.94</v>
      </c>
      <c r="P220" s="6">
        <f>N220*O220</f>
        <v>37593.08</v>
      </c>
      <c r="Q220" t="s">
        <v>10</v>
      </c>
      <c r="R220" s="1">
        <v>690</v>
      </c>
      <c r="S220" s="1" t="s">
        <v>17</v>
      </c>
      <c r="T220" s="3"/>
      <c r="U220" s="46">
        <v>3782</v>
      </c>
      <c r="V220" s="19">
        <v>9.94</v>
      </c>
      <c r="W220" s="6">
        <f t="shared" si="28"/>
        <v>37593.08</v>
      </c>
      <c r="X220" s="7"/>
      <c r="Y220" s="4">
        <f t="shared" si="29"/>
        <v>0</v>
      </c>
      <c r="Z220" s="8">
        <f t="shared" si="30"/>
        <v>0</v>
      </c>
      <c r="AA220" s="6">
        <f t="shared" si="31"/>
        <v>0</v>
      </c>
      <c r="AB220" s="7"/>
    </row>
    <row r="221" spans="1:28" outlineLevel="1" x14ac:dyDescent="0.25">
      <c r="C221" s="1"/>
      <c r="D221" s="1"/>
      <c r="L221" s="2" t="s">
        <v>417</v>
      </c>
      <c r="M221" s="3"/>
      <c r="N221" s="4">
        <f>SUBTOTAL(9,N220:N220)</f>
        <v>3782</v>
      </c>
      <c r="P221" s="6">
        <f>SUBTOTAL(9,P220:P220)</f>
        <v>37593.08</v>
      </c>
      <c r="T221" s="3"/>
      <c r="U221" s="4">
        <f>SUBTOTAL(9,U220:U220)</f>
        <v>3782</v>
      </c>
      <c r="W221" s="6">
        <f>SUBTOTAL(9,W220:W220)</f>
        <v>37593.08</v>
      </c>
      <c r="X221" s="7"/>
      <c r="Y221" s="4">
        <f>SUBTOTAL(9,Y220:Y220)</f>
        <v>0</v>
      </c>
      <c r="AA221" s="6">
        <f>SUBTOTAL(9,AA220:AA220)</f>
        <v>0</v>
      </c>
      <c r="AB221" s="7"/>
    </row>
    <row r="222" spans="1:28" outlineLevel="2" x14ac:dyDescent="0.25">
      <c r="A222" s="1" t="s">
        <v>12</v>
      </c>
      <c r="B222" s="1" t="s">
        <v>2</v>
      </c>
      <c r="C222" s="1" t="s">
        <v>379</v>
      </c>
      <c r="D222" s="1" t="s">
        <v>381</v>
      </c>
      <c r="E222" s="1" t="s">
        <v>62</v>
      </c>
      <c r="F222" s="1" t="s">
        <v>62</v>
      </c>
      <c r="G222" s="1" t="s">
        <v>89</v>
      </c>
      <c r="H222" s="1" t="s">
        <v>90</v>
      </c>
      <c r="I222" s="1" t="s">
        <v>91</v>
      </c>
      <c r="J222" s="1" t="s">
        <v>87</v>
      </c>
      <c r="K222" s="39" t="s">
        <v>430</v>
      </c>
      <c r="L222" s="2" t="s">
        <v>88</v>
      </c>
      <c r="M222" s="3"/>
      <c r="N222" s="4">
        <v>10000</v>
      </c>
      <c r="O222" s="5">
        <v>9.57</v>
      </c>
      <c r="P222" s="6">
        <f>N222*O222</f>
        <v>95700</v>
      </c>
      <c r="Q222" t="s">
        <v>10</v>
      </c>
      <c r="R222" s="1">
        <v>770</v>
      </c>
      <c r="S222" s="1" t="s">
        <v>17</v>
      </c>
      <c r="T222" s="3"/>
      <c r="U222" s="46">
        <v>10000</v>
      </c>
      <c r="V222" s="19">
        <v>9.57</v>
      </c>
      <c r="W222" s="6">
        <f t="shared" si="28"/>
        <v>95700</v>
      </c>
      <c r="X222" s="7"/>
      <c r="Y222" s="4">
        <f t="shared" si="29"/>
        <v>0</v>
      </c>
      <c r="Z222" s="8">
        <f t="shared" si="30"/>
        <v>0</v>
      </c>
      <c r="AA222" s="6">
        <f t="shared" si="31"/>
        <v>0</v>
      </c>
      <c r="AB222" s="7"/>
    </row>
    <row r="223" spans="1:28" outlineLevel="2" x14ac:dyDescent="0.25">
      <c r="A223" s="1" t="s">
        <v>12</v>
      </c>
      <c r="B223" s="1" t="s">
        <v>2</v>
      </c>
      <c r="C223" s="1" t="s">
        <v>379</v>
      </c>
      <c r="D223" s="1" t="s">
        <v>381</v>
      </c>
      <c r="E223" s="1" t="s">
        <v>5</v>
      </c>
      <c r="F223" s="1" t="s">
        <v>6</v>
      </c>
      <c r="G223" s="1" t="s">
        <v>89</v>
      </c>
      <c r="H223" s="1" t="s">
        <v>90</v>
      </c>
      <c r="J223" s="1" t="s">
        <v>279</v>
      </c>
      <c r="K223" s="39" t="s">
        <v>430</v>
      </c>
      <c r="L223" s="2" t="s">
        <v>88</v>
      </c>
      <c r="M223" s="3"/>
      <c r="N223" s="4">
        <v>155000</v>
      </c>
      <c r="O223" s="5">
        <v>9.9849999999999994</v>
      </c>
      <c r="P223" s="6">
        <f>N223*O223</f>
        <v>1547675</v>
      </c>
      <c r="Q223" t="s">
        <v>10</v>
      </c>
      <c r="R223" s="1">
        <v>688</v>
      </c>
      <c r="S223" s="1" t="s">
        <v>17</v>
      </c>
      <c r="T223" s="3"/>
      <c r="U223" s="46">
        <v>155000</v>
      </c>
      <c r="V223" s="19">
        <v>9.9849999999999994</v>
      </c>
      <c r="W223" s="6">
        <f t="shared" si="28"/>
        <v>1547675</v>
      </c>
      <c r="X223" s="7"/>
      <c r="Y223" s="4">
        <f t="shared" si="29"/>
        <v>0</v>
      </c>
      <c r="Z223" s="8">
        <f t="shared" si="30"/>
        <v>0</v>
      </c>
      <c r="AA223" s="6">
        <f t="shared" si="31"/>
        <v>0</v>
      </c>
      <c r="AB223" s="7"/>
    </row>
    <row r="224" spans="1:28" outlineLevel="1" x14ac:dyDescent="0.25">
      <c r="C224" s="1"/>
      <c r="D224" s="1"/>
      <c r="L224" s="2" t="s">
        <v>418</v>
      </c>
      <c r="M224" s="3"/>
      <c r="N224" s="4">
        <f>SUBTOTAL(9,N222:N223)</f>
        <v>165000</v>
      </c>
      <c r="P224" s="6">
        <f>SUBTOTAL(9,P222:P223)</f>
        <v>1643375</v>
      </c>
      <c r="T224" s="3"/>
      <c r="U224" s="4">
        <f>SUBTOTAL(9,U222:U223)</f>
        <v>165000</v>
      </c>
      <c r="W224" s="6">
        <f>SUBTOTAL(9,W222:W223)</f>
        <v>1643375</v>
      </c>
      <c r="X224" s="7"/>
      <c r="Y224" s="4">
        <f>SUBTOTAL(9,Y222:Y223)</f>
        <v>0</v>
      </c>
      <c r="AA224" s="6">
        <f>SUBTOTAL(9,AA222:AA223)</f>
        <v>0</v>
      </c>
      <c r="AB224" s="7"/>
    </row>
    <row r="225" spans="1:28" outlineLevel="2" x14ac:dyDescent="0.25">
      <c r="A225" s="1" t="s">
        <v>12</v>
      </c>
      <c r="B225" s="1" t="s">
        <v>2</v>
      </c>
      <c r="C225" s="1" t="s">
        <v>379</v>
      </c>
      <c r="D225" s="1" t="s">
        <v>381</v>
      </c>
      <c r="E225" s="1" t="s">
        <v>5</v>
      </c>
      <c r="F225" s="1" t="s">
        <v>6</v>
      </c>
      <c r="G225" s="1" t="s">
        <v>241</v>
      </c>
      <c r="H225" s="1" t="s">
        <v>242</v>
      </c>
      <c r="J225" s="1" t="s">
        <v>240</v>
      </c>
      <c r="K225" s="39" t="s">
        <v>430</v>
      </c>
      <c r="L225" s="2" t="s">
        <v>120</v>
      </c>
      <c r="M225" s="3"/>
      <c r="N225" s="4">
        <v>3565</v>
      </c>
      <c r="O225" s="5">
        <v>10.07</v>
      </c>
      <c r="P225" s="6">
        <f>N225*O225</f>
        <v>35899.550000000003</v>
      </c>
      <c r="Q225" t="s">
        <v>10</v>
      </c>
      <c r="R225" s="1">
        <v>691</v>
      </c>
      <c r="S225" s="1" t="s">
        <v>17</v>
      </c>
      <c r="T225" s="3"/>
      <c r="U225" s="4">
        <v>3565</v>
      </c>
      <c r="V225" s="5">
        <v>10.07</v>
      </c>
      <c r="W225" s="6">
        <f t="shared" si="28"/>
        <v>35899.550000000003</v>
      </c>
      <c r="X225" s="7"/>
      <c r="Y225" s="4">
        <f t="shared" si="29"/>
        <v>0</v>
      </c>
      <c r="Z225" s="8">
        <f t="shared" si="30"/>
        <v>0</v>
      </c>
      <c r="AA225" s="6">
        <f t="shared" si="31"/>
        <v>0</v>
      </c>
      <c r="AB225" s="7"/>
    </row>
    <row r="226" spans="1:28" outlineLevel="2" x14ac:dyDescent="0.25">
      <c r="A226" s="1" t="s">
        <v>12</v>
      </c>
      <c r="B226" s="1" t="s">
        <v>2</v>
      </c>
      <c r="C226" s="1" t="s">
        <v>379</v>
      </c>
      <c r="D226" s="1" t="s">
        <v>381</v>
      </c>
      <c r="E226" s="1" t="s">
        <v>38</v>
      </c>
      <c r="F226" s="1" t="s">
        <v>38</v>
      </c>
      <c r="G226" s="1" t="s">
        <v>121</v>
      </c>
      <c r="H226" s="1" t="s">
        <v>122</v>
      </c>
      <c r="I226" s="1" t="s">
        <v>125</v>
      </c>
      <c r="J226" s="1" t="s">
        <v>124</v>
      </c>
      <c r="K226" s="39" t="s">
        <v>430</v>
      </c>
      <c r="L226" s="2" t="s">
        <v>120</v>
      </c>
      <c r="M226" s="3"/>
      <c r="N226" s="4">
        <v>5000</v>
      </c>
      <c r="O226" s="5">
        <v>12.75</v>
      </c>
      <c r="P226" s="6">
        <f>N226*O226</f>
        <v>63750</v>
      </c>
      <c r="Q226" t="s">
        <v>10</v>
      </c>
      <c r="R226" s="1">
        <v>743</v>
      </c>
      <c r="S226" s="1" t="s">
        <v>17</v>
      </c>
      <c r="T226" s="3"/>
      <c r="U226" s="4">
        <v>5000</v>
      </c>
      <c r="V226" s="5">
        <v>12.75</v>
      </c>
      <c r="W226" s="6">
        <f t="shared" si="28"/>
        <v>63750</v>
      </c>
      <c r="X226" s="7"/>
      <c r="Y226" s="4">
        <f t="shared" si="29"/>
        <v>0</v>
      </c>
      <c r="Z226" s="8">
        <f t="shared" si="30"/>
        <v>0</v>
      </c>
      <c r="AA226" s="6">
        <f t="shared" si="31"/>
        <v>0</v>
      </c>
      <c r="AB226" s="7"/>
    </row>
    <row r="227" spans="1:28" outlineLevel="2" x14ac:dyDescent="0.25">
      <c r="A227" s="1" t="s">
        <v>12</v>
      </c>
      <c r="B227" s="1" t="s">
        <v>2</v>
      </c>
      <c r="C227" s="1" t="s">
        <v>379</v>
      </c>
      <c r="D227" s="1" t="s">
        <v>381</v>
      </c>
      <c r="E227" s="1" t="s">
        <v>5</v>
      </c>
      <c r="F227" s="1" t="s">
        <v>6</v>
      </c>
      <c r="G227" s="1" t="s">
        <v>121</v>
      </c>
      <c r="H227" s="1" t="s">
        <v>122</v>
      </c>
      <c r="I227" s="1" t="s">
        <v>123</v>
      </c>
      <c r="J227" s="1" t="s">
        <v>119</v>
      </c>
      <c r="K227" s="39" t="s">
        <v>430</v>
      </c>
      <c r="L227" s="2" t="s">
        <v>120</v>
      </c>
      <c r="M227" s="3"/>
      <c r="N227" s="4">
        <v>155000</v>
      </c>
      <c r="O227" s="5">
        <v>18</v>
      </c>
      <c r="P227" s="6">
        <f>N227*O227</f>
        <v>2790000</v>
      </c>
      <c r="Q227" t="s">
        <v>10</v>
      </c>
      <c r="R227" s="1">
        <v>694</v>
      </c>
      <c r="S227" s="1" t="s">
        <v>17</v>
      </c>
      <c r="T227" s="3"/>
      <c r="U227" s="4">
        <v>155000</v>
      </c>
      <c r="V227" s="5">
        <v>18</v>
      </c>
      <c r="W227" s="6">
        <f t="shared" si="28"/>
        <v>2790000</v>
      </c>
      <c r="X227" s="7"/>
      <c r="Y227" s="4">
        <f t="shared" si="29"/>
        <v>0</v>
      </c>
      <c r="Z227" s="8">
        <f t="shared" si="30"/>
        <v>0</v>
      </c>
      <c r="AA227" s="6">
        <f t="shared" si="31"/>
        <v>0</v>
      </c>
      <c r="AB227" s="7"/>
    </row>
    <row r="228" spans="1:28" outlineLevel="1" x14ac:dyDescent="0.25">
      <c r="C228" s="1"/>
      <c r="D228" s="1"/>
      <c r="L228" s="2" t="s">
        <v>419</v>
      </c>
      <c r="M228" s="3"/>
      <c r="N228" s="4">
        <f>SUBTOTAL(9,N225:N227)</f>
        <v>163565</v>
      </c>
      <c r="P228" s="6">
        <f>SUBTOTAL(9,P225:P227)</f>
        <v>2889649.55</v>
      </c>
      <c r="T228" s="3"/>
      <c r="U228" s="4">
        <f>SUBTOTAL(9,U225:U227)</f>
        <v>163565</v>
      </c>
      <c r="W228" s="6">
        <f>SUBTOTAL(9,W225:W227)</f>
        <v>2889649.55</v>
      </c>
      <c r="X228" s="7"/>
      <c r="Y228" s="4">
        <f>SUBTOTAL(9,Y225:Y227)</f>
        <v>0</v>
      </c>
      <c r="AA228" s="6">
        <f>SUBTOTAL(9,AA225:AA227)</f>
        <v>0</v>
      </c>
      <c r="AB228" s="7"/>
    </row>
    <row r="229" spans="1:28" outlineLevel="2" x14ac:dyDescent="0.25">
      <c r="A229" s="1" t="s">
        <v>284</v>
      </c>
      <c r="B229" s="1" t="s">
        <v>2</v>
      </c>
      <c r="C229" s="1" t="s">
        <v>379</v>
      </c>
      <c r="D229" s="1" t="s">
        <v>381</v>
      </c>
      <c r="E229" s="1" t="s">
        <v>6</v>
      </c>
      <c r="F229" s="1" t="s">
        <v>6</v>
      </c>
      <c r="G229" s="1" t="s">
        <v>351</v>
      </c>
      <c r="H229" s="1" t="s">
        <v>352</v>
      </c>
      <c r="J229" s="1" t="s">
        <v>349</v>
      </c>
      <c r="K229" s="39" t="s">
        <v>429</v>
      </c>
      <c r="L229" s="2" t="s">
        <v>350</v>
      </c>
      <c r="M229" s="3"/>
      <c r="N229" s="4">
        <v>10000</v>
      </c>
      <c r="O229" s="5">
        <v>5.86</v>
      </c>
      <c r="P229" s="6">
        <f t="shared" ref="P229:P241" si="33">N229*O229</f>
        <v>58600</v>
      </c>
      <c r="Q229" t="s">
        <v>287</v>
      </c>
      <c r="R229" s="1">
        <v>804</v>
      </c>
      <c r="S229" s="1" t="s">
        <v>288</v>
      </c>
      <c r="T229" s="3"/>
      <c r="U229" s="46">
        <v>10000</v>
      </c>
      <c r="V229" s="19">
        <v>5.86</v>
      </c>
      <c r="W229" s="6">
        <f t="shared" si="28"/>
        <v>58600</v>
      </c>
      <c r="X229" s="7"/>
      <c r="Y229" s="4">
        <f t="shared" si="29"/>
        <v>0</v>
      </c>
      <c r="Z229" s="8">
        <f t="shared" si="30"/>
        <v>0</v>
      </c>
      <c r="AA229" s="6">
        <f t="shared" si="31"/>
        <v>0</v>
      </c>
      <c r="AB229" s="7"/>
    </row>
    <row r="230" spans="1:28" outlineLevel="2" x14ac:dyDescent="0.25">
      <c r="A230" s="1" t="s">
        <v>284</v>
      </c>
      <c r="B230" s="1" t="s">
        <v>2</v>
      </c>
      <c r="C230" s="1" t="s">
        <v>379</v>
      </c>
      <c r="D230" s="1" t="s">
        <v>381</v>
      </c>
      <c r="E230" s="1" t="s">
        <v>294</v>
      </c>
      <c r="F230" s="1" t="s">
        <v>294</v>
      </c>
      <c r="G230" s="1" t="s">
        <v>351</v>
      </c>
      <c r="H230" s="1" t="s">
        <v>352</v>
      </c>
      <c r="J230" s="1" t="s">
        <v>349</v>
      </c>
      <c r="K230" s="39" t="s">
        <v>429</v>
      </c>
      <c r="L230" s="2" t="s">
        <v>350</v>
      </c>
      <c r="M230" s="3"/>
      <c r="N230" s="4">
        <v>16019</v>
      </c>
      <c r="O230" s="5">
        <v>6.62</v>
      </c>
      <c r="P230" s="6">
        <f t="shared" si="33"/>
        <v>106045.78</v>
      </c>
      <c r="Q230" t="s">
        <v>287</v>
      </c>
      <c r="R230" s="1">
        <v>803</v>
      </c>
      <c r="S230" s="1" t="s">
        <v>288</v>
      </c>
      <c r="T230" s="3"/>
      <c r="U230" s="46">
        <v>16019</v>
      </c>
      <c r="V230" s="19">
        <v>6.62</v>
      </c>
      <c r="W230" s="6">
        <f t="shared" si="28"/>
        <v>106045.78</v>
      </c>
      <c r="X230" s="7"/>
      <c r="Y230" s="4">
        <f t="shared" si="29"/>
        <v>0</v>
      </c>
      <c r="Z230" s="8">
        <f t="shared" si="30"/>
        <v>0</v>
      </c>
      <c r="AA230" s="6">
        <f t="shared" si="31"/>
        <v>0</v>
      </c>
      <c r="AB230" s="7"/>
    </row>
    <row r="231" spans="1:28" outlineLevel="2" x14ac:dyDescent="0.25">
      <c r="A231" s="1" t="s">
        <v>284</v>
      </c>
      <c r="B231" s="1" t="s">
        <v>2</v>
      </c>
      <c r="C231" s="1" t="s">
        <v>379</v>
      </c>
      <c r="D231" s="1" t="s">
        <v>381</v>
      </c>
      <c r="E231" s="1" t="s">
        <v>291</v>
      </c>
      <c r="F231" s="1" t="s">
        <v>291</v>
      </c>
      <c r="G231" s="1" t="s">
        <v>351</v>
      </c>
      <c r="H231" s="1" t="s">
        <v>352</v>
      </c>
      <c r="J231" s="1" t="s">
        <v>349</v>
      </c>
      <c r="K231" s="39" t="s">
        <v>429</v>
      </c>
      <c r="L231" s="2" t="s">
        <v>350</v>
      </c>
      <c r="M231" s="3"/>
      <c r="N231" s="4">
        <v>11392</v>
      </c>
      <c r="O231" s="5">
        <v>6.86</v>
      </c>
      <c r="P231" s="6">
        <f t="shared" si="33"/>
        <v>78149.12000000001</v>
      </c>
      <c r="Q231" t="s">
        <v>287</v>
      </c>
      <c r="R231" s="1">
        <v>800</v>
      </c>
      <c r="S231" s="1" t="s">
        <v>288</v>
      </c>
      <c r="T231" s="3"/>
      <c r="U231" s="46">
        <v>11392</v>
      </c>
      <c r="V231" s="19">
        <v>6.86</v>
      </c>
      <c r="W231" s="6">
        <f t="shared" si="28"/>
        <v>78149.12000000001</v>
      </c>
      <c r="X231" s="7"/>
      <c r="Y231" s="4">
        <f t="shared" si="29"/>
        <v>0</v>
      </c>
      <c r="Z231" s="8">
        <f t="shared" si="30"/>
        <v>0</v>
      </c>
      <c r="AA231" s="6">
        <f t="shared" si="31"/>
        <v>0</v>
      </c>
      <c r="AB231" s="7"/>
    </row>
    <row r="232" spans="1:28" outlineLevel="2" x14ac:dyDescent="0.25">
      <c r="A232" s="1" t="s">
        <v>284</v>
      </c>
      <c r="B232" s="1" t="s">
        <v>2</v>
      </c>
      <c r="C232" s="1" t="s">
        <v>379</v>
      </c>
      <c r="D232" s="1" t="s">
        <v>381</v>
      </c>
      <c r="E232" s="1" t="s">
        <v>292</v>
      </c>
      <c r="F232" s="1" t="s">
        <v>293</v>
      </c>
      <c r="G232" s="1" t="s">
        <v>351</v>
      </c>
      <c r="H232" s="1" t="s">
        <v>352</v>
      </c>
      <c r="J232" s="1" t="s">
        <v>349</v>
      </c>
      <c r="K232" s="39" t="s">
        <v>429</v>
      </c>
      <c r="L232" s="2" t="s">
        <v>350</v>
      </c>
      <c r="M232" s="3"/>
      <c r="N232" s="4">
        <v>34176</v>
      </c>
      <c r="O232" s="5">
        <v>6.89</v>
      </c>
      <c r="P232" s="6">
        <f t="shared" si="33"/>
        <v>235472.63999999998</v>
      </c>
      <c r="Q232" t="s">
        <v>287</v>
      </c>
      <c r="R232" s="1">
        <v>802</v>
      </c>
      <c r="S232" s="1" t="s">
        <v>288</v>
      </c>
      <c r="T232" s="3"/>
      <c r="U232" s="46">
        <v>34176</v>
      </c>
      <c r="V232" s="19">
        <v>6.89</v>
      </c>
      <c r="W232" s="6">
        <f t="shared" si="28"/>
        <v>235472.63999999998</v>
      </c>
      <c r="X232" s="7"/>
      <c r="Y232" s="4">
        <f t="shared" si="29"/>
        <v>0</v>
      </c>
      <c r="Z232" s="8">
        <f t="shared" si="30"/>
        <v>0</v>
      </c>
      <c r="AA232" s="6">
        <f t="shared" si="31"/>
        <v>0</v>
      </c>
      <c r="AB232" s="7"/>
    </row>
    <row r="233" spans="1:28" outlineLevel="2" x14ac:dyDescent="0.25">
      <c r="A233" s="1" t="s">
        <v>284</v>
      </c>
      <c r="B233" s="1" t="s">
        <v>2</v>
      </c>
      <c r="C233" s="1" t="s">
        <v>379</v>
      </c>
      <c r="D233" s="1" t="s">
        <v>381</v>
      </c>
      <c r="E233" s="1" t="s">
        <v>290</v>
      </c>
      <c r="F233" s="1" t="s">
        <v>290</v>
      </c>
      <c r="G233" s="1" t="s">
        <v>351</v>
      </c>
      <c r="H233" s="1" t="s">
        <v>352</v>
      </c>
      <c r="J233" s="1" t="s">
        <v>349</v>
      </c>
      <c r="K233" s="39" t="s">
        <v>429</v>
      </c>
      <c r="L233" s="2" t="s">
        <v>350</v>
      </c>
      <c r="M233" s="3"/>
      <c r="N233" s="4">
        <v>11392</v>
      </c>
      <c r="O233" s="5">
        <v>7.01</v>
      </c>
      <c r="P233" s="6">
        <f t="shared" si="33"/>
        <v>79857.919999999998</v>
      </c>
      <c r="Q233" t="s">
        <v>287</v>
      </c>
      <c r="R233" s="1">
        <v>799</v>
      </c>
      <c r="S233" s="1" t="s">
        <v>288</v>
      </c>
      <c r="T233" s="3"/>
      <c r="U233" s="46">
        <v>11392</v>
      </c>
      <c r="V233" s="19">
        <v>7.01</v>
      </c>
      <c r="W233" s="6">
        <f t="shared" si="28"/>
        <v>79857.919999999998</v>
      </c>
      <c r="X233" s="7"/>
      <c r="Y233" s="4">
        <f t="shared" si="29"/>
        <v>0</v>
      </c>
      <c r="Z233" s="8">
        <f t="shared" si="30"/>
        <v>0</v>
      </c>
      <c r="AA233" s="6">
        <f t="shared" si="31"/>
        <v>0</v>
      </c>
      <c r="AB233" s="7"/>
    </row>
    <row r="234" spans="1:28" outlineLevel="2" x14ac:dyDescent="0.25">
      <c r="A234" s="1" t="s">
        <v>284</v>
      </c>
      <c r="B234" s="1" t="s">
        <v>2</v>
      </c>
      <c r="C234" s="1" t="s">
        <v>379</v>
      </c>
      <c r="D234" s="1" t="s">
        <v>381</v>
      </c>
      <c r="E234" s="1" t="s">
        <v>297</v>
      </c>
      <c r="F234" s="1" t="s">
        <v>297</v>
      </c>
      <c r="G234" s="1" t="s">
        <v>372</v>
      </c>
      <c r="H234" s="1" t="s">
        <v>352</v>
      </c>
      <c r="J234" s="1" t="s">
        <v>371</v>
      </c>
      <c r="K234" s="39" t="s">
        <v>429</v>
      </c>
      <c r="L234" s="2" t="s">
        <v>350</v>
      </c>
      <c r="M234" s="3"/>
      <c r="N234" s="4">
        <v>11392</v>
      </c>
      <c r="O234" s="5">
        <v>7.3</v>
      </c>
      <c r="P234" s="6">
        <f t="shared" si="33"/>
        <v>83161.599999999991</v>
      </c>
      <c r="Q234" t="s">
        <v>287</v>
      </c>
      <c r="R234" s="1">
        <v>863</v>
      </c>
      <c r="S234" s="1" t="s">
        <v>288</v>
      </c>
      <c r="T234" s="3"/>
      <c r="U234" s="46">
        <v>11392</v>
      </c>
      <c r="V234" s="19">
        <v>7.3</v>
      </c>
      <c r="W234" s="6">
        <f t="shared" si="28"/>
        <v>83161.599999999991</v>
      </c>
      <c r="X234" s="7"/>
      <c r="Y234" s="4">
        <f t="shared" si="29"/>
        <v>0</v>
      </c>
      <c r="Z234" s="8">
        <f t="shared" si="30"/>
        <v>0</v>
      </c>
      <c r="AA234" s="6">
        <f t="shared" si="31"/>
        <v>0</v>
      </c>
      <c r="AB234" s="7"/>
    </row>
    <row r="235" spans="1:28" outlineLevel="2" x14ac:dyDescent="0.25">
      <c r="A235" s="1" t="s">
        <v>284</v>
      </c>
      <c r="B235" s="1" t="s">
        <v>2</v>
      </c>
      <c r="C235" s="1" t="s">
        <v>379</v>
      </c>
      <c r="D235" s="1" t="s">
        <v>381</v>
      </c>
      <c r="E235" s="1" t="s">
        <v>286</v>
      </c>
      <c r="F235" s="1" t="s">
        <v>286</v>
      </c>
      <c r="G235" s="1" t="s">
        <v>351</v>
      </c>
      <c r="H235" s="1" t="s">
        <v>352</v>
      </c>
      <c r="J235" s="1" t="s">
        <v>349</v>
      </c>
      <c r="K235" s="39" t="s">
        <v>429</v>
      </c>
      <c r="L235" s="2" t="s">
        <v>350</v>
      </c>
      <c r="M235" s="3"/>
      <c r="N235" s="4">
        <v>11392</v>
      </c>
      <c r="O235" s="5">
        <v>7.34</v>
      </c>
      <c r="P235" s="6">
        <f t="shared" si="33"/>
        <v>83617.279999999999</v>
      </c>
      <c r="Q235" t="s">
        <v>287</v>
      </c>
      <c r="R235" s="1">
        <v>801</v>
      </c>
      <c r="S235" s="1" t="s">
        <v>288</v>
      </c>
      <c r="T235" s="3"/>
      <c r="U235" s="46">
        <v>11392</v>
      </c>
      <c r="V235" s="19">
        <v>7.34</v>
      </c>
      <c r="W235" s="6">
        <f t="shared" si="28"/>
        <v>83617.279999999999</v>
      </c>
      <c r="X235" s="7"/>
      <c r="Y235" s="4">
        <f t="shared" si="29"/>
        <v>0</v>
      </c>
      <c r="Z235" s="8">
        <f t="shared" si="30"/>
        <v>0</v>
      </c>
      <c r="AA235" s="6">
        <f t="shared" si="31"/>
        <v>0</v>
      </c>
      <c r="AB235" s="7"/>
    </row>
    <row r="236" spans="1:28" outlineLevel="2" x14ac:dyDescent="0.25">
      <c r="A236" s="1" t="s">
        <v>284</v>
      </c>
      <c r="B236" s="1" t="s">
        <v>2</v>
      </c>
      <c r="C236" s="1" t="s">
        <v>379</v>
      </c>
      <c r="D236" s="1" t="s">
        <v>381</v>
      </c>
      <c r="E236" s="1" t="s">
        <v>298</v>
      </c>
      <c r="F236" s="1" t="s">
        <v>299</v>
      </c>
      <c r="G236" s="1" t="s">
        <v>372</v>
      </c>
      <c r="H236" s="1" t="s">
        <v>352</v>
      </c>
      <c r="J236" s="1" t="s">
        <v>373</v>
      </c>
      <c r="K236" s="39" t="s">
        <v>429</v>
      </c>
      <c r="L236" s="2" t="s">
        <v>350</v>
      </c>
      <c r="M236" s="3"/>
      <c r="N236" s="4">
        <v>26400</v>
      </c>
      <c r="O236" s="5">
        <v>7.42</v>
      </c>
      <c r="P236" s="6">
        <f t="shared" si="33"/>
        <v>195888</v>
      </c>
      <c r="Q236" t="s">
        <v>287</v>
      </c>
      <c r="R236" s="1">
        <v>877</v>
      </c>
      <c r="S236" s="1" t="s">
        <v>288</v>
      </c>
      <c r="T236" s="3"/>
      <c r="U236" s="46">
        <v>26400</v>
      </c>
      <c r="V236" s="19">
        <v>7.42</v>
      </c>
      <c r="W236" s="6">
        <f t="shared" si="28"/>
        <v>195888</v>
      </c>
      <c r="X236" s="7"/>
      <c r="Y236" s="4">
        <f t="shared" si="29"/>
        <v>0</v>
      </c>
      <c r="Z236" s="8">
        <f t="shared" si="30"/>
        <v>0</v>
      </c>
      <c r="AA236" s="6">
        <f t="shared" si="31"/>
        <v>0</v>
      </c>
      <c r="AB236" s="7"/>
    </row>
    <row r="237" spans="1:28" outlineLevel="2" x14ac:dyDescent="0.25">
      <c r="A237" s="1" t="s">
        <v>284</v>
      </c>
      <c r="B237" s="1" t="s">
        <v>2</v>
      </c>
      <c r="C237" s="1" t="s">
        <v>379</v>
      </c>
      <c r="D237" s="1" t="s">
        <v>381</v>
      </c>
      <c r="E237" s="1" t="s">
        <v>298</v>
      </c>
      <c r="F237" s="1" t="s">
        <v>299</v>
      </c>
      <c r="G237" s="1" t="s">
        <v>372</v>
      </c>
      <c r="H237" s="1" t="s">
        <v>352</v>
      </c>
      <c r="J237" s="1" t="s">
        <v>373</v>
      </c>
      <c r="K237" s="39" t="s">
        <v>429</v>
      </c>
      <c r="L237" s="2" t="s">
        <v>350</v>
      </c>
      <c r="M237" s="3"/>
      <c r="N237" s="4">
        <v>7776</v>
      </c>
      <c r="O237" s="5">
        <v>7.56</v>
      </c>
      <c r="P237" s="6">
        <f t="shared" si="33"/>
        <v>58786.559999999998</v>
      </c>
      <c r="Q237" t="s">
        <v>287</v>
      </c>
      <c r="R237" s="1">
        <v>878</v>
      </c>
      <c r="S237" s="1" t="s">
        <v>288</v>
      </c>
      <c r="T237" s="3"/>
      <c r="U237" s="46">
        <v>7776</v>
      </c>
      <c r="V237" s="19">
        <v>7.56</v>
      </c>
      <c r="W237" s="6">
        <f t="shared" si="28"/>
        <v>58786.559999999998</v>
      </c>
      <c r="X237" s="7"/>
      <c r="Y237" s="4">
        <f t="shared" si="29"/>
        <v>0</v>
      </c>
      <c r="Z237" s="8">
        <f t="shared" si="30"/>
        <v>0</v>
      </c>
      <c r="AA237" s="6">
        <f t="shared" si="31"/>
        <v>0</v>
      </c>
      <c r="AB237" s="7"/>
    </row>
    <row r="238" spans="1:28" outlineLevel="2" x14ac:dyDescent="0.25">
      <c r="A238" s="1" t="s">
        <v>284</v>
      </c>
      <c r="B238" s="1" t="s">
        <v>2</v>
      </c>
      <c r="C238" s="1" t="s">
        <v>379</v>
      </c>
      <c r="D238" s="1" t="s">
        <v>381</v>
      </c>
      <c r="E238" s="1" t="s">
        <v>300</v>
      </c>
      <c r="F238" s="1" t="s">
        <v>300</v>
      </c>
      <c r="G238" s="1" t="s">
        <v>372</v>
      </c>
      <c r="H238" s="1" t="s">
        <v>352</v>
      </c>
      <c r="J238" s="1" t="s">
        <v>373</v>
      </c>
      <c r="K238" s="39" t="s">
        <v>429</v>
      </c>
      <c r="L238" s="2" t="s">
        <v>350</v>
      </c>
      <c r="M238" s="3"/>
      <c r="N238" s="4">
        <v>11392</v>
      </c>
      <c r="O238" s="5">
        <v>7.67</v>
      </c>
      <c r="P238" s="6">
        <f t="shared" si="33"/>
        <v>87376.639999999999</v>
      </c>
      <c r="Q238" t="s">
        <v>287</v>
      </c>
      <c r="R238" s="1">
        <v>879</v>
      </c>
      <c r="S238" s="1" t="s">
        <v>288</v>
      </c>
      <c r="T238" s="3"/>
      <c r="U238" s="46">
        <v>11392</v>
      </c>
      <c r="V238" s="19">
        <v>7.67</v>
      </c>
      <c r="W238" s="6">
        <f t="shared" si="28"/>
        <v>87376.639999999999</v>
      </c>
      <c r="X238" s="7"/>
      <c r="Y238" s="4">
        <f t="shared" si="29"/>
        <v>0</v>
      </c>
      <c r="Z238" s="8">
        <f t="shared" si="30"/>
        <v>0</v>
      </c>
      <c r="AA238" s="6">
        <f t="shared" si="31"/>
        <v>0</v>
      </c>
      <c r="AB238" s="7"/>
    </row>
    <row r="239" spans="1:28" outlineLevel="2" x14ac:dyDescent="0.25">
      <c r="A239" s="1" t="s">
        <v>284</v>
      </c>
      <c r="B239" s="1" t="s">
        <v>2</v>
      </c>
      <c r="C239" s="1" t="s">
        <v>379</v>
      </c>
      <c r="D239" s="1" t="s">
        <v>381</v>
      </c>
      <c r="E239" s="1" t="s">
        <v>296</v>
      </c>
      <c r="F239" s="1" t="s">
        <v>296</v>
      </c>
      <c r="G239" s="1" t="s">
        <v>351</v>
      </c>
      <c r="H239" s="1" t="s">
        <v>352</v>
      </c>
      <c r="J239" s="1" t="s">
        <v>349</v>
      </c>
      <c r="K239" s="39" t="s">
        <v>429</v>
      </c>
      <c r="L239" s="2" t="s">
        <v>350</v>
      </c>
      <c r="M239" s="3"/>
      <c r="N239" s="4">
        <v>11392</v>
      </c>
      <c r="O239" s="5">
        <v>7.78</v>
      </c>
      <c r="P239" s="6">
        <f t="shared" si="33"/>
        <v>88629.760000000009</v>
      </c>
      <c r="Q239" t="s">
        <v>287</v>
      </c>
      <c r="R239" s="1">
        <v>798</v>
      </c>
      <c r="S239" s="1" t="s">
        <v>288</v>
      </c>
      <c r="T239" s="3"/>
      <c r="U239" s="46">
        <v>11392</v>
      </c>
      <c r="V239" s="19">
        <v>7.78</v>
      </c>
      <c r="W239" s="6">
        <f t="shared" si="28"/>
        <v>88629.760000000009</v>
      </c>
      <c r="X239" s="7"/>
      <c r="Y239" s="4">
        <f t="shared" si="29"/>
        <v>0</v>
      </c>
      <c r="Z239" s="8">
        <f t="shared" si="30"/>
        <v>0</v>
      </c>
      <c r="AA239" s="6">
        <f t="shared" si="31"/>
        <v>0</v>
      </c>
      <c r="AB239" s="7"/>
    </row>
    <row r="240" spans="1:28" outlineLevel="2" x14ac:dyDescent="0.25">
      <c r="A240" s="1" t="s">
        <v>284</v>
      </c>
      <c r="B240" s="1" t="s">
        <v>2</v>
      </c>
      <c r="C240" s="1" t="s">
        <v>379</v>
      </c>
      <c r="D240" s="1" t="s">
        <v>381</v>
      </c>
      <c r="E240" s="1" t="s">
        <v>230</v>
      </c>
      <c r="F240" s="1" t="s">
        <v>230</v>
      </c>
      <c r="G240" s="1" t="s">
        <v>351</v>
      </c>
      <c r="H240" s="1" t="s">
        <v>352</v>
      </c>
      <c r="J240" s="1" t="s">
        <v>349</v>
      </c>
      <c r="K240" s="39" t="s">
        <v>429</v>
      </c>
      <c r="L240" s="2" t="s">
        <v>350</v>
      </c>
      <c r="M240" s="3"/>
      <c r="N240" s="4">
        <v>11392</v>
      </c>
      <c r="O240" s="5">
        <v>8.15</v>
      </c>
      <c r="P240" s="6">
        <f t="shared" si="33"/>
        <v>92844.800000000003</v>
      </c>
      <c r="Q240" t="s">
        <v>287</v>
      </c>
      <c r="R240" s="1">
        <v>797</v>
      </c>
      <c r="S240" s="1" t="s">
        <v>288</v>
      </c>
      <c r="T240" s="3"/>
      <c r="U240" s="46">
        <v>11392</v>
      </c>
      <c r="V240" s="19">
        <v>8.15</v>
      </c>
      <c r="W240" s="6">
        <f t="shared" si="28"/>
        <v>92844.800000000003</v>
      </c>
      <c r="X240" s="7"/>
      <c r="Y240" s="4">
        <f t="shared" si="29"/>
        <v>0</v>
      </c>
      <c r="Z240" s="8">
        <f t="shared" si="30"/>
        <v>0</v>
      </c>
      <c r="AA240" s="6">
        <f t="shared" si="31"/>
        <v>0</v>
      </c>
      <c r="AB240" s="7"/>
    </row>
    <row r="241" spans="1:28" outlineLevel="2" x14ac:dyDescent="0.25">
      <c r="A241" s="1" t="s">
        <v>284</v>
      </c>
      <c r="B241" s="1" t="s">
        <v>2</v>
      </c>
      <c r="C241" s="1" t="s">
        <v>379</v>
      </c>
      <c r="D241" s="1" t="s">
        <v>381</v>
      </c>
      <c r="E241" s="1" t="s">
        <v>228</v>
      </c>
      <c r="F241" s="1" t="s">
        <v>229</v>
      </c>
      <c r="G241" s="1" t="s">
        <v>351</v>
      </c>
      <c r="H241" s="1" t="s">
        <v>352</v>
      </c>
      <c r="J241" s="1" t="s">
        <v>349</v>
      </c>
      <c r="K241" s="39" t="s">
        <v>429</v>
      </c>
      <c r="L241" s="2" t="s">
        <v>350</v>
      </c>
      <c r="M241" s="3"/>
      <c r="N241" s="4">
        <v>45568</v>
      </c>
      <c r="O241" s="5">
        <v>8.65</v>
      </c>
      <c r="P241" s="6">
        <f t="shared" si="33"/>
        <v>394163.20000000001</v>
      </c>
      <c r="Q241" t="s">
        <v>287</v>
      </c>
      <c r="R241" s="1">
        <v>796</v>
      </c>
      <c r="S241" s="1" t="s">
        <v>288</v>
      </c>
      <c r="T241" s="3"/>
      <c r="U241" s="46">
        <v>45568</v>
      </c>
      <c r="V241" s="19">
        <v>8.65</v>
      </c>
      <c r="W241" s="6">
        <f t="shared" si="28"/>
        <v>394163.20000000001</v>
      </c>
      <c r="X241" s="7"/>
      <c r="Y241" s="4">
        <f t="shared" si="29"/>
        <v>0</v>
      </c>
      <c r="Z241" s="8">
        <f t="shared" si="30"/>
        <v>0</v>
      </c>
      <c r="AA241" s="6">
        <f t="shared" si="31"/>
        <v>0</v>
      </c>
      <c r="AB241" s="7"/>
    </row>
    <row r="242" spans="1:28" outlineLevel="1" x14ac:dyDescent="0.25">
      <c r="C242" s="1"/>
      <c r="D242" s="1"/>
      <c r="L242" s="2" t="s">
        <v>420</v>
      </c>
      <c r="M242" s="3"/>
      <c r="N242" s="4">
        <f>SUBTOTAL(9,N229:N241)</f>
        <v>219683</v>
      </c>
      <c r="P242" s="6">
        <f>SUBTOTAL(9,P229:P241)</f>
        <v>1642593.3</v>
      </c>
      <c r="T242" s="3"/>
      <c r="U242" s="4">
        <f>SUBTOTAL(9,U229:U241)</f>
        <v>219683</v>
      </c>
      <c r="W242" s="6">
        <f>SUBTOTAL(9,W229:W241)</f>
        <v>1642593.3</v>
      </c>
      <c r="X242" s="7"/>
      <c r="Y242" s="4">
        <f>SUBTOTAL(9,Y229:Y241)</f>
        <v>0</v>
      </c>
      <c r="AA242" s="6">
        <f>SUBTOTAL(9,AA229:AA241)</f>
        <v>0</v>
      </c>
      <c r="AB242" s="7"/>
    </row>
    <row r="243" spans="1:28" outlineLevel="2" x14ac:dyDescent="0.25">
      <c r="A243" s="1" t="s">
        <v>284</v>
      </c>
      <c r="B243" s="1" t="s">
        <v>2</v>
      </c>
      <c r="C243" s="1" t="s">
        <v>379</v>
      </c>
      <c r="D243" s="1" t="s">
        <v>381</v>
      </c>
      <c r="E243" s="1" t="s">
        <v>6</v>
      </c>
      <c r="F243" s="1" t="s">
        <v>6</v>
      </c>
      <c r="G243" s="1" t="s">
        <v>313</v>
      </c>
      <c r="H243" s="1" t="s">
        <v>314</v>
      </c>
      <c r="J243" s="1" t="s">
        <v>315</v>
      </c>
      <c r="K243" s="39" t="s">
        <v>431</v>
      </c>
      <c r="L243" s="2" t="s">
        <v>312</v>
      </c>
      <c r="M243" s="3"/>
      <c r="N243" s="4">
        <v>9710</v>
      </c>
      <c r="O243" s="5">
        <v>5.89</v>
      </c>
      <c r="P243" s="6">
        <f t="shared" ref="P243:P260" si="34">N243*O243</f>
        <v>57191.899999999994</v>
      </c>
      <c r="Q243" t="s">
        <v>287</v>
      </c>
      <c r="R243" s="1">
        <v>792</v>
      </c>
      <c r="S243" s="1" t="s">
        <v>288</v>
      </c>
      <c r="T243" s="3"/>
      <c r="U243" s="46">
        <v>9710</v>
      </c>
      <c r="V243" s="19">
        <v>5.89</v>
      </c>
      <c r="W243" s="6">
        <f t="shared" si="28"/>
        <v>57191.899999999994</v>
      </c>
      <c r="X243" s="7"/>
      <c r="Y243" s="4">
        <f t="shared" si="29"/>
        <v>0</v>
      </c>
      <c r="Z243" s="8">
        <f t="shared" si="30"/>
        <v>0</v>
      </c>
      <c r="AA243" s="6">
        <f t="shared" si="31"/>
        <v>0</v>
      </c>
      <c r="AB243" s="7"/>
    </row>
    <row r="244" spans="1:28" outlineLevel="2" x14ac:dyDescent="0.25">
      <c r="A244" s="1" t="s">
        <v>284</v>
      </c>
      <c r="B244" s="1" t="s">
        <v>2</v>
      </c>
      <c r="C244" s="1" t="s">
        <v>379</v>
      </c>
      <c r="D244" s="1" t="s">
        <v>381</v>
      </c>
      <c r="E244" s="1" t="s">
        <v>294</v>
      </c>
      <c r="F244" s="1" t="s">
        <v>294</v>
      </c>
      <c r="G244" s="1" t="s">
        <v>313</v>
      </c>
      <c r="H244" s="1" t="s">
        <v>314</v>
      </c>
      <c r="J244" s="1" t="s">
        <v>315</v>
      </c>
      <c r="K244" s="39" t="s">
        <v>431</v>
      </c>
      <c r="L244" s="2" t="s">
        <v>312</v>
      </c>
      <c r="M244" s="3"/>
      <c r="N244" s="4">
        <v>9710</v>
      </c>
      <c r="O244" s="5">
        <v>6.6849999999999996</v>
      </c>
      <c r="P244" s="6">
        <f t="shared" si="34"/>
        <v>64911.35</v>
      </c>
      <c r="Q244" t="s">
        <v>287</v>
      </c>
      <c r="R244" s="1">
        <v>791</v>
      </c>
      <c r="S244" s="1" t="s">
        <v>288</v>
      </c>
      <c r="T244" s="3"/>
      <c r="U244" s="46">
        <v>9710</v>
      </c>
      <c r="V244" s="19">
        <v>6.6849999999999996</v>
      </c>
      <c r="W244" s="6">
        <f t="shared" si="28"/>
        <v>64911.35</v>
      </c>
      <c r="X244" s="7"/>
      <c r="Y244" s="4">
        <f t="shared" si="29"/>
        <v>0</v>
      </c>
      <c r="Z244" s="8">
        <f t="shared" si="30"/>
        <v>0</v>
      </c>
      <c r="AA244" s="6">
        <f t="shared" si="31"/>
        <v>0</v>
      </c>
      <c r="AB244" s="7"/>
    </row>
    <row r="245" spans="1:28" outlineLevel="2" x14ac:dyDescent="0.25">
      <c r="A245" s="1" t="s">
        <v>284</v>
      </c>
      <c r="B245" s="1" t="s">
        <v>2</v>
      </c>
      <c r="C245" s="1" t="s">
        <v>379</v>
      </c>
      <c r="D245" s="1" t="s">
        <v>381</v>
      </c>
      <c r="E245" s="1" t="s">
        <v>291</v>
      </c>
      <c r="F245" s="1" t="s">
        <v>291</v>
      </c>
      <c r="G245" s="1" t="s">
        <v>313</v>
      </c>
      <c r="H245" s="1" t="s">
        <v>314</v>
      </c>
      <c r="J245" s="1" t="s">
        <v>315</v>
      </c>
      <c r="K245" s="39" t="s">
        <v>431</v>
      </c>
      <c r="L245" s="2" t="s">
        <v>312</v>
      </c>
      <c r="M245" s="3"/>
      <c r="N245" s="4">
        <v>9710</v>
      </c>
      <c r="O245" s="5">
        <v>6.7350000000000003</v>
      </c>
      <c r="P245" s="6">
        <f t="shared" si="34"/>
        <v>65396.850000000006</v>
      </c>
      <c r="Q245" t="s">
        <v>287</v>
      </c>
      <c r="R245" s="1">
        <v>786</v>
      </c>
      <c r="S245" s="1" t="s">
        <v>288</v>
      </c>
      <c r="T245" s="3"/>
      <c r="U245" s="46">
        <v>9710</v>
      </c>
      <c r="V245" s="19">
        <v>6.7350000000000003</v>
      </c>
      <c r="W245" s="6">
        <f t="shared" si="28"/>
        <v>65396.850000000006</v>
      </c>
      <c r="X245" s="7"/>
      <c r="Y245" s="4">
        <f t="shared" si="29"/>
        <v>0</v>
      </c>
      <c r="Z245" s="8">
        <f t="shared" si="30"/>
        <v>0</v>
      </c>
      <c r="AA245" s="6">
        <f t="shared" si="31"/>
        <v>0</v>
      </c>
      <c r="AB245" s="7"/>
    </row>
    <row r="246" spans="1:28" outlineLevel="2" x14ac:dyDescent="0.25">
      <c r="A246" s="1" t="s">
        <v>284</v>
      </c>
      <c r="B246" s="1" t="s">
        <v>2</v>
      </c>
      <c r="C246" s="1" t="s">
        <v>379</v>
      </c>
      <c r="D246" s="1" t="s">
        <v>381</v>
      </c>
      <c r="E246" s="1" t="s">
        <v>290</v>
      </c>
      <c r="F246" s="1" t="s">
        <v>290</v>
      </c>
      <c r="G246" s="1" t="s">
        <v>313</v>
      </c>
      <c r="H246" s="1" t="s">
        <v>314</v>
      </c>
      <c r="J246" s="1" t="s">
        <v>315</v>
      </c>
      <c r="K246" s="39" t="s">
        <v>431</v>
      </c>
      <c r="L246" s="2" t="s">
        <v>312</v>
      </c>
      <c r="M246" s="3"/>
      <c r="N246" s="4">
        <v>5300</v>
      </c>
      <c r="O246" s="5">
        <v>6.8650000000000002</v>
      </c>
      <c r="P246" s="6">
        <f t="shared" si="34"/>
        <v>36384.5</v>
      </c>
      <c r="Q246" t="s">
        <v>287</v>
      </c>
      <c r="R246" s="1">
        <v>785</v>
      </c>
      <c r="S246" s="1" t="s">
        <v>288</v>
      </c>
      <c r="T246" s="3"/>
      <c r="U246" s="46">
        <v>5300</v>
      </c>
      <c r="V246" s="19">
        <v>6.8650000000000002</v>
      </c>
      <c r="W246" s="6">
        <f t="shared" si="28"/>
        <v>36384.5</v>
      </c>
      <c r="X246" s="7"/>
      <c r="Y246" s="4">
        <f t="shared" si="29"/>
        <v>0</v>
      </c>
      <c r="Z246" s="8">
        <f t="shared" si="30"/>
        <v>0</v>
      </c>
      <c r="AA246" s="6">
        <f t="shared" si="31"/>
        <v>0</v>
      </c>
      <c r="AB246" s="7"/>
    </row>
    <row r="247" spans="1:28" outlineLevel="2" x14ac:dyDescent="0.25">
      <c r="A247" s="1" t="s">
        <v>284</v>
      </c>
      <c r="B247" s="1" t="s">
        <v>2</v>
      </c>
      <c r="C247" s="1" t="s">
        <v>379</v>
      </c>
      <c r="D247" s="1" t="s">
        <v>381</v>
      </c>
      <c r="E247" s="1" t="s">
        <v>292</v>
      </c>
      <c r="F247" s="1" t="s">
        <v>292</v>
      </c>
      <c r="G247" s="1" t="s">
        <v>313</v>
      </c>
      <c r="H247" s="1" t="s">
        <v>314</v>
      </c>
      <c r="J247" s="1" t="s">
        <v>315</v>
      </c>
      <c r="K247" s="39" t="s">
        <v>431</v>
      </c>
      <c r="L247" s="2" t="s">
        <v>312</v>
      </c>
      <c r="M247" s="3"/>
      <c r="N247" s="4">
        <v>9710</v>
      </c>
      <c r="O247" s="5">
        <v>6.93</v>
      </c>
      <c r="P247" s="6">
        <f t="shared" si="34"/>
        <v>67290.3</v>
      </c>
      <c r="Q247" t="s">
        <v>287</v>
      </c>
      <c r="R247" s="1">
        <v>788</v>
      </c>
      <c r="S247" s="1" t="s">
        <v>288</v>
      </c>
      <c r="T247" s="3"/>
      <c r="U247" s="46">
        <v>9710</v>
      </c>
      <c r="V247" s="19">
        <v>6.93</v>
      </c>
      <c r="W247" s="6">
        <f t="shared" si="28"/>
        <v>67290.3</v>
      </c>
      <c r="X247" s="7"/>
      <c r="Y247" s="4">
        <f t="shared" si="29"/>
        <v>0</v>
      </c>
      <c r="Z247" s="8">
        <f t="shared" si="30"/>
        <v>0</v>
      </c>
      <c r="AA247" s="6">
        <f t="shared" si="31"/>
        <v>0</v>
      </c>
      <c r="AB247" s="7"/>
    </row>
    <row r="248" spans="1:28" outlineLevel="2" x14ac:dyDescent="0.25">
      <c r="A248" s="1" t="s">
        <v>284</v>
      </c>
      <c r="B248" s="1" t="s">
        <v>2</v>
      </c>
      <c r="C248" s="1" t="s">
        <v>379</v>
      </c>
      <c r="D248" s="1" t="s">
        <v>381</v>
      </c>
      <c r="E248" s="1" t="s">
        <v>375</v>
      </c>
      <c r="F248" s="1" t="s">
        <v>375</v>
      </c>
      <c r="G248" s="1" t="s">
        <v>313</v>
      </c>
      <c r="H248" s="1" t="s">
        <v>314</v>
      </c>
      <c r="J248" s="1" t="s">
        <v>315</v>
      </c>
      <c r="K248" s="39" t="s">
        <v>431</v>
      </c>
      <c r="L248" s="2" t="s">
        <v>312</v>
      </c>
      <c r="M248" s="3"/>
      <c r="N248" s="4">
        <v>9710</v>
      </c>
      <c r="O248" s="5">
        <v>6.93</v>
      </c>
      <c r="P248" s="6">
        <f t="shared" si="34"/>
        <v>67290.3</v>
      </c>
      <c r="Q248" t="s">
        <v>287</v>
      </c>
      <c r="R248" s="1">
        <v>789</v>
      </c>
      <c r="S248" s="1" t="s">
        <v>288</v>
      </c>
      <c r="T248" s="3"/>
      <c r="U248" s="46">
        <v>9710</v>
      </c>
      <c r="V248" s="19">
        <v>6.93</v>
      </c>
      <c r="W248" s="6">
        <f t="shared" si="28"/>
        <v>67290.3</v>
      </c>
      <c r="X248" s="7"/>
      <c r="Y248" s="4">
        <f t="shared" si="29"/>
        <v>0</v>
      </c>
      <c r="Z248" s="8">
        <f t="shared" si="30"/>
        <v>0</v>
      </c>
      <c r="AA248" s="6">
        <f t="shared" si="31"/>
        <v>0</v>
      </c>
      <c r="AB248" s="7"/>
    </row>
    <row r="249" spans="1:28" outlineLevel="2" x14ac:dyDescent="0.25">
      <c r="A249" s="1" t="s">
        <v>284</v>
      </c>
      <c r="B249" s="1" t="s">
        <v>2</v>
      </c>
      <c r="C249" s="1" t="s">
        <v>379</v>
      </c>
      <c r="D249" s="1" t="s">
        <v>381</v>
      </c>
      <c r="E249" s="1" t="s">
        <v>293</v>
      </c>
      <c r="F249" s="1" t="s">
        <v>293</v>
      </c>
      <c r="G249" s="1" t="s">
        <v>313</v>
      </c>
      <c r="H249" s="1" t="s">
        <v>314</v>
      </c>
      <c r="J249" s="1" t="s">
        <v>315</v>
      </c>
      <c r="K249" s="39" t="s">
        <v>431</v>
      </c>
      <c r="L249" s="2" t="s">
        <v>312</v>
      </c>
      <c r="M249" s="3"/>
      <c r="N249" s="4">
        <v>9710</v>
      </c>
      <c r="O249" s="5">
        <v>6.93</v>
      </c>
      <c r="P249" s="6">
        <f t="shared" si="34"/>
        <v>67290.3</v>
      </c>
      <c r="Q249" t="s">
        <v>287</v>
      </c>
      <c r="R249" s="1">
        <v>790</v>
      </c>
      <c r="S249" s="1" t="s">
        <v>288</v>
      </c>
      <c r="T249" s="3"/>
      <c r="U249" s="46">
        <v>9710</v>
      </c>
      <c r="V249" s="19">
        <v>6.93</v>
      </c>
      <c r="W249" s="6">
        <f t="shared" si="28"/>
        <v>67290.3</v>
      </c>
      <c r="X249" s="7"/>
      <c r="Y249" s="4">
        <f t="shared" si="29"/>
        <v>0</v>
      </c>
      <c r="Z249" s="8">
        <f t="shared" si="30"/>
        <v>0</v>
      </c>
      <c r="AA249" s="6">
        <f t="shared" si="31"/>
        <v>0</v>
      </c>
      <c r="AB249" s="7"/>
    </row>
    <row r="250" spans="1:28" outlineLevel="2" x14ac:dyDescent="0.25">
      <c r="A250" s="1" t="s">
        <v>284</v>
      </c>
      <c r="B250" s="1" t="s">
        <v>2</v>
      </c>
      <c r="C250" s="1" t="s">
        <v>379</v>
      </c>
      <c r="D250" s="1" t="s">
        <v>381</v>
      </c>
      <c r="E250" s="1" t="s">
        <v>286</v>
      </c>
      <c r="F250" s="1" t="s">
        <v>286</v>
      </c>
      <c r="G250" s="1" t="s">
        <v>313</v>
      </c>
      <c r="H250" s="1" t="s">
        <v>314</v>
      </c>
      <c r="J250" s="1" t="s">
        <v>315</v>
      </c>
      <c r="K250" s="39" t="s">
        <v>431</v>
      </c>
      <c r="L250" s="2" t="s">
        <v>312</v>
      </c>
      <c r="M250" s="3"/>
      <c r="N250" s="4">
        <v>9710</v>
      </c>
      <c r="O250" s="5">
        <v>7.36</v>
      </c>
      <c r="P250" s="6">
        <f t="shared" si="34"/>
        <v>71465.600000000006</v>
      </c>
      <c r="Q250" t="s">
        <v>287</v>
      </c>
      <c r="R250" s="1">
        <v>787</v>
      </c>
      <c r="S250" s="1" t="s">
        <v>288</v>
      </c>
      <c r="T250" s="3"/>
      <c r="U250" s="46">
        <v>9710</v>
      </c>
      <c r="V250" s="19">
        <v>7.36</v>
      </c>
      <c r="W250" s="6">
        <f t="shared" si="28"/>
        <v>71465.600000000006</v>
      </c>
      <c r="X250" s="7"/>
      <c r="Y250" s="4">
        <f t="shared" si="29"/>
        <v>0</v>
      </c>
      <c r="Z250" s="8">
        <f t="shared" si="30"/>
        <v>0</v>
      </c>
      <c r="AA250" s="6">
        <f t="shared" si="31"/>
        <v>0</v>
      </c>
      <c r="AB250" s="7"/>
    </row>
    <row r="251" spans="1:28" outlineLevel="2" x14ac:dyDescent="0.25">
      <c r="A251" s="1" t="s">
        <v>284</v>
      </c>
      <c r="B251" s="1" t="s">
        <v>2</v>
      </c>
      <c r="C251" s="1" t="s">
        <v>379</v>
      </c>
      <c r="D251" s="1" t="s">
        <v>381</v>
      </c>
      <c r="E251" s="1" t="s">
        <v>297</v>
      </c>
      <c r="F251" s="1" t="s">
        <v>297</v>
      </c>
      <c r="G251" s="1" t="s">
        <v>313</v>
      </c>
      <c r="H251" s="1" t="s">
        <v>314</v>
      </c>
      <c r="J251" s="1" t="s">
        <v>315</v>
      </c>
      <c r="K251" s="39" t="s">
        <v>431</v>
      </c>
      <c r="L251" s="2" t="s">
        <v>312</v>
      </c>
      <c r="M251" s="3"/>
      <c r="N251" s="4">
        <v>5000</v>
      </c>
      <c r="O251" s="5">
        <v>7.61</v>
      </c>
      <c r="P251" s="6">
        <f t="shared" si="34"/>
        <v>38050</v>
      </c>
      <c r="Q251" t="s">
        <v>287</v>
      </c>
      <c r="R251" s="1">
        <v>780</v>
      </c>
      <c r="S251" s="1" t="s">
        <v>288</v>
      </c>
      <c r="T251" s="3"/>
      <c r="U251" s="46">
        <v>5000</v>
      </c>
      <c r="V251" s="19">
        <v>7.61</v>
      </c>
      <c r="W251" s="6">
        <f t="shared" si="28"/>
        <v>38050</v>
      </c>
      <c r="X251" s="7"/>
      <c r="Y251" s="4">
        <f t="shared" si="29"/>
        <v>0</v>
      </c>
      <c r="Z251" s="8">
        <f t="shared" si="30"/>
        <v>0</v>
      </c>
      <c r="AA251" s="6">
        <f t="shared" si="31"/>
        <v>0</v>
      </c>
      <c r="AB251" s="7"/>
    </row>
    <row r="252" spans="1:28" outlineLevel="2" x14ac:dyDescent="0.25">
      <c r="A252" s="1" t="s">
        <v>284</v>
      </c>
      <c r="B252" s="1" t="s">
        <v>2</v>
      </c>
      <c r="C252" s="1" t="s">
        <v>379</v>
      </c>
      <c r="D252" s="1" t="s">
        <v>381</v>
      </c>
      <c r="E252" s="1" t="s">
        <v>298</v>
      </c>
      <c r="F252" s="1" t="s">
        <v>298</v>
      </c>
      <c r="G252" s="1" t="s">
        <v>313</v>
      </c>
      <c r="H252" s="1" t="s">
        <v>314</v>
      </c>
      <c r="J252" s="1" t="s">
        <v>315</v>
      </c>
      <c r="K252" s="39" t="s">
        <v>431</v>
      </c>
      <c r="L252" s="2" t="s">
        <v>312</v>
      </c>
      <c r="M252" s="3"/>
      <c r="N252" s="4">
        <v>5000</v>
      </c>
      <c r="O252" s="5">
        <v>7.7149999999999999</v>
      </c>
      <c r="P252" s="6">
        <f t="shared" si="34"/>
        <v>38575</v>
      </c>
      <c r="Q252" t="s">
        <v>287</v>
      </c>
      <c r="R252" s="1">
        <v>781</v>
      </c>
      <c r="S252" s="1" t="s">
        <v>288</v>
      </c>
      <c r="T252" s="3"/>
      <c r="U252" s="46">
        <v>5000</v>
      </c>
      <c r="V252" s="19">
        <v>7.7149999999999999</v>
      </c>
      <c r="W252" s="6">
        <f t="shared" si="28"/>
        <v>38575</v>
      </c>
      <c r="X252" s="7"/>
      <c r="Y252" s="4">
        <f t="shared" si="29"/>
        <v>0</v>
      </c>
      <c r="Z252" s="8">
        <f t="shared" si="30"/>
        <v>0</v>
      </c>
      <c r="AA252" s="6">
        <f t="shared" si="31"/>
        <v>0</v>
      </c>
      <c r="AB252" s="7"/>
    </row>
    <row r="253" spans="1:28" outlineLevel="2" x14ac:dyDescent="0.25">
      <c r="A253" s="1" t="s">
        <v>284</v>
      </c>
      <c r="B253" s="1" t="s">
        <v>2</v>
      </c>
      <c r="C253" s="1" t="s">
        <v>379</v>
      </c>
      <c r="D253" s="1" t="s">
        <v>381</v>
      </c>
      <c r="E253" s="1" t="s">
        <v>374</v>
      </c>
      <c r="F253" s="1" t="s">
        <v>374</v>
      </c>
      <c r="G253" s="1" t="s">
        <v>313</v>
      </c>
      <c r="H253" s="1" t="s">
        <v>314</v>
      </c>
      <c r="J253" s="1" t="s">
        <v>315</v>
      </c>
      <c r="K253" s="39" t="s">
        <v>431</v>
      </c>
      <c r="L253" s="2" t="s">
        <v>312</v>
      </c>
      <c r="M253" s="3"/>
      <c r="N253" s="4">
        <v>5000</v>
      </c>
      <c r="O253" s="5">
        <v>7.7149999999999999</v>
      </c>
      <c r="P253" s="6">
        <f t="shared" si="34"/>
        <v>38575</v>
      </c>
      <c r="Q253" t="s">
        <v>287</v>
      </c>
      <c r="R253" s="1">
        <v>782</v>
      </c>
      <c r="S253" s="1" t="s">
        <v>288</v>
      </c>
      <c r="T253" s="3"/>
      <c r="U253" s="46">
        <v>5000</v>
      </c>
      <c r="V253" s="19">
        <v>7.7149999999999999</v>
      </c>
      <c r="W253" s="6">
        <f t="shared" si="28"/>
        <v>38575</v>
      </c>
      <c r="X253" s="7"/>
      <c r="Y253" s="4">
        <f t="shared" si="29"/>
        <v>0</v>
      </c>
      <c r="Z253" s="8">
        <f t="shared" si="30"/>
        <v>0</v>
      </c>
      <c r="AA253" s="6">
        <f t="shared" si="31"/>
        <v>0</v>
      </c>
      <c r="AB253" s="7"/>
    </row>
    <row r="254" spans="1:28" outlineLevel="2" x14ac:dyDescent="0.25">
      <c r="A254" s="1" t="s">
        <v>284</v>
      </c>
      <c r="B254" s="1" t="s">
        <v>2</v>
      </c>
      <c r="C254" s="1" t="s">
        <v>379</v>
      </c>
      <c r="D254" s="1" t="s">
        <v>381</v>
      </c>
      <c r="E254" s="1" t="s">
        <v>299</v>
      </c>
      <c r="F254" s="1" t="s">
        <v>299</v>
      </c>
      <c r="G254" s="1" t="s">
        <v>313</v>
      </c>
      <c r="H254" s="1" t="s">
        <v>314</v>
      </c>
      <c r="J254" s="1" t="s">
        <v>315</v>
      </c>
      <c r="K254" s="39" t="s">
        <v>431</v>
      </c>
      <c r="L254" s="2" t="s">
        <v>312</v>
      </c>
      <c r="M254" s="3"/>
      <c r="N254" s="4">
        <v>5000</v>
      </c>
      <c r="O254" s="5">
        <v>7.7149999999999999</v>
      </c>
      <c r="P254" s="6">
        <f t="shared" si="34"/>
        <v>38575</v>
      </c>
      <c r="Q254" t="s">
        <v>287</v>
      </c>
      <c r="R254" s="1">
        <v>783</v>
      </c>
      <c r="S254" s="1" t="s">
        <v>288</v>
      </c>
      <c r="T254" s="3"/>
      <c r="U254" s="46">
        <v>5000</v>
      </c>
      <c r="V254" s="19">
        <v>7.7149999999999999</v>
      </c>
      <c r="W254" s="6">
        <f t="shared" si="28"/>
        <v>38575</v>
      </c>
      <c r="X254" s="7"/>
      <c r="Y254" s="4">
        <f t="shared" si="29"/>
        <v>0</v>
      </c>
      <c r="Z254" s="8">
        <f t="shared" si="30"/>
        <v>0</v>
      </c>
      <c r="AA254" s="6">
        <f t="shared" si="31"/>
        <v>0</v>
      </c>
      <c r="AB254" s="7"/>
    </row>
    <row r="255" spans="1:28" outlineLevel="2" x14ac:dyDescent="0.25">
      <c r="A255" s="1" t="s">
        <v>284</v>
      </c>
      <c r="B255" s="1" t="s">
        <v>2</v>
      </c>
      <c r="C255" s="1" t="s">
        <v>379</v>
      </c>
      <c r="D255" s="1" t="s">
        <v>381</v>
      </c>
      <c r="E255" s="1" t="s">
        <v>300</v>
      </c>
      <c r="F255" s="1" t="s">
        <v>300</v>
      </c>
      <c r="G255" s="1" t="s">
        <v>313</v>
      </c>
      <c r="H255" s="1" t="s">
        <v>314</v>
      </c>
      <c r="J255" s="1" t="s">
        <v>315</v>
      </c>
      <c r="K255" s="39" t="s">
        <v>431</v>
      </c>
      <c r="L255" s="2" t="s">
        <v>312</v>
      </c>
      <c r="M255" s="3"/>
      <c r="N255" s="4">
        <v>9710</v>
      </c>
      <c r="O255" s="5">
        <v>7.8150000000000004</v>
      </c>
      <c r="P255" s="6">
        <f t="shared" si="34"/>
        <v>75883.650000000009</v>
      </c>
      <c r="Q255" t="s">
        <v>287</v>
      </c>
      <c r="R255" s="1">
        <v>784</v>
      </c>
      <c r="S255" s="1" t="s">
        <v>288</v>
      </c>
      <c r="T255" s="3"/>
      <c r="U255" s="46">
        <v>9710</v>
      </c>
      <c r="V255" s="19">
        <v>7.8150000000000004</v>
      </c>
      <c r="W255" s="6">
        <f t="shared" si="28"/>
        <v>75883.650000000009</v>
      </c>
      <c r="X255" s="7"/>
      <c r="Y255" s="4">
        <f t="shared" si="29"/>
        <v>0</v>
      </c>
      <c r="Z255" s="8">
        <f t="shared" si="30"/>
        <v>0</v>
      </c>
      <c r="AA255" s="6">
        <f t="shared" si="31"/>
        <v>0</v>
      </c>
      <c r="AB255" s="7"/>
    </row>
    <row r="256" spans="1:28" outlineLevel="2" x14ac:dyDescent="0.25">
      <c r="A256" s="1" t="s">
        <v>284</v>
      </c>
      <c r="B256" s="1" t="s">
        <v>2</v>
      </c>
      <c r="C256" s="1" t="s">
        <v>379</v>
      </c>
      <c r="D256" s="1" t="s">
        <v>381</v>
      </c>
      <c r="E256" s="1" t="s">
        <v>296</v>
      </c>
      <c r="F256" s="1" t="s">
        <v>296</v>
      </c>
      <c r="G256" s="1" t="s">
        <v>313</v>
      </c>
      <c r="H256" s="1" t="s">
        <v>314</v>
      </c>
      <c r="J256" s="1" t="s">
        <v>315</v>
      </c>
      <c r="K256" s="39" t="s">
        <v>431</v>
      </c>
      <c r="L256" s="2" t="s">
        <v>312</v>
      </c>
      <c r="M256" s="3"/>
      <c r="N256" s="4">
        <v>5000</v>
      </c>
      <c r="O256" s="5">
        <v>7.9450000000000003</v>
      </c>
      <c r="P256" s="6">
        <f t="shared" si="34"/>
        <v>39725</v>
      </c>
      <c r="Q256" t="s">
        <v>287</v>
      </c>
      <c r="R256" s="1">
        <v>779</v>
      </c>
      <c r="S256" s="1" t="s">
        <v>288</v>
      </c>
      <c r="T256" s="3"/>
      <c r="U256" s="46">
        <v>5000</v>
      </c>
      <c r="V256" s="19">
        <v>7.9450000000000003</v>
      </c>
      <c r="W256" s="6">
        <f t="shared" si="28"/>
        <v>39725</v>
      </c>
      <c r="X256" s="7"/>
      <c r="Y256" s="4">
        <f t="shared" si="29"/>
        <v>0</v>
      </c>
      <c r="Z256" s="8">
        <f t="shared" si="30"/>
        <v>0</v>
      </c>
      <c r="AA256" s="6">
        <f t="shared" si="31"/>
        <v>0</v>
      </c>
      <c r="AB256" s="7"/>
    </row>
    <row r="257" spans="1:28" outlineLevel="2" x14ac:dyDescent="0.25">
      <c r="A257" s="1" t="s">
        <v>284</v>
      </c>
      <c r="B257" s="1" t="s">
        <v>2</v>
      </c>
      <c r="C257" s="1" t="s">
        <v>379</v>
      </c>
      <c r="D257" s="1" t="s">
        <v>381</v>
      </c>
      <c r="E257" s="1" t="s">
        <v>230</v>
      </c>
      <c r="F257" s="1" t="s">
        <v>230</v>
      </c>
      <c r="G257" s="1" t="s">
        <v>313</v>
      </c>
      <c r="H257" s="1" t="s">
        <v>314</v>
      </c>
      <c r="J257" s="1" t="s">
        <v>315</v>
      </c>
      <c r="K257" s="39" t="s">
        <v>431</v>
      </c>
      <c r="L257" s="2" t="s">
        <v>312</v>
      </c>
      <c r="M257" s="3"/>
      <c r="N257" s="4">
        <v>4687</v>
      </c>
      <c r="O257" s="5">
        <v>8.52</v>
      </c>
      <c r="P257" s="6">
        <f t="shared" si="34"/>
        <v>39933.24</v>
      </c>
      <c r="Q257" t="s">
        <v>287</v>
      </c>
      <c r="R257" s="1">
        <v>778</v>
      </c>
      <c r="S257" s="1" t="s">
        <v>288</v>
      </c>
      <c r="T257" s="3"/>
      <c r="U257" s="46">
        <v>4687</v>
      </c>
      <c r="V257" s="19">
        <v>8.52</v>
      </c>
      <c r="W257" s="6">
        <f t="shared" si="28"/>
        <v>39933.24</v>
      </c>
      <c r="X257" s="7"/>
      <c r="Y257" s="4">
        <f t="shared" si="29"/>
        <v>0</v>
      </c>
      <c r="Z257" s="8">
        <f t="shared" si="30"/>
        <v>0</v>
      </c>
      <c r="AA257" s="6">
        <f t="shared" si="31"/>
        <v>0</v>
      </c>
      <c r="AB257" s="7"/>
    </row>
    <row r="258" spans="1:28" outlineLevel="2" x14ac:dyDescent="0.25">
      <c r="A258" s="1" t="s">
        <v>284</v>
      </c>
      <c r="B258" s="1" t="s">
        <v>2</v>
      </c>
      <c r="C258" s="1" t="s">
        <v>379</v>
      </c>
      <c r="D258" s="1" t="s">
        <v>381</v>
      </c>
      <c r="E258" s="1" t="s">
        <v>29</v>
      </c>
      <c r="F258" s="1" t="s">
        <v>29</v>
      </c>
      <c r="G258" s="1" t="s">
        <v>313</v>
      </c>
      <c r="H258" s="1" t="s">
        <v>314</v>
      </c>
      <c r="J258" s="1" t="s">
        <v>311</v>
      </c>
      <c r="K258" s="39" t="s">
        <v>431</v>
      </c>
      <c r="L258" s="2" t="s">
        <v>312</v>
      </c>
      <c r="M258" s="3"/>
      <c r="N258" s="4">
        <v>10000</v>
      </c>
      <c r="O258" s="5">
        <v>9.2899999999999991</v>
      </c>
      <c r="P258" s="6">
        <f t="shared" si="34"/>
        <v>92899.999999999985</v>
      </c>
      <c r="Q258" t="s">
        <v>287</v>
      </c>
      <c r="R258" s="1">
        <v>773</v>
      </c>
      <c r="S258" s="1" t="s">
        <v>288</v>
      </c>
      <c r="T258" s="3"/>
      <c r="U258" s="46">
        <v>10000</v>
      </c>
      <c r="V258" s="19">
        <v>9.2899999999999991</v>
      </c>
      <c r="W258" s="6">
        <f t="shared" si="28"/>
        <v>92899.999999999985</v>
      </c>
      <c r="X258" s="7"/>
      <c r="Y258" s="4">
        <f t="shared" si="29"/>
        <v>0</v>
      </c>
      <c r="Z258" s="8">
        <f t="shared" si="30"/>
        <v>0</v>
      </c>
      <c r="AA258" s="6">
        <f t="shared" si="31"/>
        <v>0</v>
      </c>
      <c r="AB258" s="7"/>
    </row>
    <row r="259" spans="1:28" outlineLevel="2" x14ac:dyDescent="0.25">
      <c r="A259" s="1" t="s">
        <v>284</v>
      </c>
      <c r="B259" s="1" t="s">
        <v>2</v>
      </c>
      <c r="C259" s="1" t="s">
        <v>379</v>
      </c>
      <c r="D259" s="1" t="s">
        <v>381</v>
      </c>
      <c r="E259" s="1" t="s">
        <v>62</v>
      </c>
      <c r="F259" s="1" t="s">
        <v>62</v>
      </c>
      <c r="G259" s="1" t="s">
        <v>313</v>
      </c>
      <c r="H259" s="1" t="s">
        <v>314</v>
      </c>
      <c r="J259" s="1" t="s">
        <v>315</v>
      </c>
      <c r="K259" s="39" t="s">
        <v>431</v>
      </c>
      <c r="L259" s="2" t="s">
        <v>312</v>
      </c>
      <c r="M259" s="3"/>
      <c r="N259" s="4">
        <v>9710</v>
      </c>
      <c r="O259" s="5">
        <v>9.4</v>
      </c>
      <c r="P259" s="6">
        <f t="shared" si="34"/>
        <v>91274</v>
      </c>
      <c r="Q259" t="s">
        <v>287</v>
      </c>
      <c r="R259" s="1">
        <v>777</v>
      </c>
      <c r="S259" s="1" t="s">
        <v>288</v>
      </c>
      <c r="T259" s="3"/>
      <c r="U259" s="46">
        <v>9710</v>
      </c>
      <c r="V259" s="19">
        <v>9.4</v>
      </c>
      <c r="W259" s="6">
        <f t="shared" si="28"/>
        <v>91274</v>
      </c>
      <c r="X259" s="7"/>
      <c r="Y259" s="4">
        <f t="shared" si="29"/>
        <v>0</v>
      </c>
      <c r="Z259" s="8">
        <f t="shared" si="30"/>
        <v>0</v>
      </c>
      <c r="AA259" s="6">
        <f t="shared" si="31"/>
        <v>0</v>
      </c>
      <c r="AB259" s="7"/>
    </row>
    <row r="260" spans="1:28" outlineLevel="2" x14ac:dyDescent="0.25">
      <c r="A260" s="1" t="s">
        <v>284</v>
      </c>
      <c r="B260" s="1" t="s">
        <v>2</v>
      </c>
      <c r="C260" s="1" t="s">
        <v>379</v>
      </c>
      <c r="D260" s="1" t="s">
        <v>381</v>
      </c>
      <c r="E260" s="1" t="s">
        <v>5</v>
      </c>
      <c r="F260" s="1" t="s">
        <v>20</v>
      </c>
      <c r="G260" s="1" t="s">
        <v>313</v>
      </c>
      <c r="H260" s="1" t="s">
        <v>314</v>
      </c>
      <c r="J260" s="1" t="s">
        <v>311</v>
      </c>
      <c r="K260" s="39" t="s">
        <v>431</v>
      </c>
      <c r="L260" s="2" t="s">
        <v>312</v>
      </c>
      <c r="M260" s="3"/>
      <c r="N260" s="4">
        <v>19833</v>
      </c>
      <c r="O260" s="5">
        <v>9.9499999999999993</v>
      </c>
      <c r="P260" s="6">
        <f t="shared" si="34"/>
        <v>197338.34999999998</v>
      </c>
      <c r="Q260" t="s">
        <v>287</v>
      </c>
      <c r="R260" s="1">
        <v>772</v>
      </c>
      <c r="S260" s="1" t="s">
        <v>288</v>
      </c>
      <c r="T260" s="3"/>
      <c r="U260" s="46">
        <v>19833</v>
      </c>
      <c r="V260" s="19">
        <v>9.9499999999999993</v>
      </c>
      <c r="W260" s="6">
        <f t="shared" si="28"/>
        <v>197338.34999999998</v>
      </c>
      <c r="X260" s="7"/>
      <c r="Y260" s="4">
        <f t="shared" si="29"/>
        <v>0</v>
      </c>
      <c r="Z260" s="8">
        <f t="shared" si="30"/>
        <v>0</v>
      </c>
      <c r="AA260" s="6">
        <f t="shared" si="31"/>
        <v>0</v>
      </c>
      <c r="AB260" s="7"/>
    </row>
    <row r="261" spans="1:28" outlineLevel="1" x14ac:dyDescent="0.25">
      <c r="C261" s="1"/>
      <c r="D261" s="1"/>
      <c r="L261" s="2" t="s">
        <v>421</v>
      </c>
      <c r="M261" s="3"/>
      <c r="N261" s="4">
        <f>SUBTOTAL(9,N243:N260)</f>
        <v>152210</v>
      </c>
      <c r="P261" s="6">
        <f>SUBTOTAL(9,P243:P260)</f>
        <v>1188050.3399999999</v>
      </c>
      <c r="T261" s="3"/>
      <c r="U261" s="4">
        <f>SUBTOTAL(9,U243:U260)</f>
        <v>152210</v>
      </c>
      <c r="W261" s="6">
        <f>SUBTOTAL(9,W243:W260)</f>
        <v>1188050.3399999999</v>
      </c>
      <c r="X261" s="7"/>
      <c r="Y261" s="4">
        <f>SUBTOTAL(9,Y243:Y260)</f>
        <v>0</v>
      </c>
      <c r="AA261" s="6">
        <f>SUBTOTAL(9,AA243:AA260)</f>
        <v>0</v>
      </c>
      <c r="AB261" s="7"/>
    </row>
    <row r="262" spans="1:28" outlineLevel="2" x14ac:dyDescent="0.25">
      <c r="A262" s="1" t="s">
        <v>12</v>
      </c>
      <c r="B262" s="1" t="s">
        <v>2</v>
      </c>
      <c r="C262" s="1" t="s">
        <v>379</v>
      </c>
      <c r="D262" s="1" t="s">
        <v>381</v>
      </c>
      <c r="E262" s="1" t="s">
        <v>38</v>
      </c>
      <c r="F262" s="1" t="s">
        <v>38</v>
      </c>
      <c r="G262" s="1" t="s">
        <v>72</v>
      </c>
      <c r="H262" s="1" t="s">
        <v>73</v>
      </c>
      <c r="I262" s="1" t="s">
        <v>82</v>
      </c>
      <c r="J262" s="1" t="s">
        <v>81</v>
      </c>
      <c r="K262" s="39" t="s">
        <v>430</v>
      </c>
      <c r="L262" s="2" t="s">
        <v>71</v>
      </c>
      <c r="M262" s="3"/>
      <c r="N262" s="4">
        <v>5000</v>
      </c>
      <c r="O262" s="5">
        <v>9.01</v>
      </c>
      <c r="P262" s="6">
        <f t="shared" ref="P262:P283" si="35">N262*O262</f>
        <v>45050</v>
      </c>
      <c r="Q262" t="s">
        <v>10</v>
      </c>
      <c r="R262" s="1">
        <v>736</v>
      </c>
      <c r="S262" s="1" t="s">
        <v>17</v>
      </c>
      <c r="T262" s="3"/>
      <c r="U262" s="46">
        <v>5000</v>
      </c>
      <c r="V262" s="19">
        <v>9.01</v>
      </c>
      <c r="W262" s="6">
        <f t="shared" si="28"/>
        <v>45050</v>
      </c>
      <c r="X262" s="7"/>
      <c r="Y262" s="4">
        <f t="shared" si="29"/>
        <v>0</v>
      </c>
      <c r="Z262" s="8">
        <f t="shared" si="30"/>
        <v>0</v>
      </c>
      <c r="AA262" s="6">
        <f t="shared" si="31"/>
        <v>0</v>
      </c>
      <c r="AB262" s="7"/>
    </row>
    <row r="263" spans="1:28" outlineLevel="2" x14ac:dyDescent="0.25">
      <c r="A263" s="1" t="s">
        <v>12</v>
      </c>
      <c r="B263" s="1" t="s">
        <v>2</v>
      </c>
      <c r="C263" s="1" t="s">
        <v>379</v>
      </c>
      <c r="D263" s="1" t="s">
        <v>381</v>
      </c>
      <c r="E263" s="1" t="s">
        <v>38</v>
      </c>
      <c r="F263" s="1" t="s">
        <v>38</v>
      </c>
      <c r="G263" s="1" t="s">
        <v>72</v>
      </c>
      <c r="H263" s="1" t="s">
        <v>73</v>
      </c>
      <c r="I263" s="1" t="s">
        <v>84</v>
      </c>
      <c r="J263" s="1" t="s">
        <v>83</v>
      </c>
      <c r="K263" s="39" t="s">
        <v>430</v>
      </c>
      <c r="L263" s="2" t="s">
        <v>71</v>
      </c>
      <c r="M263" s="3"/>
      <c r="N263" s="4">
        <v>5000</v>
      </c>
      <c r="O263" s="5">
        <v>9.18</v>
      </c>
      <c r="P263" s="6">
        <f t="shared" si="35"/>
        <v>45900</v>
      </c>
      <c r="Q263" t="s">
        <v>10</v>
      </c>
      <c r="R263" s="1">
        <v>744</v>
      </c>
      <c r="S263" s="1" t="s">
        <v>17</v>
      </c>
      <c r="T263" s="3"/>
      <c r="U263" s="46">
        <v>5000</v>
      </c>
      <c r="V263" s="19">
        <v>9.18</v>
      </c>
      <c r="W263" s="6">
        <f t="shared" si="28"/>
        <v>45900</v>
      </c>
      <c r="X263" s="7"/>
      <c r="Y263" s="4">
        <f t="shared" si="29"/>
        <v>0</v>
      </c>
      <c r="Z263" s="8">
        <f t="shared" si="30"/>
        <v>0</v>
      </c>
      <c r="AA263" s="6">
        <f t="shared" si="31"/>
        <v>0</v>
      </c>
      <c r="AB263" s="7"/>
    </row>
    <row r="264" spans="1:28" outlineLevel="2" x14ac:dyDescent="0.25">
      <c r="A264" s="1" t="s">
        <v>12</v>
      </c>
      <c r="B264" s="1" t="s">
        <v>2</v>
      </c>
      <c r="C264" s="1" t="s">
        <v>379</v>
      </c>
      <c r="D264" s="1" t="s">
        <v>381</v>
      </c>
      <c r="E264" s="1" t="s">
        <v>38</v>
      </c>
      <c r="F264" s="1" t="s">
        <v>38</v>
      </c>
      <c r="G264" s="1" t="s">
        <v>72</v>
      </c>
      <c r="H264" s="1" t="s">
        <v>73</v>
      </c>
      <c r="I264" s="1" t="s">
        <v>86</v>
      </c>
      <c r="J264" s="1" t="s">
        <v>85</v>
      </c>
      <c r="K264" s="39" t="s">
        <v>430</v>
      </c>
      <c r="L264" s="2" t="s">
        <v>71</v>
      </c>
      <c r="M264" s="3"/>
      <c r="N264" s="4">
        <v>5000</v>
      </c>
      <c r="O264" s="5">
        <v>9.27</v>
      </c>
      <c r="P264" s="6">
        <f t="shared" si="35"/>
        <v>46350</v>
      </c>
      <c r="Q264" t="s">
        <v>10</v>
      </c>
      <c r="R264" s="1">
        <v>745</v>
      </c>
      <c r="S264" s="1" t="s">
        <v>17</v>
      </c>
      <c r="T264" s="3"/>
      <c r="U264" s="46">
        <v>5000</v>
      </c>
      <c r="V264" s="19">
        <v>9.27</v>
      </c>
      <c r="W264" s="6">
        <f t="shared" si="28"/>
        <v>46350</v>
      </c>
      <c r="X264" s="7"/>
      <c r="Y264" s="4">
        <f t="shared" si="29"/>
        <v>0</v>
      </c>
      <c r="Z264" s="8">
        <f t="shared" si="30"/>
        <v>0</v>
      </c>
      <c r="AA264" s="6">
        <f t="shared" si="31"/>
        <v>0</v>
      </c>
      <c r="AB264" s="7"/>
    </row>
    <row r="265" spans="1:28" outlineLevel="2" x14ac:dyDescent="0.25">
      <c r="A265" s="1" t="s">
        <v>12</v>
      </c>
      <c r="B265" s="1" t="s">
        <v>2</v>
      </c>
      <c r="C265" s="1" t="s">
        <v>379</v>
      </c>
      <c r="D265" s="1" t="s">
        <v>381</v>
      </c>
      <c r="E265" s="1" t="s">
        <v>29</v>
      </c>
      <c r="F265" s="1" t="s">
        <v>6</v>
      </c>
      <c r="G265" s="1" t="s">
        <v>72</v>
      </c>
      <c r="H265" s="1" t="s">
        <v>73</v>
      </c>
      <c r="I265" s="1" t="s">
        <v>78</v>
      </c>
      <c r="J265" s="1" t="s">
        <v>77</v>
      </c>
      <c r="K265" s="39" t="s">
        <v>430</v>
      </c>
      <c r="L265" s="2" t="s">
        <v>71</v>
      </c>
      <c r="M265" s="3"/>
      <c r="N265" s="4">
        <v>290000</v>
      </c>
      <c r="O265" s="5">
        <v>9.3800000000000008</v>
      </c>
      <c r="P265" s="6">
        <f t="shared" si="35"/>
        <v>2720200</v>
      </c>
      <c r="Q265" t="s">
        <v>10</v>
      </c>
      <c r="R265" s="1">
        <v>726</v>
      </c>
      <c r="S265" s="1" t="s">
        <v>17</v>
      </c>
      <c r="T265" s="3"/>
      <c r="U265" s="46">
        <v>290000</v>
      </c>
      <c r="V265" s="19">
        <v>9.3800000000000008</v>
      </c>
      <c r="W265" s="6">
        <f t="shared" si="28"/>
        <v>2720200</v>
      </c>
      <c r="X265" s="7"/>
      <c r="Y265" s="4">
        <f t="shared" si="29"/>
        <v>0</v>
      </c>
      <c r="Z265" s="8">
        <f t="shared" si="30"/>
        <v>0</v>
      </c>
      <c r="AA265" s="6">
        <f t="shared" si="31"/>
        <v>0</v>
      </c>
      <c r="AB265" s="7"/>
    </row>
    <row r="266" spans="1:28" outlineLevel="2" x14ac:dyDescent="0.25">
      <c r="A266" s="1" t="s">
        <v>12</v>
      </c>
      <c r="B266" s="1" t="s">
        <v>2</v>
      </c>
      <c r="C266" s="1" t="s">
        <v>379</v>
      </c>
      <c r="D266" s="1" t="s">
        <v>381</v>
      </c>
      <c r="E266" s="1" t="s">
        <v>29</v>
      </c>
      <c r="F266" s="1" t="s">
        <v>6</v>
      </c>
      <c r="G266" s="1" t="s">
        <v>72</v>
      </c>
      <c r="H266" s="1" t="s">
        <v>73</v>
      </c>
      <c r="I266" s="1" t="s">
        <v>80</v>
      </c>
      <c r="J266" s="1" t="s">
        <v>79</v>
      </c>
      <c r="K266" s="39" t="s">
        <v>430</v>
      </c>
      <c r="L266" s="2" t="s">
        <v>71</v>
      </c>
      <c r="M266" s="3"/>
      <c r="N266" s="4">
        <v>290000</v>
      </c>
      <c r="O266" s="5">
        <v>9.42</v>
      </c>
      <c r="P266" s="6">
        <f t="shared" si="35"/>
        <v>2731800</v>
      </c>
      <c r="Q266" t="s">
        <v>10</v>
      </c>
      <c r="R266" s="1">
        <v>731</v>
      </c>
      <c r="S266" s="1" t="s">
        <v>17</v>
      </c>
      <c r="T266" s="3"/>
      <c r="U266" s="46">
        <v>290000</v>
      </c>
      <c r="V266" s="19">
        <v>9.42</v>
      </c>
      <c r="W266" s="6">
        <f t="shared" si="28"/>
        <v>2731800</v>
      </c>
      <c r="X266" s="7"/>
      <c r="Y266" s="4">
        <f t="shared" si="29"/>
        <v>0</v>
      </c>
      <c r="Z266" s="8">
        <f t="shared" si="30"/>
        <v>0</v>
      </c>
      <c r="AA266" s="6">
        <f t="shared" si="31"/>
        <v>0</v>
      </c>
      <c r="AB266" s="7"/>
    </row>
    <row r="267" spans="1:28" outlineLevel="2" x14ac:dyDescent="0.25">
      <c r="A267" s="1" t="s">
        <v>12</v>
      </c>
      <c r="B267" s="1" t="s">
        <v>2</v>
      </c>
      <c r="C267" s="1" t="s">
        <v>379</v>
      </c>
      <c r="D267" s="1" t="s">
        <v>381</v>
      </c>
      <c r="E267" s="1" t="s">
        <v>5</v>
      </c>
      <c r="F267" s="1" t="s">
        <v>6</v>
      </c>
      <c r="G267" s="1" t="s">
        <v>72</v>
      </c>
      <c r="H267" s="1" t="s">
        <v>73</v>
      </c>
      <c r="I267" s="1" t="s">
        <v>256</v>
      </c>
      <c r="J267" s="1" t="s">
        <v>255</v>
      </c>
      <c r="K267" s="39" t="s">
        <v>430</v>
      </c>
      <c r="L267" s="2" t="s">
        <v>71</v>
      </c>
      <c r="M267" s="3"/>
      <c r="N267" s="4">
        <v>310000</v>
      </c>
      <c r="O267" s="5">
        <v>10.130000000000001</v>
      </c>
      <c r="P267" s="6">
        <f t="shared" si="35"/>
        <v>3140300.0000000005</v>
      </c>
      <c r="Q267" t="s">
        <v>10</v>
      </c>
      <c r="R267" s="1">
        <v>668</v>
      </c>
      <c r="S267" s="1" t="s">
        <v>17</v>
      </c>
      <c r="T267" s="3"/>
      <c r="U267" s="46">
        <v>310000</v>
      </c>
      <c r="V267" s="19">
        <v>10.130000000000001</v>
      </c>
      <c r="W267" s="6">
        <f t="shared" si="28"/>
        <v>3140300.0000000005</v>
      </c>
      <c r="X267" s="7"/>
      <c r="Y267" s="4">
        <f t="shared" si="29"/>
        <v>0</v>
      </c>
      <c r="Z267" s="8">
        <f t="shared" si="30"/>
        <v>0</v>
      </c>
      <c r="AA267" s="6">
        <f t="shared" si="31"/>
        <v>0</v>
      </c>
      <c r="AB267" s="7"/>
    </row>
    <row r="268" spans="1:28" outlineLevel="2" x14ac:dyDescent="0.25">
      <c r="A268" s="1" t="s">
        <v>12</v>
      </c>
      <c r="B268" s="1" t="s">
        <v>2</v>
      </c>
      <c r="C268" s="1" t="s">
        <v>379</v>
      </c>
      <c r="D268" s="1" t="s">
        <v>381</v>
      </c>
      <c r="E268" s="1" t="s">
        <v>5</v>
      </c>
      <c r="F268" s="1" t="s">
        <v>6</v>
      </c>
      <c r="G268" s="1" t="s">
        <v>72</v>
      </c>
      <c r="H268" s="1" t="s">
        <v>73</v>
      </c>
      <c r="I268" s="1" t="s">
        <v>260</v>
      </c>
      <c r="J268" s="1" t="s">
        <v>259</v>
      </c>
      <c r="K268" s="39" t="s">
        <v>430</v>
      </c>
      <c r="L268" s="2" t="s">
        <v>71</v>
      </c>
      <c r="M268" s="3"/>
      <c r="N268" s="4">
        <v>310000</v>
      </c>
      <c r="O268" s="5">
        <v>10.15</v>
      </c>
      <c r="P268" s="6">
        <f t="shared" si="35"/>
        <v>3146500</v>
      </c>
      <c r="Q268" t="s">
        <v>10</v>
      </c>
      <c r="R268" s="1">
        <v>667</v>
      </c>
      <c r="S268" s="1" t="s">
        <v>17</v>
      </c>
      <c r="T268" s="3"/>
      <c r="U268" s="46">
        <v>310000</v>
      </c>
      <c r="V268" s="19">
        <v>10.15</v>
      </c>
      <c r="W268" s="6">
        <f t="shared" si="28"/>
        <v>3146500</v>
      </c>
      <c r="X268" s="7"/>
      <c r="Y268" s="4">
        <f t="shared" si="29"/>
        <v>0</v>
      </c>
      <c r="Z268" s="8">
        <f t="shared" si="30"/>
        <v>0</v>
      </c>
      <c r="AA268" s="6">
        <f t="shared" si="31"/>
        <v>0</v>
      </c>
      <c r="AB268" s="7"/>
    </row>
    <row r="269" spans="1:28" outlineLevel="2" x14ac:dyDescent="0.25">
      <c r="A269" s="1" t="s">
        <v>12</v>
      </c>
      <c r="B269" s="1" t="s">
        <v>2</v>
      </c>
      <c r="C269" s="1" t="s">
        <v>379</v>
      </c>
      <c r="D269" s="1" t="s">
        <v>381</v>
      </c>
      <c r="E269" s="1" t="s">
        <v>5</v>
      </c>
      <c r="F269" s="1" t="s">
        <v>6</v>
      </c>
      <c r="G269" s="1" t="s">
        <v>72</v>
      </c>
      <c r="H269" s="1" t="s">
        <v>73</v>
      </c>
      <c r="I269" s="1" t="s">
        <v>262</v>
      </c>
      <c r="J269" s="1" t="s">
        <v>261</v>
      </c>
      <c r="K269" s="39" t="s">
        <v>430</v>
      </c>
      <c r="L269" s="2" t="s">
        <v>71</v>
      </c>
      <c r="M269" s="3"/>
      <c r="N269" s="4">
        <v>310000</v>
      </c>
      <c r="O269" s="5">
        <v>10.17</v>
      </c>
      <c r="P269" s="6">
        <f t="shared" si="35"/>
        <v>3152700</v>
      </c>
      <c r="Q269" t="s">
        <v>10</v>
      </c>
      <c r="R269" s="1">
        <v>669</v>
      </c>
      <c r="S269" s="1" t="s">
        <v>17</v>
      </c>
      <c r="T269" s="3"/>
      <c r="U269" s="46">
        <v>310000</v>
      </c>
      <c r="V269" s="19">
        <v>10.17</v>
      </c>
      <c r="W269" s="6">
        <f t="shared" si="28"/>
        <v>3152700</v>
      </c>
      <c r="X269" s="7"/>
      <c r="Y269" s="4">
        <f t="shared" si="29"/>
        <v>0</v>
      </c>
      <c r="Z269" s="8">
        <f t="shared" si="30"/>
        <v>0</v>
      </c>
      <c r="AA269" s="6">
        <f t="shared" si="31"/>
        <v>0</v>
      </c>
      <c r="AB269" s="7"/>
    </row>
    <row r="270" spans="1:28" outlineLevel="2" x14ac:dyDescent="0.25">
      <c r="A270" s="1" t="s">
        <v>12</v>
      </c>
      <c r="B270" s="1" t="s">
        <v>2</v>
      </c>
      <c r="C270" s="1" t="s">
        <v>379</v>
      </c>
      <c r="D270" s="1" t="s">
        <v>381</v>
      </c>
      <c r="E270" s="1" t="s">
        <v>5</v>
      </c>
      <c r="F270" s="1" t="s">
        <v>6</v>
      </c>
      <c r="G270" s="1" t="s">
        <v>72</v>
      </c>
      <c r="H270" s="1" t="s">
        <v>73</v>
      </c>
      <c r="I270" s="1" t="s">
        <v>258</v>
      </c>
      <c r="J270" s="1" t="s">
        <v>257</v>
      </c>
      <c r="K270" s="39" t="s">
        <v>430</v>
      </c>
      <c r="L270" s="2" t="s">
        <v>71</v>
      </c>
      <c r="M270" s="3"/>
      <c r="N270" s="4">
        <v>310000</v>
      </c>
      <c r="O270" s="5">
        <v>10.175000000000001</v>
      </c>
      <c r="P270" s="6">
        <f t="shared" si="35"/>
        <v>3154250</v>
      </c>
      <c r="Q270" t="s">
        <v>10</v>
      </c>
      <c r="R270" s="1">
        <v>666</v>
      </c>
      <c r="S270" s="1" t="s">
        <v>17</v>
      </c>
      <c r="T270" s="3"/>
      <c r="U270" s="46">
        <v>310000</v>
      </c>
      <c r="V270" s="19">
        <v>10.175000000000001</v>
      </c>
      <c r="W270" s="6">
        <f t="shared" si="28"/>
        <v>3154250</v>
      </c>
      <c r="X270" s="7"/>
      <c r="Y270" s="4">
        <f t="shared" si="29"/>
        <v>0</v>
      </c>
      <c r="Z270" s="8">
        <f t="shared" si="30"/>
        <v>0</v>
      </c>
      <c r="AA270" s="6">
        <f t="shared" si="31"/>
        <v>0</v>
      </c>
      <c r="AB270" s="7"/>
    </row>
    <row r="271" spans="1:28" outlineLevel="2" x14ac:dyDescent="0.25">
      <c r="A271" s="1" t="s">
        <v>12</v>
      </c>
      <c r="B271" s="1" t="s">
        <v>2</v>
      </c>
      <c r="C271" s="1" t="s">
        <v>379</v>
      </c>
      <c r="D271" s="1" t="s">
        <v>381</v>
      </c>
      <c r="E271" s="1" t="s">
        <v>5</v>
      </c>
      <c r="F271" s="1" t="s">
        <v>6</v>
      </c>
      <c r="G271" s="1" t="s">
        <v>72</v>
      </c>
      <c r="H271" s="1" t="s">
        <v>73</v>
      </c>
      <c r="I271" s="1" t="s">
        <v>254</v>
      </c>
      <c r="J271" s="1" t="s">
        <v>253</v>
      </c>
      <c r="K271" s="39" t="s">
        <v>430</v>
      </c>
      <c r="L271" s="2" t="s">
        <v>71</v>
      </c>
      <c r="M271" s="3"/>
      <c r="N271" s="4">
        <v>310000</v>
      </c>
      <c r="O271" s="5">
        <v>10.195</v>
      </c>
      <c r="P271" s="6">
        <f t="shared" si="35"/>
        <v>3160450</v>
      </c>
      <c r="Q271" t="s">
        <v>10</v>
      </c>
      <c r="R271" s="1">
        <v>665</v>
      </c>
      <c r="S271" s="1" t="s">
        <v>17</v>
      </c>
      <c r="T271" s="3"/>
      <c r="U271" s="46">
        <v>310000</v>
      </c>
      <c r="V271" s="19">
        <v>10.195</v>
      </c>
      <c r="W271" s="6">
        <f t="shared" si="28"/>
        <v>3160450</v>
      </c>
      <c r="X271" s="7"/>
      <c r="Y271" s="4">
        <f t="shared" si="29"/>
        <v>0</v>
      </c>
      <c r="Z271" s="8">
        <f t="shared" si="30"/>
        <v>0</v>
      </c>
      <c r="AA271" s="6">
        <f t="shared" si="31"/>
        <v>0</v>
      </c>
      <c r="AB271" s="7"/>
    </row>
    <row r="272" spans="1:28" outlineLevel="2" x14ac:dyDescent="0.25">
      <c r="A272" s="1" t="s">
        <v>12</v>
      </c>
      <c r="B272" s="1" t="s">
        <v>2</v>
      </c>
      <c r="C272" s="1" t="s">
        <v>379</v>
      </c>
      <c r="D272" s="1" t="s">
        <v>381</v>
      </c>
      <c r="E272" s="1" t="s">
        <v>5</v>
      </c>
      <c r="F272" s="1" t="s">
        <v>6</v>
      </c>
      <c r="G272" s="1" t="s">
        <v>72</v>
      </c>
      <c r="H272" s="1" t="s">
        <v>73</v>
      </c>
      <c r="I272" s="1" t="s">
        <v>252</v>
      </c>
      <c r="J272" s="1" t="s">
        <v>251</v>
      </c>
      <c r="K272" s="39" t="s">
        <v>428</v>
      </c>
      <c r="L272" s="2" t="s">
        <v>71</v>
      </c>
      <c r="M272" s="3"/>
      <c r="N272" s="4">
        <v>155000</v>
      </c>
      <c r="O272" s="5">
        <v>10.317500000000001</v>
      </c>
      <c r="P272" s="6">
        <f t="shared" si="35"/>
        <v>1599212.5000000002</v>
      </c>
      <c r="Q272" t="s">
        <v>10</v>
      </c>
      <c r="R272" s="1">
        <v>663</v>
      </c>
      <c r="S272" s="1" t="s">
        <v>17</v>
      </c>
      <c r="T272" s="3"/>
      <c r="U272" s="46">
        <v>155000</v>
      </c>
      <c r="V272" s="19">
        <v>10.317500000000001</v>
      </c>
      <c r="W272" s="6">
        <f t="shared" si="28"/>
        <v>1599212.5000000002</v>
      </c>
      <c r="X272" s="7"/>
      <c r="Y272" s="4">
        <f t="shared" si="29"/>
        <v>0</v>
      </c>
      <c r="Z272" s="8">
        <f t="shared" si="30"/>
        <v>0</v>
      </c>
      <c r="AA272" s="6">
        <f t="shared" si="31"/>
        <v>0</v>
      </c>
      <c r="AB272" s="7"/>
    </row>
    <row r="273" spans="1:29" outlineLevel="2" x14ac:dyDescent="0.25">
      <c r="A273" s="1" t="s">
        <v>12</v>
      </c>
      <c r="B273" s="1" t="s">
        <v>2</v>
      </c>
      <c r="C273" s="1" t="s">
        <v>379</v>
      </c>
      <c r="D273" s="1" t="s">
        <v>381</v>
      </c>
      <c r="E273" s="1" t="s">
        <v>5</v>
      </c>
      <c r="F273" s="1" t="s">
        <v>6</v>
      </c>
      <c r="G273" s="1" t="s">
        <v>72</v>
      </c>
      <c r="H273" s="1" t="s">
        <v>73</v>
      </c>
      <c r="I273" s="1" t="s">
        <v>264</v>
      </c>
      <c r="J273" s="1" t="s">
        <v>263</v>
      </c>
      <c r="K273" s="39" t="s">
        <v>430</v>
      </c>
      <c r="L273" s="2" t="s">
        <v>71</v>
      </c>
      <c r="M273" s="3"/>
      <c r="N273" s="4">
        <v>310000</v>
      </c>
      <c r="O273" s="5">
        <v>10.38</v>
      </c>
      <c r="P273" s="6">
        <f t="shared" si="35"/>
        <v>3217800.0000000005</v>
      </c>
      <c r="Q273" t="s">
        <v>10</v>
      </c>
      <c r="R273" s="1">
        <v>670</v>
      </c>
      <c r="S273" s="1" t="s">
        <v>17</v>
      </c>
      <c r="T273" s="3"/>
      <c r="U273" s="46">
        <v>310000</v>
      </c>
      <c r="V273" s="19">
        <v>10.38</v>
      </c>
      <c r="W273" s="6">
        <f t="shared" si="28"/>
        <v>3217800.0000000005</v>
      </c>
      <c r="X273" s="7"/>
      <c r="Y273" s="4">
        <f t="shared" si="29"/>
        <v>0</v>
      </c>
      <c r="Z273" s="8">
        <f t="shared" si="30"/>
        <v>0</v>
      </c>
      <c r="AA273" s="6">
        <f t="shared" si="31"/>
        <v>0</v>
      </c>
      <c r="AB273" s="7"/>
    </row>
    <row r="274" spans="1:29" outlineLevel="2" x14ac:dyDescent="0.25">
      <c r="A274" s="1" t="s">
        <v>12</v>
      </c>
      <c r="B274" s="1" t="s">
        <v>2</v>
      </c>
      <c r="C274" s="1" t="s">
        <v>379</v>
      </c>
      <c r="D274" s="1" t="s">
        <v>381</v>
      </c>
      <c r="E274" s="1" t="s">
        <v>5</v>
      </c>
      <c r="F274" s="1" t="s">
        <v>6</v>
      </c>
      <c r="G274" s="1" t="s">
        <v>72</v>
      </c>
      <c r="H274" s="1" t="s">
        <v>73</v>
      </c>
      <c r="I274" s="1" t="s">
        <v>266</v>
      </c>
      <c r="J274" s="1" t="s">
        <v>265</v>
      </c>
      <c r="K274" s="39" t="s">
        <v>430</v>
      </c>
      <c r="L274" s="2" t="s">
        <v>71</v>
      </c>
      <c r="M274" s="3"/>
      <c r="N274" s="4">
        <v>155000</v>
      </c>
      <c r="O274" s="5">
        <v>10.38</v>
      </c>
      <c r="P274" s="6">
        <f t="shared" si="35"/>
        <v>1608900.0000000002</v>
      </c>
      <c r="Q274" t="s">
        <v>10</v>
      </c>
      <c r="R274" s="1">
        <v>677</v>
      </c>
      <c r="S274" s="1" t="s">
        <v>17</v>
      </c>
      <c r="T274" s="3"/>
      <c r="U274" s="46">
        <v>155000</v>
      </c>
      <c r="V274" s="19">
        <v>10.38</v>
      </c>
      <c r="W274" s="6">
        <f t="shared" si="28"/>
        <v>1608900.0000000002</v>
      </c>
      <c r="X274" s="7"/>
      <c r="Y274" s="4">
        <f t="shared" si="29"/>
        <v>0</v>
      </c>
      <c r="Z274" s="8">
        <f t="shared" si="30"/>
        <v>0</v>
      </c>
      <c r="AA274" s="6">
        <f t="shared" si="31"/>
        <v>0</v>
      </c>
      <c r="AB274" s="7"/>
    </row>
    <row r="275" spans="1:29" outlineLevel="2" x14ac:dyDescent="0.25">
      <c r="A275" s="1" t="s">
        <v>12</v>
      </c>
      <c r="B275" s="1" t="s">
        <v>2</v>
      </c>
      <c r="C275" s="1" t="s">
        <v>379</v>
      </c>
      <c r="D275" s="1" t="s">
        <v>381</v>
      </c>
      <c r="E275" s="1" t="s">
        <v>5</v>
      </c>
      <c r="F275" s="1" t="s">
        <v>6</v>
      </c>
      <c r="G275" s="1" t="s">
        <v>72</v>
      </c>
      <c r="H275" s="1" t="s">
        <v>73</v>
      </c>
      <c r="I275" s="1" t="s">
        <v>269</v>
      </c>
      <c r="J275" s="1" t="s">
        <v>268</v>
      </c>
      <c r="K275" s="39" t="s">
        <v>430</v>
      </c>
      <c r="L275" s="2" t="s">
        <v>71</v>
      </c>
      <c r="M275" s="3"/>
      <c r="N275" s="4">
        <v>155000</v>
      </c>
      <c r="O275" s="5">
        <v>10.4</v>
      </c>
      <c r="P275" s="6">
        <f t="shared" si="35"/>
        <v>1612000</v>
      </c>
      <c r="Q275" t="s">
        <v>10</v>
      </c>
      <c r="R275" s="1">
        <v>678</v>
      </c>
      <c r="S275" s="1" t="s">
        <v>17</v>
      </c>
      <c r="T275" s="3"/>
      <c r="U275" s="46">
        <v>155000</v>
      </c>
      <c r="V275" s="19">
        <v>10.4</v>
      </c>
      <c r="W275" s="6">
        <f t="shared" si="28"/>
        <v>1612000</v>
      </c>
      <c r="X275" s="7"/>
      <c r="Y275" s="4">
        <f t="shared" si="29"/>
        <v>0</v>
      </c>
      <c r="Z275" s="8">
        <f t="shared" si="30"/>
        <v>0</v>
      </c>
      <c r="AA275" s="6">
        <f t="shared" si="31"/>
        <v>0</v>
      </c>
      <c r="AB275" s="7"/>
    </row>
    <row r="276" spans="1:29" outlineLevel="2" x14ac:dyDescent="0.25">
      <c r="A276" s="1" t="s">
        <v>12</v>
      </c>
      <c r="B276" s="1" t="s">
        <v>2</v>
      </c>
      <c r="C276" s="1" t="s">
        <v>379</v>
      </c>
      <c r="D276" s="1" t="s">
        <v>381</v>
      </c>
      <c r="E276" s="1" t="s">
        <v>5</v>
      </c>
      <c r="F276" s="1" t="s">
        <v>20</v>
      </c>
      <c r="G276" s="1" t="s">
        <v>72</v>
      </c>
      <c r="H276" s="1" t="s">
        <v>73</v>
      </c>
      <c r="I276" s="1" t="s">
        <v>74</v>
      </c>
      <c r="J276" s="1" t="s">
        <v>70</v>
      </c>
      <c r="K276" s="39" t="s">
        <v>430</v>
      </c>
      <c r="L276" s="2" t="s">
        <v>71</v>
      </c>
      <c r="M276" s="3"/>
      <c r="N276" s="4">
        <v>10000</v>
      </c>
      <c r="O276" s="5">
        <v>10.41</v>
      </c>
      <c r="P276" s="6">
        <f t="shared" si="35"/>
        <v>104100</v>
      </c>
      <c r="Q276" t="s">
        <v>10</v>
      </c>
      <c r="R276" s="1">
        <v>703</v>
      </c>
      <c r="S276" s="1" t="s">
        <v>17</v>
      </c>
      <c r="T276" s="3"/>
      <c r="U276" s="4">
        <v>10000</v>
      </c>
      <c r="V276" s="5">
        <v>10.41</v>
      </c>
      <c r="W276" s="6">
        <f t="shared" si="28"/>
        <v>104100</v>
      </c>
      <c r="X276" s="7"/>
      <c r="Y276" s="4">
        <f t="shared" si="29"/>
        <v>0</v>
      </c>
      <c r="Z276" s="8">
        <f t="shared" si="30"/>
        <v>0</v>
      </c>
      <c r="AA276" s="6">
        <f t="shared" si="31"/>
        <v>0</v>
      </c>
      <c r="AB276" s="7"/>
    </row>
    <row r="277" spans="1:29" outlineLevel="2" x14ac:dyDescent="0.25">
      <c r="A277" s="1" t="s">
        <v>12</v>
      </c>
      <c r="B277" s="1" t="s">
        <v>2</v>
      </c>
      <c r="C277" s="1" t="s">
        <v>379</v>
      </c>
      <c r="D277" s="1" t="s">
        <v>381</v>
      </c>
      <c r="E277" s="1" t="s">
        <v>5</v>
      </c>
      <c r="F277" s="1" t="s">
        <v>20</v>
      </c>
      <c r="G277" s="1" t="s">
        <v>72</v>
      </c>
      <c r="H277" s="1" t="s">
        <v>73</v>
      </c>
      <c r="I277" s="1" t="s">
        <v>76</v>
      </c>
      <c r="J277" s="1" t="s">
        <v>75</v>
      </c>
      <c r="K277" s="39" t="s">
        <v>430</v>
      </c>
      <c r="L277" s="2" t="s">
        <v>71</v>
      </c>
      <c r="M277" s="3"/>
      <c r="N277" s="4">
        <v>10000</v>
      </c>
      <c r="O277" s="5">
        <v>10.41</v>
      </c>
      <c r="P277" s="6">
        <f t="shared" si="35"/>
        <v>104100</v>
      </c>
      <c r="Q277" t="s">
        <v>10</v>
      </c>
      <c r="R277" s="1">
        <v>702</v>
      </c>
      <c r="S277" s="1" t="s">
        <v>17</v>
      </c>
      <c r="T277" s="3"/>
      <c r="U277" s="4">
        <v>10000</v>
      </c>
      <c r="V277" s="5">
        <v>10.41</v>
      </c>
      <c r="W277" s="6">
        <f t="shared" si="28"/>
        <v>104100</v>
      </c>
      <c r="X277" s="7"/>
      <c r="Y277" s="4">
        <f t="shared" si="29"/>
        <v>0</v>
      </c>
      <c r="Z277" s="8">
        <f t="shared" si="30"/>
        <v>0</v>
      </c>
      <c r="AA277" s="6">
        <f t="shared" si="31"/>
        <v>0</v>
      </c>
      <c r="AB277" s="7"/>
    </row>
    <row r="278" spans="1:29" outlineLevel="2" x14ac:dyDescent="0.25">
      <c r="A278" s="1" t="s">
        <v>12</v>
      </c>
      <c r="B278" s="1" t="s">
        <v>2</v>
      </c>
      <c r="C278" s="1" t="s">
        <v>379</v>
      </c>
      <c r="D278" s="1" t="s">
        <v>381</v>
      </c>
      <c r="E278" s="1" t="s">
        <v>5</v>
      </c>
      <c r="F278" s="1" t="s">
        <v>6</v>
      </c>
      <c r="G278" s="1" t="s">
        <v>72</v>
      </c>
      <c r="H278" s="1" t="s">
        <v>73</v>
      </c>
      <c r="I278" s="1" t="s">
        <v>275</v>
      </c>
      <c r="J278" s="1" t="s">
        <v>274</v>
      </c>
      <c r="K278" s="39" t="s">
        <v>430</v>
      </c>
      <c r="L278" s="2" t="s">
        <v>71</v>
      </c>
      <c r="M278" s="3"/>
      <c r="N278" s="4">
        <v>155000</v>
      </c>
      <c r="O278" s="5">
        <v>10.43</v>
      </c>
      <c r="P278" s="6">
        <f t="shared" si="35"/>
        <v>1616650</v>
      </c>
      <c r="Q278" t="s">
        <v>10</v>
      </c>
      <c r="R278" s="1">
        <v>680</v>
      </c>
      <c r="S278" s="1" t="s">
        <v>17</v>
      </c>
      <c r="T278" s="3"/>
      <c r="U278" s="4">
        <v>155000</v>
      </c>
      <c r="V278" s="5">
        <v>10.43</v>
      </c>
      <c r="W278" s="6">
        <f t="shared" si="28"/>
        <v>1616650</v>
      </c>
      <c r="X278" s="7"/>
      <c r="Y278" s="4">
        <f t="shared" si="29"/>
        <v>0</v>
      </c>
      <c r="Z278" s="8">
        <f t="shared" si="30"/>
        <v>0</v>
      </c>
      <c r="AA278" s="6">
        <f t="shared" si="31"/>
        <v>0</v>
      </c>
      <c r="AB278" s="7"/>
    </row>
    <row r="279" spans="1:29" outlineLevel="2" x14ac:dyDescent="0.25">
      <c r="A279" s="1" t="s">
        <v>12</v>
      </c>
      <c r="B279" s="1" t="s">
        <v>2</v>
      </c>
      <c r="C279" s="1" t="s">
        <v>379</v>
      </c>
      <c r="D279" s="1" t="s">
        <v>381</v>
      </c>
      <c r="E279" s="1" t="s">
        <v>5</v>
      </c>
      <c r="F279" s="1" t="s">
        <v>6</v>
      </c>
      <c r="G279" s="1" t="s">
        <v>72</v>
      </c>
      <c r="H279" s="1" t="s">
        <v>73</v>
      </c>
      <c r="I279" s="1" t="s">
        <v>273</v>
      </c>
      <c r="J279" s="1" t="s">
        <v>272</v>
      </c>
      <c r="K279" s="39" t="s">
        <v>428</v>
      </c>
      <c r="L279" s="2" t="s">
        <v>71</v>
      </c>
      <c r="M279" s="3"/>
      <c r="N279" s="4">
        <v>155000</v>
      </c>
      <c r="O279" s="5">
        <v>10.48</v>
      </c>
      <c r="P279" s="6">
        <f t="shared" si="35"/>
        <v>1624400</v>
      </c>
      <c r="Q279" t="s">
        <v>10</v>
      </c>
      <c r="R279" s="1">
        <v>683</v>
      </c>
      <c r="S279" s="1" t="s">
        <v>17</v>
      </c>
      <c r="T279" s="3"/>
      <c r="U279" s="4">
        <v>155000</v>
      </c>
      <c r="V279" s="5">
        <v>10.48</v>
      </c>
      <c r="W279" s="6">
        <f t="shared" si="28"/>
        <v>1624400</v>
      </c>
      <c r="X279" s="7"/>
      <c r="Y279" s="4">
        <f t="shared" si="29"/>
        <v>0</v>
      </c>
      <c r="Z279" s="8">
        <f t="shared" si="30"/>
        <v>0</v>
      </c>
      <c r="AA279" s="6">
        <f t="shared" si="31"/>
        <v>0</v>
      </c>
      <c r="AB279" s="7"/>
    </row>
    <row r="280" spans="1:29" outlineLevel="2" x14ac:dyDescent="0.25">
      <c r="A280" s="1" t="s">
        <v>12</v>
      </c>
      <c r="B280" s="1" t="s">
        <v>2</v>
      </c>
      <c r="C280" s="1" t="s">
        <v>379</v>
      </c>
      <c r="D280" s="1" t="s">
        <v>381</v>
      </c>
      <c r="E280" s="1" t="s">
        <v>5</v>
      </c>
      <c r="F280" s="1" t="s">
        <v>6</v>
      </c>
      <c r="G280" s="1" t="s">
        <v>72</v>
      </c>
      <c r="H280" s="1" t="s">
        <v>73</v>
      </c>
      <c r="I280" s="1" t="s">
        <v>277</v>
      </c>
      <c r="J280" s="1" t="s">
        <v>276</v>
      </c>
      <c r="K280" s="39" t="s">
        <v>428</v>
      </c>
      <c r="L280" s="2" t="s">
        <v>71</v>
      </c>
      <c r="M280" s="3"/>
      <c r="N280" s="4">
        <v>155000</v>
      </c>
      <c r="O280" s="5">
        <v>10.48</v>
      </c>
      <c r="P280" s="6">
        <f t="shared" si="35"/>
        <v>1624400</v>
      </c>
      <c r="Q280" t="s">
        <v>10</v>
      </c>
      <c r="R280" s="1">
        <v>682</v>
      </c>
      <c r="S280" s="1" t="s">
        <v>17</v>
      </c>
      <c r="T280" s="3"/>
      <c r="U280" s="4">
        <v>155000</v>
      </c>
      <c r="V280" s="5">
        <v>10.48</v>
      </c>
      <c r="W280" s="6">
        <f t="shared" si="28"/>
        <v>1624400</v>
      </c>
      <c r="X280" s="7"/>
      <c r="Y280" s="4">
        <f t="shared" si="29"/>
        <v>0</v>
      </c>
      <c r="Z280" s="8">
        <f t="shared" si="30"/>
        <v>0</v>
      </c>
      <c r="AA280" s="6">
        <f t="shared" si="31"/>
        <v>0</v>
      </c>
      <c r="AB280" s="7"/>
    </row>
    <row r="281" spans="1:29" outlineLevel="2" x14ac:dyDescent="0.25">
      <c r="A281" s="1" t="s">
        <v>12</v>
      </c>
      <c r="B281" s="1" t="s">
        <v>2</v>
      </c>
      <c r="C281" s="1" t="s">
        <v>379</v>
      </c>
      <c r="D281" s="1" t="s">
        <v>381</v>
      </c>
      <c r="E281" s="1" t="s">
        <v>5</v>
      </c>
      <c r="F281" s="1" t="s">
        <v>6</v>
      </c>
      <c r="G281" s="1" t="s">
        <v>72</v>
      </c>
      <c r="H281" s="1" t="s">
        <v>73</v>
      </c>
      <c r="J281" s="1" t="s">
        <v>278</v>
      </c>
      <c r="K281" s="39" t="s">
        <v>428</v>
      </c>
      <c r="L281" s="2" t="s">
        <v>71</v>
      </c>
      <c r="M281" s="3"/>
      <c r="N281" s="4">
        <v>50003</v>
      </c>
      <c r="O281" s="5">
        <v>10.48</v>
      </c>
      <c r="P281" s="6">
        <f t="shared" si="35"/>
        <v>524031.44</v>
      </c>
      <c r="Q281" t="s">
        <v>10</v>
      </c>
      <c r="R281" s="1">
        <v>687</v>
      </c>
      <c r="S281" s="1" t="s">
        <v>17</v>
      </c>
      <c r="T281" s="3"/>
      <c r="U281" s="4">
        <v>50003</v>
      </c>
      <c r="V281" s="5">
        <v>10.48</v>
      </c>
      <c r="W281" s="6">
        <f t="shared" ref="W281:W286" si="36">U281*V281</f>
        <v>524031.44</v>
      </c>
      <c r="X281" s="7"/>
      <c r="Y281" s="4">
        <f t="shared" ref="Y281:Y286" si="37">N281-U281</f>
        <v>0</v>
      </c>
      <c r="Z281" s="8">
        <f t="shared" ref="Z281:Z286" si="38">O281-V281</f>
        <v>0</v>
      </c>
      <c r="AA281" s="6">
        <f t="shared" ref="AA281:AA286" si="39">P281-W281</f>
        <v>0</v>
      </c>
      <c r="AB281" s="7"/>
    </row>
    <row r="282" spans="1:29" outlineLevel="2" x14ac:dyDescent="0.25">
      <c r="A282" s="1" t="s">
        <v>12</v>
      </c>
      <c r="B282" s="1" t="s">
        <v>2</v>
      </c>
      <c r="C282" s="1" t="s">
        <v>379</v>
      </c>
      <c r="D282" s="1" t="s">
        <v>381</v>
      </c>
      <c r="E282" s="1" t="s">
        <v>5</v>
      </c>
      <c r="F282" s="1" t="s">
        <v>6</v>
      </c>
      <c r="G282" s="1" t="s">
        <v>72</v>
      </c>
      <c r="H282" s="1" t="s">
        <v>73</v>
      </c>
      <c r="J282" s="1" t="s">
        <v>267</v>
      </c>
      <c r="K282" s="39" t="s">
        <v>430</v>
      </c>
      <c r="L282" s="2" t="s">
        <v>71</v>
      </c>
      <c r="M282" s="3"/>
      <c r="N282" s="4">
        <v>310000</v>
      </c>
      <c r="O282" s="5">
        <v>10.53</v>
      </c>
      <c r="P282" s="6">
        <f t="shared" si="35"/>
        <v>3264300</v>
      </c>
      <c r="Q282" t="s">
        <v>10</v>
      </c>
      <c r="R282" s="1">
        <v>681</v>
      </c>
      <c r="S282" s="1" t="s">
        <v>17</v>
      </c>
      <c r="T282" s="3"/>
      <c r="U282" s="46">
        <v>310000</v>
      </c>
      <c r="V282" s="19">
        <v>10.53</v>
      </c>
      <c r="W282" s="6">
        <f t="shared" si="36"/>
        <v>3264300</v>
      </c>
      <c r="X282" s="7"/>
      <c r="Y282" s="4">
        <f t="shared" si="37"/>
        <v>0</v>
      </c>
      <c r="Z282" s="8">
        <f t="shared" si="38"/>
        <v>0</v>
      </c>
      <c r="AA282" s="6">
        <f t="shared" si="39"/>
        <v>0</v>
      </c>
      <c r="AB282" s="7"/>
    </row>
    <row r="283" spans="1:29" outlineLevel="2" x14ac:dyDescent="0.25">
      <c r="A283" s="1" t="s">
        <v>12</v>
      </c>
      <c r="B283" s="1" t="s">
        <v>2</v>
      </c>
      <c r="C283" s="1" t="s">
        <v>379</v>
      </c>
      <c r="D283" s="1" t="s">
        <v>381</v>
      </c>
      <c r="E283" s="1" t="s">
        <v>5</v>
      </c>
      <c r="F283" s="1" t="s">
        <v>6</v>
      </c>
      <c r="G283" s="1" t="s">
        <v>72</v>
      </c>
      <c r="H283" s="1" t="s">
        <v>73</v>
      </c>
      <c r="I283" s="1" t="s">
        <v>271</v>
      </c>
      <c r="J283" s="1" t="s">
        <v>270</v>
      </c>
      <c r="K283" s="39" t="s">
        <v>428</v>
      </c>
      <c r="L283" s="2" t="s">
        <v>71</v>
      </c>
      <c r="M283" s="3"/>
      <c r="N283" s="4">
        <v>155000</v>
      </c>
      <c r="O283" s="5">
        <v>10.68</v>
      </c>
      <c r="P283" s="6">
        <f t="shared" si="35"/>
        <v>1655400</v>
      </c>
      <c r="Q283" t="s">
        <v>10</v>
      </c>
      <c r="R283" s="1">
        <v>679</v>
      </c>
      <c r="S283" s="1" t="s">
        <v>17</v>
      </c>
      <c r="T283" s="3"/>
      <c r="U283" s="46">
        <v>155000</v>
      </c>
      <c r="V283" s="19">
        <v>10.68</v>
      </c>
      <c r="W283" s="6">
        <f t="shared" si="36"/>
        <v>1655400</v>
      </c>
      <c r="X283" s="7"/>
      <c r="Y283" s="4">
        <f t="shared" si="37"/>
        <v>0</v>
      </c>
      <c r="Z283" s="8">
        <f t="shared" si="38"/>
        <v>0</v>
      </c>
      <c r="AA283" s="6">
        <f t="shared" si="39"/>
        <v>0</v>
      </c>
      <c r="AB283" s="7"/>
    </row>
    <row r="284" spans="1:29" outlineLevel="2" x14ac:dyDescent="0.25">
      <c r="A284" s="1" t="s">
        <v>12</v>
      </c>
      <c r="B284" s="1" t="s">
        <v>2</v>
      </c>
      <c r="C284" s="1" t="s">
        <v>379</v>
      </c>
      <c r="D284" s="1" t="s">
        <v>381</v>
      </c>
      <c r="E284" s="1" t="s">
        <v>5</v>
      </c>
      <c r="F284" s="1" t="s">
        <v>6</v>
      </c>
      <c r="G284" s="1">
        <v>35</v>
      </c>
      <c r="H284" s="1" t="s">
        <v>401</v>
      </c>
      <c r="J284" s="1" t="s">
        <v>3</v>
      </c>
      <c r="L284" s="2" t="s">
        <v>71</v>
      </c>
      <c r="M284" s="3"/>
      <c r="O284" s="5">
        <v>7.0000000000000007E-2</v>
      </c>
      <c r="P284" s="6">
        <v>2792915.58</v>
      </c>
      <c r="Q284" t="s">
        <v>10</v>
      </c>
      <c r="R284" s="1">
        <v>773</v>
      </c>
      <c r="T284" s="3"/>
      <c r="U284" s="4">
        <v>0</v>
      </c>
      <c r="V284" s="5">
        <v>7.0000000000000007E-2</v>
      </c>
      <c r="W284" s="6">
        <v>2792915.58</v>
      </c>
      <c r="X284" s="7"/>
      <c r="Y284" s="4">
        <f t="shared" si="37"/>
        <v>0</v>
      </c>
      <c r="Z284" s="8">
        <f t="shared" si="38"/>
        <v>0</v>
      </c>
      <c r="AA284" s="6">
        <f t="shared" si="39"/>
        <v>0</v>
      </c>
      <c r="AB284" s="7"/>
    </row>
    <row r="285" spans="1:29" outlineLevel="1" x14ac:dyDescent="0.25">
      <c r="C285" s="1"/>
      <c r="D285" s="1"/>
      <c r="L285" s="2" t="s">
        <v>422</v>
      </c>
      <c r="M285" s="3"/>
      <c r="N285" s="4">
        <f>SUBTOTAL(9,N262:N284)</f>
        <v>3920003</v>
      </c>
      <c r="P285" s="6">
        <f>SUBTOTAL(9,P262:P284)</f>
        <v>42691709.519999996</v>
      </c>
      <c r="T285" s="3"/>
      <c r="U285" s="4">
        <f>SUBTOTAL(9,U262:U284)</f>
        <v>3920003</v>
      </c>
      <c r="W285" s="6">
        <f>SUBTOTAL(9,W262:W284)</f>
        <v>42691709.519999996</v>
      </c>
      <c r="X285" s="7"/>
      <c r="Y285" s="4">
        <f>SUBTOTAL(9,Y262:Y284)</f>
        <v>0</v>
      </c>
      <c r="AA285" s="6">
        <f>SUBTOTAL(9,AA262:AA284)</f>
        <v>0</v>
      </c>
      <c r="AB285" s="7"/>
      <c r="AC285" s="58" t="s">
        <v>454</v>
      </c>
    </row>
    <row r="286" spans="1:29" outlineLevel="2" x14ac:dyDescent="0.25">
      <c r="A286" s="13" t="s">
        <v>12</v>
      </c>
      <c r="B286" s="13" t="s">
        <v>2</v>
      </c>
      <c r="C286" s="13" t="s">
        <v>379</v>
      </c>
      <c r="D286" s="13" t="s">
        <v>381</v>
      </c>
      <c r="E286" s="13" t="s">
        <v>228</v>
      </c>
      <c r="F286" s="13" t="s">
        <v>229</v>
      </c>
      <c r="G286" s="13" t="s">
        <v>232</v>
      </c>
      <c r="H286" s="13" t="s">
        <v>225</v>
      </c>
      <c r="I286" s="13" t="s">
        <v>226</v>
      </c>
      <c r="J286" s="13" t="s">
        <v>222</v>
      </c>
      <c r="K286" s="40" t="s">
        <v>456</v>
      </c>
      <c r="L286" s="14" t="s">
        <v>231</v>
      </c>
      <c r="M286" s="3"/>
      <c r="N286" s="15">
        <v>758</v>
      </c>
      <c r="O286" s="16">
        <v>8.7799999999999994</v>
      </c>
      <c r="P286" s="17">
        <f>N286*O286</f>
        <v>6655.24</v>
      </c>
      <c r="Q286" s="12" t="s">
        <v>10</v>
      </c>
      <c r="R286" s="13">
        <v>675</v>
      </c>
      <c r="S286" s="13" t="s">
        <v>17</v>
      </c>
      <c r="T286" s="3"/>
      <c r="U286" s="15">
        <v>758</v>
      </c>
      <c r="V286" s="16">
        <v>8.7799999999999994</v>
      </c>
      <c r="W286" s="17">
        <f t="shared" si="36"/>
        <v>6655.24</v>
      </c>
      <c r="X286" s="7"/>
      <c r="Y286" s="15">
        <f t="shared" si="37"/>
        <v>0</v>
      </c>
      <c r="Z286" s="18">
        <f t="shared" si="38"/>
        <v>0</v>
      </c>
      <c r="AA286" s="17">
        <f t="shared" si="39"/>
        <v>0</v>
      </c>
      <c r="AB286" s="7"/>
      <c r="AC286" s="12" t="s">
        <v>451</v>
      </c>
    </row>
    <row r="287" spans="1:29" ht="13.8" outlineLevel="1" thickBot="1" x14ac:dyDescent="0.3">
      <c r="C287" s="1"/>
      <c r="D287" s="1"/>
      <c r="L287" s="2" t="s">
        <v>423</v>
      </c>
      <c r="M287" s="3"/>
      <c r="N287" s="42">
        <f>SUBTOTAL(9,N286:N286)</f>
        <v>758</v>
      </c>
      <c r="P287" s="43">
        <f>SUBTOTAL(9,P286:P286)</f>
        <v>6655.24</v>
      </c>
      <c r="T287" s="3"/>
      <c r="U287" s="42">
        <f>SUBTOTAL(9,U286:U286)</f>
        <v>758</v>
      </c>
      <c r="W287" s="43">
        <f>SUBTOTAL(9,W286:W286)</f>
        <v>6655.24</v>
      </c>
      <c r="X287" s="7"/>
      <c r="Y287" s="42">
        <f>SUBTOTAL(9,Y286:Y286)</f>
        <v>0</v>
      </c>
      <c r="AA287" s="43">
        <f>SUBTOTAL(9,AA286:AA286)</f>
        <v>0</v>
      </c>
      <c r="AB287" s="7"/>
      <c r="AC287" s="12" t="s">
        <v>452</v>
      </c>
    </row>
    <row r="288" spans="1:29" ht="13.8" thickTop="1" x14ac:dyDescent="0.25">
      <c r="C288" s="1"/>
      <c r="D288" s="1"/>
      <c r="L288" s="2" t="s">
        <v>424</v>
      </c>
      <c r="M288" s="3"/>
      <c r="N288" s="4">
        <f>SUBTOTAL(9,N2:N286)</f>
        <v>7828934</v>
      </c>
      <c r="P288" s="6">
        <f>SUBTOTAL(9,P2:P286)</f>
        <v>80712883.419999987</v>
      </c>
      <c r="T288" s="3"/>
      <c r="U288" s="4">
        <f>SUBTOTAL(9,U2:U286)</f>
        <v>7827948</v>
      </c>
      <c r="W288" s="6">
        <f>SUBTOTAL(9,W2:W286)</f>
        <v>80681933.879999995</v>
      </c>
      <c r="X288" s="7"/>
      <c r="Y288" s="4">
        <f>SUBTOTAL(9,Y2:Y286)</f>
        <v>986</v>
      </c>
      <c r="AA288" s="6">
        <f>SUBTOTAL(9,AA2:AA286)</f>
        <v>30949.540000000015</v>
      </c>
      <c r="AB288" s="7"/>
      <c r="AC288" s="44" t="s">
        <v>446</v>
      </c>
    </row>
    <row r="289" spans="11:29" x14ac:dyDescent="0.25">
      <c r="K289" s="10" t="s">
        <v>425</v>
      </c>
      <c r="M289" s="3"/>
      <c r="N289" s="4">
        <v>7828934</v>
      </c>
      <c r="P289" s="6">
        <v>80712883.459999993</v>
      </c>
      <c r="Q289" s="3"/>
      <c r="R289"/>
      <c r="T289" s="3"/>
      <c r="U289" s="4">
        <f>7850665-19726-2991</f>
        <v>7827948</v>
      </c>
      <c r="W289" s="22">
        <f>80708194.63-26260.98</f>
        <v>80681933.649999991</v>
      </c>
      <c r="X289" s="7"/>
      <c r="Y289" s="4">
        <f>N289-U289</f>
        <v>986</v>
      </c>
      <c r="Z289" s="5"/>
      <c r="AA289" s="6">
        <f>P289-W289</f>
        <v>30949.810000002384</v>
      </c>
      <c r="AB289" s="7"/>
      <c r="AC289" s="44" t="s">
        <v>447</v>
      </c>
    </row>
    <row r="290" spans="11:29" x14ac:dyDescent="0.25">
      <c r="L290" s="2" t="s">
        <v>426</v>
      </c>
      <c r="M290" s="3"/>
      <c r="N290" s="4">
        <f>SUM(N288-N289)</f>
        <v>0</v>
      </c>
      <c r="P290" s="6">
        <f>P288-P289</f>
        <v>-4.0000006556510925E-2</v>
      </c>
      <c r="Q290" s="3"/>
      <c r="R290"/>
      <c r="T290" s="3"/>
      <c r="U290" s="4">
        <f>SUM(U288-U289)</f>
        <v>0</v>
      </c>
      <c r="W290" s="6">
        <f>SUM(W288-W289)</f>
        <v>0.23000000417232513</v>
      </c>
      <c r="X290" s="7"/>
      <c r="Y290" s="4">
        <f>SUM(Y288-Y289)</f>
        <v>0</v>
      </c>
      <c r="Z290" s="5"/>
      <c r="AA290" s="6">
        <f>SUM(AA288-AA289)</f>
        <v>-0.27000000236876076</v>
      </c>
      <c r="AB290" s="7"/>
      <c r="AC290" s="45" t="s">
        <v>448</v>
      </c>
    </row>
    <row r="291" spans="11:29" x14ac:dyDescent="0.25">
      <c r="M291" s="3"/>
      <c r="T291" s="3"/>
      <c r="X291" s="7"/>
      <c r="AB291" s="7"/>
    </row>
    <row r="292" spans="11:29" x14ac:dyDescent="0.25">
      <c r="K292" s="39"/>
      <c r="M292" s="3"/>
      <c r="T292" s="3"/>
      <c r="W292" s="11"/>
      <c r="X292" s="7"/>
      <c r="AB292" s="7"/>
    </row>
    <row r="293" spans="11:29" x14ac:dyDescent="0.25">
      <c r="K293" s="39"/>
      <c r="T293" s="23" t="s">
        <v>459</v>
      </c>
      <c r="U293" s="24"/>
      <c r="V293" s="25"/>
      <c r="W293" s="22"/>
    </row>
    <row r="294" spans="11:29" x14ac:dyDescent="0.25">
      <c r="T294" s="23" t="s">
        <v>460</v>
      </c>
      <c r="U294" s="24"/>
      <c r="V294" s="25"/>
      <c r="W294" s="22"/>
    </row>
    <row r="295" spans="11:29" x14ac:dyDescent="0.25">
      <c r="Q295" s="6"/>
      <c r="R295" s="6"/>
      <c r="S295" s="6"/>
      <c r="T295" s="6"/>
      <c r="U295" s="6"/>
      <c r="V295" s="6"/>
    </row>
    <row r="296" spans="11:29" x14ac:dyDescent="0.25">
      <c r="L296" s="60" t="s">
        <v>450</v>
      </c>
      <c r="M296" s="13"/>
      <c r="N296" s="15">
        <f>+N156+N287</f>
        <v>149502</v>
      </c>
      <c r="U296" s="15">
        <f>+U156+U287</f>
        <v>149502</v>
      </c>
      <c r="V296" s="59" t="s">
        <v>458</v>
      </c>
      <c r="W296" s="17"/>
    </row>
    <row r="298" spans="11:29" x14ac:dyDescent="0.25">
      <c r="U298" s="53">
        <f>155000-758-758-758-233-2991</f>
        <v>149502</v>
      </c>
      <c r="V298" s="54" t="s">
        <v>453</v>
      </c>
      <c r="W298" s="55"/>
      <c r="X298" s="56"/>
      <c r="Y298" s="53"/>
      <c r="Z298" s="57"/>
      <c r="AA298" s="55"/>
      <c r="AB298" s="12"/>
      <c r="AC298" s="12"/>
    </row>
  </sheetData>
  <phoneticPr fontId="0" type="noConversion"/>
  <pageMargins left="0.75" right="0.75" top="1" bottom="1" header="0.5" footer="0.5"/>
  <pageSetup scale="24" fitToHeight="2" orientation="landscape" r:id="rId1"/>
  <headerFooter alignWithMargins="0">
    <oddFooter>&amp;L&amp;"Arial,Bold"Enron Corp Confidential&amp;C&amp;D&amp;RPage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PG&amp;E Jan 2001 UNIFY -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2001-05-25T20:57:33Z</cp:lastPrinted>
  <dcterms:created xsi:type="dcterms:W3CDTF">2001-02-12T23:17:10Z</dcterms:created>
  <dcterms:modified xsi:type="dcterms:W3CDTF">2023-09-10T11:47:53Z</dcterms:modified>
</cp:coreProperties>
</file>